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9495" firstSheet="1" activeTab="1"/>
  </bookViews>
  <sheets>
    <sheet name="dépôt" sheetId="1" r:id="rId1"/>
    <sheet name="stocks-dépôt" sheetId="2" r:id="rId2"/>
  </sheets>
  <definedNames>
    <definedName name="_xlnm.Print_Area" localSheetId="0">'dépôt'!#REF!</definedName>
    <definedName name="_xlnm.Print_Area" localSheetId="1">'stocks-dépôt'!$A$1:$U$81</definedName>
  </definedNames>
  <calcPr fullCalcOnLoad="1"/>
</workbook>
</file>

<file path=xl/sharedStrings.xml><?xml version="1.0" encoding="utf-8"?>
<sst xmlns="http://schemas.openxmlformats.org/spreadsheetml/2006/main" count="140" uniqueCount="64">
  <si>
    <t>colza</t>
  </si>
  <si>
    <t>tournesol</t>
  </si>
  <si>
    <t>soja</t>
  </si>
  <si>
    <t xml:space="preserve"> cumul oléagineux</t>
  </si>
  <si>
    <t>mois</t>
  </si>
  <si>
    <t>%</t>
  </si>
  <si>
    <t>juillet</t>
  </si>
  <si>
    <t>juil</t>
  </si>
  <si>
    <t>août</t>
  </si>
  <si>
    <t>aout</t>
  </si>
  <si>
    <t>septembre</t>
  </si>
  <si>
    <t>sep</t>
  </si>
  <si>
    <t>octobre</t>
  </si>
  <si>
    <t>oct</t>
  </si>
  <si>
    <t>novembre</t>
  </si>
  <si>
    <t>nov</t>
  </si>
  <si>
    <t>décembre</t>
  </si>
  <si>
    <t>dec</t>
  </si>
  <si>
    <t>janvier</t>
  </si>
  <si>
    <t>jan</t>
  </si>
  <si>
    <t>février</t>
  </si>
  <si>
    <t>fev</t>
  </si>
  <si>
    <t>mars</t>
  </si>
  <si>
    <t>avril</t>
  </si>
  <si>
    <t>avr</t>
  </si>
  <si>
    <t>mai</t>
  </si>
  <si>
    <t>juin</t>
  </si>
  <si>
    <t>unité : tonne</t>
  </si>
  <si>
    <t>pois</t>
  </si>
  <si>
    <t>féverole</t>
  </si>
  <si>
    <t>lupin doux</t>
  </si>
  <si>
    <t>07</t>
  </si>
  <si>
    <t>08</t>
  </si>
  <si>
    <t>09</t>
  </si>
  <si>
    <t>10</t>
  </si>
  <si>
    <t>11</t>
  </si>
  <si>
    <t>12</t>
  </si>
  <si>
    <t>01</t>
  </si>
  <si>
    <t>02</t>
  </si>
  <si>
    <t>03</t>
  </si>
  <si>
    <t>04</t>
  </si>
  <si>
    <t>05</t>
  </si>
  <si>
    <t>06</t>
  </si>
  <si>
    <t>lin oléagineux</t>
  </si>
  <si>
    <t xml:space="preserve"> cumul protéagineux</t>
  </si>
  <si>
    <t>ANNEE1</t>
  </si>
  <si>
    <t>RECOLTE</t>
  </si>
  <si>
    <t>MOIS1</t>
  </si>
  <si>
    <t>colza'</t>
  </si>
  <si>
    <t>tourne'</t>
  </si>
  <si>
    <t>soja'</t>
  </si>
  <si>
    <t>lin'</t>
  </si>
  <si>
    <t>pois'</t>
  </si>
  <si>
    <t>feves'</t>
  </si>
  <si>
    <t>lupin'</t>
  </si>
  <si>
    <t>Stocks de dépôt nationaux</t>
  </si>
  <si>
    <t xml:space="preserve">stocks </t>
  </si>
  <si>
    <t>dépôt 1000 t</t>
  </si>
  <si>
    <t xml:space="preserve"> dépôt 09</t>
  </si>
  <si>
    <t xml:space="preserve"> dépôt 10</t>
  </si>
  <si>
    <t>stocks 10</t>
  </si>
  <si>
    <t xml:space="preserve"> dépôt 11</t>
  </si>
  <si>
    <t>stocks 11</t>
  </si>
  <si>
    <t>situation provisoire au 31 janvier    récolte 2009 à 2011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</si>
</sst>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9"/>
      <color indexed="12"/>
      <name val="Arial"/>
      <family val="0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0"/>
    </font>
    <font>
      <sz val="8"/>
      <color indexed="8"/>
      <name val="Arial"/>
      <family val="2"/>
    </font>
    <font>
      <sz val="12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sz val="8.25"/>
      <name val="Arial"/>
      <family val="2"/>
    </font>
    <font>
      <b/>
      <i/>
      <sz val="12"/>
      <name val="Times New Roman"/>
      <family val="1"/>
    </font>
    <font>
      <sz val="7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.5"/>
      <name val="Arial"/>
      <family val="0"/>
    </font>
    <font>
      <sz val="2"/>
      <name val="Arial"/>
      <family val="2"/>
    </font>
    <font>
      <b/>
      <i/>
      <sz val="12"/>
      <color indexed="20"/>
      <name val="Times New Roman"/>
      <family val="1"/>
    </font>
    <font>
      <sz val="10"/>
      <color indexed="20"/>
      <name val="Arial"/>
      <family val="0"/>
    </font>
    <font>
      <b/>
      <sz val="9"/>
      <color indexed="17"/>
      <name val="Arial"/>
      <family val="2"/>
    </font>
    <font>
      <sz val="7"/>
      <color indexed="17"/>
      <name val="Arial"/>
      <family val="2"/>
    </font>
    <font>
      <b/>
      <i/>
      <sz val="12"/>
      <color indexed="46"/>
      <name val="Times New Roman"/>
      <family val="1"/>
    </font>
    <font>
      <sz val="10"/>
      <color indexed="17"/>
      <name val="Arial"/>
      <family val="2"/>
    </font>
    <font>
      <b/>
      <i/>
      <sz val="9"/>
      <color indexed="17"/>
      <name val="Arial"/>
      <family val="2"/>
    </font>
    <font>
      <b/>
      <sz val="16"/>
      <color indexed="17"/>
      <name val="Arial"/>
      <family val="2"/>
    </font>
    <font>
      <sz val="16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20"/>
      <name val="Times New Roman"/>
      <family val="1"/>
    </font>
    <font>
      <b/>
      <sz val="18"/>
      <name val="Arial"/>
      <family val="2"/>
    </font>
    <font>
      <sz val="14"/>
      <color indexed="8"/>
      <name val="Arial Black"/>
      <family val="2"/>
    </font>
    <font>
      <sz val="20"/>
      <name val="Arial Black"/>
      <family val="2"/>
    </font>
    <font>
      <b/>
      <sz val="8"/>
      <name val="Arial"/>
      <family val="2"/>
    </font>
    <font>
      <sz val="9.25"/>
      <name val="Arial"/>
      <family val="0"/>
    </font>
    <font>
      <sz val="8.5"/>
      <name val="Arial"/>
      <family val="0"/>
    </font>
    <font>
      <sz val="11"/>
      <color indexed="17"/>
      <name val="Arial"/>
      <family val="2"/>
    </font>
    <font>
      <b/>
      <sz val="12"/>
      <color indexed="43"/>
      <name val="Arial"/>
      <family val="2"/>
    </font>
    <font>
      <sz val="10"/>
      <color indexed="9"/>
      <name val="Arial Black"/>
      <family val="2"/>
    </font>
    <font>
      <sz val="9"/>
      <color indexed="9"/>
      <name val="Arial Black"/>
      <family val="2"/>
    </font>
    <font>
      <sz val="12"/>
      <color indexed="52"/>
      <name val="Arial Black"/>
      <family val="2"/>
    </font>
    <font>
      <sz val="10"/>
      <color indexed="52"/>
      <name val="Arial"/>
      <family val="0"/>
    </font>
    <font>
      <b/>
      <sz val="12"/>
      <color indexed="52"/>
      <name val="Arial"/>
      <family val="2"/>
    </font>
    <font>
      <sz val="11"/>
      <color indexed="52"/>
      <name val="Arial Black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 style="double">
        <color indexed="52"/>
      </right>
      <top>
        <color indexed="63"/>
      </top>
      <bottom>
        <color indexed="63"/>
      </bottom>
    </border>
    <border>
      <left>
        <color indexed="63"/>
      </left>
      <right style="double">
        <color indexed="52"/>
      </right>
      <top>
        <color indexed="63"/>
      </top>
      <bottom style="medium">
        <color indexed="5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7" fillId="0" borderId="0" xfId="0" applyNumberFormat="1" applyFont="1" applyFill="1" applyBorder="1" applyAlignment="1">
      <alignment/>
    </xf>
    <xf numFmtId="3" fontId="7" fillId="2" borderId="0" xfId="0" applyNumberFormat="1" applyFont="1" applyFill="1" applyAlignment="1">
      <alignment/>
    </xf>
    <xf numFmtId="3" fontId="8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3" fontId="13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17" fillId="0" borderId="0" xfId="0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3" fontId="8" fillId="0" borderId="1" xfId="0" applyNumberFormat="1" applyFont="1" applyFill="1" applyBorder="1" applyAlignment="1">
      <alignment horizontal="right" wrapText="1"/>
    </xf>
    <xf numFmtId="3" fontId="27" fillId="0" borderId="1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 horizontal="right"/>
    </xf>
    <xf numFmtId="1" fontId="8" fillId="0" borderId="1" xfId="0" applyNumberFormat="1" applyFont="1" applyFill="1" applyBorder="1" applyAlignment="1">
      <alignment horizontal="right" wrapText="1"/>
    </xf>
    <xf numFmtId="3" fontId="28" fillId="0" borderId="0" xfId="0" applyNumberFormat="1" applyFont="1" applyAlignment="1">
      <alignment/>
    </xf>
    <xf numFmtId="0" fontId="25" fillId="0" borderId="0" xfId="0" applyFont="1" applyFill="1" applyAlignment="1" quotePrefix="1">
      <alignment horizontal="left"/>
    </xf>
    <xf numFmtId="0" fontId="2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3" fontId="21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9" fontId="14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0" fontId="0" fillId="0" borderId="0" xfId="0" applyAlignment="1">
      <alignment vertical="justify"/>
    </xf>
    <xf numFmtId="3" fontId="38" fillId="0" borderId="0" xfId="0" applyNumberFormat="1" applyFont="1" applyFill="1" applyAlignment="1">
      <alignment vertical="justify" wrapText="1"/>
    </xf>
    <xf numFmtId="0" fontId="0" fillId="0" borderId="0" xfId="0" applyAlignment="1">
      <alignment vertical="justify" wrapText="1"/>
    </xf>
    <xf numFmtId="0" fontId="39" fillId="0" borderId="0" xfId="0" applyFont="1" applyAlignment="1">
      <alignment vertical="justify" wrapText="1"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4" fillId="0" borderId="0" xfId="0" applyFont="1" applyAlignment="1">
      <alignment horizontal="center" wrapText="1"/>
    </xf>
    <xf numFmtId="9" fontId="4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172" fontId="12" fillId="0" borderId="0" xfId="0" applyNumberFormat="1" applyFont="1" applyFill="1" applyAlignment="1">
      <alignment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9" fontId="33" fillId="0" borderId="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54" fillId="0" borderId="0" xfId="0" applyFont="1" applyAlignment="1">
      <alignment vertical="justify" wrapText="1"/>
    </xf>
    <xf numFmtId="0" fontId="55" fillId="0" borderId="0" xfId="0" applyFont="1" applyFill="1" applyAlignment="1">
      <alignment/>
    </xf>
    <xf numFmtId="0" fontId="53" fillId="0" borderId="0" xfId="0" applyFont="1" applyFill="1" applyAlignment="1">
      <alignment horizontal="centerContinuous"/>
    </xf>
    <xf numFmtId="0" fontId="56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26" fillId="0" borderId="2" xfId="0" applyNumberFormat="1" applyFont="1" applyFill="1" applyBorder="1" applyAlignment="1">
      <alignment/>
    </xf>
    <xf numFmtId="3" fontId="26" fillId="0" borderId="2" xfId="0" applyNumberFormat="1" applyFont="1" applyFill="1" applyBorder="1" applyAlignment="1">
      <alignment horizontal="center"/>
    </xf>
    <xf numFmtId="3" fontId="33" fillId="0" borderId="2" xfId="0" applyNumberFormat="1" applyFont="1" applyFill="1" applyBorder="1" applyAlignment="1">
      <alignment/>
    </xf>
    <xf numFmtId="3" fontId="34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 vertical="justify"/>
    </xf>
    <xf numFmtId="3" fontId="15" fillId="0" borderId="0" xfId="0" applyNumberFormat="1" applyFont="1" applyBorder="1" applyAlignment="1">
      <alignment/>
    </xf>
    <xf numFmtId="9" fontId="4" fillId="0" borderId="3" xfId="0" applyNumberFormat="1" applyFont="1" applyFill="1" applyBorder="1" applyAlignment="1">
      <alignment horizontal="center"/>
    </xf>
    <xf numFmtId="9" fontId="4" fillId="0" borderId="4" xfId="0" applyNumberFormat="1" applyFont="1" applyFill="1" applyBorder="1" applyAlignment="1">
      <alignment horizontal="center"/>
    </xf>
    <xf numFmtId="0" fontId="12" fillId="0" borderId="2" xfId="0" applyFont="1" applyBorder="1" applyAlignment="1">
      <alignment/>
    </xf>
    <xf numFmtId="3" fontId="26" fillId="2" borderId="2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9" fontId="4" fillId="0" borderId="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1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3" fontId="42" fillId="0" borderId="0" xfId="21" applyNumberFormat="1" applyFont="1" applyFill="1" applyBorder="1" applyAlignment="1">
      <alignment horizontal="center" vertical="center"/>
      <protection/>
    </xf>
    <xf numFmtId="0" fontId="55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44" fillId="0" borderId="0" xfId="0" applyFont="1" applyAlignment="1">
      <alignment horizontal="center" wrapText="1"/>
    </xf>
    <xf numFmtId="3" fontId="52" fillId="3" borderId="0" xfId="0" applyNumberFormat="1" applyFont="1" applyFill="1" applyAlignment="1" quotePrefix="1">
      <alignment horizontal="center" vertical="center" wrapText="1"/>
    </xf>
    <xf numFmtId="0" fontId="51" fillId="3" borderId="0" xfId="0" applyFont="1" applyFill="1" applyBorder="1" applyAlignment="1">
      <alignment horizontal="center" vertical="center" wrapText="1"/>
    </xf>
    <xf numFmtId="49" fontId="52" fillId="3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Alignment="1">
      <alignment horizontal="center"/>
    </xf>
    <xf numFmtId="0" fontId="52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 quotePrefix="1">
      <alignment horizontal="right"/>
    </xf>
    <xf numFmtId="0" fontId="14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9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59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9" fontId="7" fillId="0" borderId="0" xfId="0" applyNumberFormat="1" applyFont="1" applyFill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59" fillId="0" borderId="0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LDEF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ABA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24270114"/>
        <c:axId val="17104435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270114"/>
        <c:axId val="17104435"/>
      </c:lineChart>
      <c:catAx>
        <c:axId val="242701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17104435"/>
        <c:crosses val="autoZero"/>
        <c:auto val="0"/>
        <c:lblOffset val="100"/>
        <c:noMultiLvlLbl val="0"/>
      </c:catAx>
      <c:valAx>
        <c:axId val="17104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70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19722188"/>
        <c:axId val="43281965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722188"/>
        <c:axId val="43281965"/>
      </c:lineChart>
      <c:catAx>
        <c:axId val="197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81965"/>
        <c:crosses val="autoZero"/>
        <c:auto val="0"/>
        <c:lblOffset val="100"/>
        <c:noMultiLvlLbl val="0"/>
      </c:catAx>
      <c:valAx>
        <c:axId val="43281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722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53993366"/>
        <c:axId val="16178247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993366"/>
        <c:axId val="16178247"/>
      </c:lineChart>
      <c:catAx>
        <c:axId val="53993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78247"/>
        <c:crosses val="autoZero"/>
        <c:auto val="0"/>
        <c:lblOffset val="100"/>
        <c:noMultiLvlLbl val="0"/>
      </c:catAx>
      <c:valAx>
        <c:axId val="16178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933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11386496"/>
        <c:axId val="35369601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386496"/>
        <c:axId val="35369601"/>
      </c:lineChart>
      <c:catAx>
        <c:axId val="1138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69601"/>
        <c:crosses val="autoZero"/>
        <c:auto val="1"/>
        <c:lblOffset val="100"/>
        <c:noMultiLvlLbl val="0"/>
      </c:catAx>
      <c:valAx>
        <c:axId val="35369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86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49890954"/>
        <c:axId val="46365403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890954"/>
        <c:axId val="46365403"/>
      </c:lineChart>
      <c:catAx>
        <c:axId val="498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65403"/>
        <c:crosses val="autoZero"/>
        <c:auto val="1"/>
        <c:lblOffset val="100"/>
        <c:noMultiLvlLbl val="0"/>
      </c:catAx>
      <c:valAx>
        <c:axId val="463654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90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14635444"/>
        <c:axId val="64610133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FFFFFF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FFFFFF"/>
                  </a:solidFill>
                </a:ln>
              </c:spPr>
            </c:marker>
          </c:dP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635444"/>
        <c:axId val="64610133"/>
      </c:lineChart>
      <c:catAx>
        <c:axId val="1463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6000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64610133"/>
        <c:crosses val="autoZero"/>
        <c:auto val="1"/>
        <c:lblOffset val="100"/>
        <c:noMultiLvlLbl val="0"/>
      </c:catAx>
      <c:valAx>
        <c:axId val="64610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4635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65"/>
          <c:w val="0.8077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'stocks-dépôt'!$X$25</c:f>
              <c:strCache>
                <c:ptCount val="1"/>
                <c:pt idx="0">
                  <c:v> dépôt 09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'stocks-dépôt'!$W$26:$W$37</c:f>
              <c:strCache/>
            </c:strRef>
          </c:cat>
          <c:val>
            <c:numRef>
              <c:f>'stocks-dépôt'!$X$26:$X$37</c:f>
              <c:numCache/>
            </c:numRef>
          </c:val>
        </c:ser>
        <c:ser>
          <c:idx val="1"/>
          <c:order val="1"/>
          <c:tx>
            <c:strRef>
              <c:f>'stocks-dépôt'!$Y$25</c:f>
              <c:strCache>
                <c:ptCount val="1"/>
                <c:pt idx="0">
                  <c:v> dépôt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'stocks-dépôt'!$W$26:$W$37</c:f>
              <c:strCache/>
            </c:strRef>
          </c:cat>
          <c:val>
            <c:numRef>
              <c:f>'stocks-dépôt'!$Y$26:$Y$37</c:f>
              <c:numCache/>
            </c:numRef>
          </c:val>
        </c:ser>
        <c:ser>
          <c:idx val="2"/>
          <c:order val="2"/>
          <c:tx>
            <c:strRef>
              <c:f>'stocks-dépôt'!$Z$25</c:f>
              <c:strCache>
                <c:ptCount val="1"/>
                <c:pt idx="0">
                  <c:v> dépôt 11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'stocks-dépôt'!$W$26:$W$37</c:f>
              <c:strCache/>
            </c:strRef>
          </c:cat>
          <c:val>
            <c:numRef>
              <c:f>'stocks-dépôt'!$Z$26:$Z$37</c:f>
              <c:numCache/>
            </c:numRef>
          </c:val>
        </c:ser>
        <c:overlap val="50"/>
        <c:gapWidth val="20"/>
        <c:axId val="44620286"/>
        <c:axId val="66038255"/>
      </c:barChart>
      <c:lineChart>
        <c:grouping val="standard"/>
        <c:varyColors val="0"/>
        <c:ser>
          <c:idx val="3"/>
          <c:order val="3"/>
          <c:tx>
            <c:strRef>
              <c:f>'stocks-dépôt'!$AA$25</c:f>
              <c:strCache>
                <c:ptCount val="1"/>
                <c:pt idx="0">
                  <c:v>stocks 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'stocks-dépôt'!$W$26:$W$37</c:f>
              <c:strCache/>
            </c:strRef>
          </c:cat>
          <c:val>
            <c:numRef>
              <c:f>'stocks-dépôt'!$AA$26:$AA$37</c:f>
              <c:numCache/>
            </c:numRef>
          </c:val>
          <c:smooth val="0"/>
        </c:ser>
        <c:ser>
          <c:idx val="4"/>
          <c:order val="4"/>
          <c:tx>
            <c:strRef>
              <c:f>'stocks-dépôt'!$AB$25</c:f>
              <c:strCache>
                <c:ptCount val="1"/>
                <c:pt idx="0">
                  <c:v>stocks 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'stocks-dépôt'!$W$26:$W$37</c:f>
              <c:strCache/>
            </c:strRef>
          </c:cat>
          <c:val>
            <c:numRef>
              <c:f>'stocks-dépôt'!$AB$26:$AB$37</c:f>
              <c:numCache/>
            </c:numRef>
          </c:val>
          <c:smooth val="0"/>
        </c:ser>
        <c:axId val="57473384"/>
        <c:axId val="47498409"/>
      </c:lineChart>
      <c:catAx>
        <c:axId val="44620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038255"/>
        <c:crosses val="autoZero"/>
        <c:auto val="1"/>
        <c:lblOffset val="100"/>
        <c:noMultiLvlLbl val="0"/>
      </c:catAx>
      <c:valAx>
        <c:axId val="66038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20286"/>
        <c:crossesAt val="1"/>
        <c:crossBetween val="between"/>
        <c:dispUnits/>
      </c:valAx>
      <c:catAx>
        <c:axId val="57473384"/>
        <c:scaling>
          <c:orientation val="minMax"/>
        </c:scaling>
        <c:axPos val="b"/>
        <c:delete val="1"/>
        <c:majorTickMark val="out"/>
        <c:minorTickMark val="none"/>
        <c:tickLblPos val="nextTo"/>
        <c:crossAx val="47498409"/>
        <c:crosses val="autoZero"/>
        <c:auto val="1"/>
        <c:lblOffset val="100"/>
        <c:noMultiLvlLbl val="0"/>
      </c:catAx>
      <c:valAx>
        <c:axId val="47498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7338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22"/>
          <c:w val="0.13825"/>
          <c:h val="0.9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2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'stocks-dépôt'!$AE$25</c:f>
              <c:strCache>
                <c:ptCount val="1"/>
                <c:pt idx="0">
                  <c:v> dépôt 09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'stocks-dépôt'!$AD$26:$AD$37</c:f>
              <c:strCache/>
            </c:strRef>
          </c:cat>
          <c:val>
            <c:numRef>
              <c:f>'stocks-dépôt'!$AE$26:$AE$37</c:f>
              <c:numCache/>
            </c:numRef>
          </c:val>
        </c:ser>
        <c:ser>
          <c:idx val="1"/>
          <c:order val="1"/>
          <c:tx>
            <c:strRef>
              <c:f>'stocks-dépôt'!$AF$25</c:f>
              <c:strCache>
                <c:ptCount val="1"/>
                <c:pt idx="0">
                  <c:v> dépôt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'stocks-dépôt'!$AD$26:$AD$37</c:f>
              <c:strCache/>
            </c:strRef>
          </c:cat>
          <c:val>
            <c:numRef>
              <c:f>'stocks-dépôt'!$AF$26:$AF$37</c:f>
              <c:numCache/>
            </c:numRef>
          </c:val>
        </c:ser>
        <c:ser>
          <c:idx val="2"/>
          <c:order val="2"/>
          <c:tx>
            <c:strRef>
              <c:f>'stocks-dépôt'!$AG$25</c:f>
              <c:strCache>
                <c:ptCount val="1"/>
                <c:pt idx="0">
                  <c:v> dépôt 11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'stocks-dépôt'!$AD$26:$AD$37</c:f>
              <c:strCache/>
            </c:strRef>
          </c:cat>
          <c:val>
            <c:numRef>
              <c:f>'stocks-dépôt'!$AG$26:$AG$37</c:f>
              <c:numCache/>
            </c:numRef>
          </c:val>
        </c:ser>
        <c:overlap val="50"/>
        <c:gapWidth val="20"/>
        <c:axId val="24832498"/>
        <c:axId val="22165891"/>
      </c:barChart>
      <c:lineChart>
        <c:grouping val="standard"/>
        <c:varyColors val="0"/>
        <c:ser>
          <c:idx val="3"/>
          <c:order val="3"/>
          <c:tx>
            <c:strRef>
              <c:f>'stocks-dépôt'!$AH$25</c:f>
              <c:strCache>
                <c:ptCount val="1"/>
                <c:pt idx="0">
                  <c:v>stocks 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'stocks-dépôt'!$AD$26:$AD$37</c:f>
              <c:strCache/>
            </c:strRef>
          </c:cat>
          <c:val>
            <c:numRef>
              <c:f>'stocks-dépôt'!$AH$26:$AH$37</c:f>
              <c:numCache/>
            </c:numRef>
          </c:val>
          <c:smooth val="0"/>
        </c:ser>
        <c:ser>
          <c:idx val="4"/>
          <c:order val="4"/>
          <c:tx>
            <c:strRef>
              <c:f>'stocks-dépôt'!$AI$25</c:f>
              <c:strCache>
                <c:ptCount val="1"/>
                <c:pt idx="0">
                  <c:v>stocks 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'stocks-dépôt'!$AD$26:$AD$37</c:f>
              <c:strCache/>
            </c:strRef>
          </c:cat>
          <c:val>
            <c:numRef>
              <c:f>'stocks-dépôt'!$AI$26:$AI$37</c:f>
              <c:numCache/>
            </c:numRef>
          </c:val>
          <c:smooth val="0"/>
        </c:ser>
        <c:axId val="65275292"/>
        <c:axId val="50606717"/>
      </c:lineChart>
      <c:catAx>
        <c:axId val="2483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165891"/>
        <c:crosses val="autoZero"/>
        <c:auto val="1"/>
        <c:lblOffset val="100"/>
        <c:noMultiLvlLbl val="0"/>
      </c:catAx>
      <c:valAx>
        <c:axId val="22165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832498"/>
        <c:crossesAt val="1"/>
        <c:crossBetween val="between"/>
        <c:dispUnits/>
      </c:valAx>
      <c:catAx>
        <c:axId val="65275292"/>
        <c:scaling>
          <c:orientation val="minMax"/>
        </c:scaling>
        <c:axPos val="b"/>
        <c:delete val="1"/>
        <c:majorTickMark val="out"/>
        <c:minorTickMark val="none"/>
        <c:tickLblPos val="nextTo"/>
        <c:crossAx val="50606717"/>
        <c:crosses val="autoZero"/>
        <c:auto val="1"/>
        <c:lblOffset val="100"/>
        <c:noMultiLvlLbl val="0"/>
      </c:catAx>
      <c:valAx>
        <c:axId val="50606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27529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7575"/>
          <c:w val="0.93975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'stocks-dépôt'!$Y$44</c:f>
              <c:strCache>
                <c:ptCount val="1"/>
                <c:pt idx="0">
                  <c:v> dépôt 09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'stocks-dépôt'!$X$45:$X$56</c:f>
              <c:strCache/>
            </c:strRef>
          </c:cat>
          <c:val>
            <c:numRef>
              <c:f>'stocks-dépôt'!$Y$45:$Y$56</c:f>
              <c:numCache/>
            </c:numRef>
          </c:val>
        </c:ser>
        <c:ser>
          <c:idx val="1"/>
          <c:order val="1"/>
          <c:tx>
            <c:strRef>
              <c:f>'stocks-dépôt'!$Z$44</c:f>
              <c:strCache>
                <c:ptCount val="1"/>
                <c:pt idx="0">
                  <c:v> dépôt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'stocks-dépôt'!$X$45:$X$56</c:f>
              <c:strCache/>
            </c:strRef>
          </c:cat>
          <c:val>
            <c:numRef>
              <c:f>'stocks-dépôt'!$Z$45:$Z$56</c:f>
              <c:numCache/>
            </c:numRef>
          </c:val>
        </c:ser>
        <c:ser>
          <c:idx val="2"/>
          <c:order val="2"/>
          <c:tx>
            <c:strRef>
              <c:f>'stocks-dépôt'!$AA$44</c:f>
              <c:strCache>
                <c:ptCount val="1"/>
                <c:pt idx="0">
                  <c:v> dépôt 11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'stocks-dépôt'!$X$45:$X$56</c:f>
              <c:strCache/>
            </c:strRef>
          </c:cat>
          <c:val>
            <c:numRef>
              <c:f>'stocks-dépôt'!$AA$45:$AA$56</c:f>
              <c:numCache/>
            </c:numRef>
          </c:val>
        </c:ser>
        <c:overlap val="50"/>
        <c:gapWidth val="20"/>
        <c:axId val="52807270"/>
        <c:axId val="5503383"/>
      </c:barChart>
      <c:lineChart>
        <c:grouping val="standard"/>
        <c:varyColors val="0"/>
        <c:ser>
          <c:idx val="3"/>
          <c:order val="3"/>
          <c:tx>
            <c:strRef>
              <c:f>'stocks-dépôt'!$AB$44</c:f>
              <c:strCache>
                <c:ptCount val="1"/>
                <c:pt idx="0">
                  <c:v>stocks 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'stocks-dépôt'!$X$45:$X$56</c:f>
              <c:strCache/>
            </c:strRef>
          </c:cat>
          <c:val>
            <c:numRef>
              <c:f>'stocks-dépôt'!$AB$45:$AB$56</c:f>
              <c:numCache/>
            </c:numRef>
          </c:val>
          <c:smooth val="0"/>
        </c:ser>
        <c:ser>
          <c:idx val="4"/>
          <c:order val="4"/>
          <c:tx>
            <c:strRef>
              <c:f>'stocks-dépôt'!$AC$44</c:f>
              <c:strCache>
                <c:ptCount val="1"/>
                <c:pt idx="0">
                  <c:v>stocks 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'stocks-dépôt'!$X$45:$X$56</c:f>
              <c:strCache/>
            </c:strRef>
          </c:cat>
          <c:val>
            <c:numRef>
              <c:f>'stocks-dépôt'!$AC$45:$AC$56</c:f>
              <c:numCache/>
            </c:numRef>
          </c:val>
          <c:smooth val="0"/>
        </c:ser>
        <c:axId val="49530448"/>
        <c:axId val="43120849"/>
      </c:lineChart>
      <c:catAx>
        <c:axId val="5280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3383"/>
        <c:crosses val="autoZero"/>
        <c:auto val="1"/>
        <c:lblOffset val="100"/>
        <c:noMultiLvlLbl val="0"/>
      </c:catAx>
      <c:valAx>
        <c:axId val="55033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07270"/>
        <c:crossesAt val="1"/>
        <c:crossBetween val="between"/>
        <c:dispUnits/>
      </c:valAx>
      <c:catAx>
        <c:axId val="49530448"/>
        <c:scaling>
          <c:orientation val="minMax"/>
        </c:scaling>
        <c:axPos val="b"/>
        <c:delete val="1"/>
        <c:majorTickMark val="out"/>
        <c:minorTickMark val="none"/>
        <c:tickLblPos val="nextTo"/>
        <c:crossAx val="43120849"/>
        <c:crosses val="autoZero"/>
        <c:auto val="1"/>
        <c:lblOffset val="100"/>
        <c:noMultiLvlLbl val="0"/>
      </c:catAx>
      <c:valAx>
        <c:axId val="43120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3044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314325</xdr:colOff>
      <xdr:row>0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619125" y="0"/>
          <a:ext cx="98774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oléagineux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situation provisoire au 31 octobre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récoltes 98 et 99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2" name="Texte 2"/>
        <xdr:cNvSpPr txBox="1">
          <a:spLocks noChangeArrowheads="1"/>
        </xdr:cNvSpPr>
      </xdr:nvSpPr>
      <xdr:spPr>
        <a:xfrm>
          <a:off x="619125" y="0"/>
          <a:ext cx="1003935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protéagineux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situation provisoire au 31 octobre récoltes 98 et 99
.99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récoltes 97 et 98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10</xdr:col>
      <xdr:colOff>66675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47700" y="0"/>
        <a:ext cx="463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0</xdr:row>
      <xdr:rowOff>0</xdr:rowOff>
    </xdr:from>
    <xdr:to>
      <xdr:col>11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047750" y="0"/>
        <a:ext cx="4619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5457825" y="0"/>
        <a:ext cx="5114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152400</xdr:colOff>
      <xdr:row>0</xdr:row>
      <xdr:rowOff>0</xdr:rowOff>
    </xdr:from>
    <xdr:to>
      <xdr:col>7</xdr:col>
      <xdr:colOff>266700</xdr:colOff>
      <xdr:row>0</xdr:row>
      <xdr:rowOff>0</xdr:rowOff>
    </xdr:to>
    <xdr:sp>
      <xdr:nvSpPr>
        <xdr:cNvPr id="6" name="Texte 13"/>
        <xdr:cNvSpPr txBox="1">
          <a:spLocks noChangeArrowheads="1"/>
        </xdr:cNvSpPr>
      </xdr:nvSpPr>
      <xdr:spPr>
        <a:xfrm>
          <a:off x="1428750" y="0"/>
          <a:ext cx="2743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colza   dépôt et collecte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7" name="Texte 14"/>
        <xdr:cNvSpPr txBox="1">
          <a:spLocks noChangeArrowheads="1"/>
        </xdr:cNvSpPr>
      </xdr:nvSpPr>
      <xdr:spPr>
        <a:xfrm>
          <a:off x="904875" y="0"/>
          <a:ext cx="3190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tournesol   dépôt et collecte
collecte</a:t>
          </a:r>
        </a:p>
      </xdr:txBody>
    </xdr:sp>
    <xdr:clientData/>
  </xdr:twoCellAnchor>
  <xdr:twoCellAnchor>
    <xdr:from>
      <xdr:col>11</xdr:col>
      <xdr:colOff>66675</xdr:colOff>
      <xdr:row>0</xdr:row>
      <xdr:rowOff>0</xdr:rowOff>
    </xdr:from>
    <xdr:to>
      <xdr:col>18</xdr:col>
      <xdr:colOff>133350</xdr:colOff>
      <xdr:row>0</xdr:row>
      <xdr:rowOff>0</xdr:rowOff>
    </xdr:to>
    <xdr:sp>
      <xdr:nvSpPr>
        <xdr:cNvPr id="8" name="Texte 15"/>
        <xdr:cNvSpPr txBox="1">
          <a:spLocks noChangeArrowheads="1"/>
        </xdr:cNvSpPr>
      </xdr:nvSpPr>
      <xdr:spPr>
        <a:xfrm>
          <a:off x="5705475" y="0"/>
          <a:ext cx="3438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pois  dépôt et collecte</a:t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9" name="Texte 16"/>
        <xdr:cNvSpPr txBox="1">
          <a:spLocks noChangeArrowheads="1"/>
        </xdr:cNvSpPr>
      </xdr:nvSpPr>
      <xdr:spPr>
        <a:xfrm>
          <a:off x="611505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10" name="Texte 17"/>
        <xdr:cNvSpPr txBox="1">
          <a:spLocks noChangeArrowheads="1"/>
        </xdr:cNvSpPr>
      </xdr:nvSpPr>
      <xdr:spPr>
        <a:xfrm>
          <a:off x="6115050" y="0"/>
          <a:ext cx="190500" cy="0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171450</xdr:colOff>
      <xdr:row>0</xdr:row>
      <xdr:rowOff>0</xdr:rowOff>
    </xdr:to>
    <xdr:sp>
      <xdr:nvSpPr>
        <xdr:cNvPr id="11" name="Texte 19"/>
        <xdr:cNvSpPr txBox="1">
          <a:spLocks noChangeArrowheads="1"/>
        </xdr:cNvSpPr>
      </xdr:nvSpPr>
      <xdr:spPr>
        <a:xfrm>
          <a:off x="6162675" y="0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604837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12</xdr:col>
      <xdr:colOff>285750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124575" y="0"/>
          <a:ext cx="2190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314325</xdr:colOff>
      <xdr:row>0</xdr:row>
      <xdr:rowOff>0</xdr:rowOff>
    </xdr:to>
    <xdr:sp>
      <xdr:nvSpPr>
        <xdr:cNvPr id="14" name="Texte 1"/>
        <xdr:cNvSpPr txBox="1">
          <a:spLocks noChangeArrowheads="1"/>
        </xdr:cNvSpPr>
      </xdr:nvSpPr>
      <xdr:spPr>
        <a:xfrm>
          <a:off x="619125" y="0"/>
          <a:ext cx="98774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oléagineux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situation provisoire au 31.07.99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récoltes 98 et 99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295275</xdr:colOff>
      <xdr:row>0</xdr:row>
      <xdr:rowOff>0</xdr:rowOff>
    </xdr:to>
    <xdr:sp>
      <xdr:nvSpPr>
        <xdr:cNvPr id="15" name="Texte 2"/>
        <xdr:cNvSpPr txBox="1">
          <a:spLocks noChangeArrowheads="1"/>
        </xdr:cNvSpPr>
      </xdr:nvSpPr>
      <xdr:spPr>
        <a:xfrm>
          <a:off x="619125" y="0"/>
          <a:ext cx="98583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protéagineux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situation provisoire au 31.07 récolte 98 et 99
.99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récoltes 97 et 98</a:t>
          </a:r>
        </a:p>
      </xdr:txBody>
    </xdr:sp>
    <xdr:clientData/>
  </xdr:twoCellAnchor>
  <xdr:twoCellAnchor>
    <xdr:from>
      <xdr:col>2</xdr:col>
      <xdr:colOff>152400</xdr:colOff>
      <xdr:row>0</xdr:row>
      <xdr:rowOff>0</xdr:rowOff>
    </xdr:from>
    <xdr:to>
      <xdr:col>7</xdr:col>
      <xdr:colOff>266700</xdr:colOff>
      <xdr:row>0</xdr:row>
      <xdr:rowOff>0</xdr:rowOff>
    </xdr:to>
    <xdr:sp>
      <xdr:nvSpPr>
        <xdr:cNvPr id="16" name="Texte 13"/>
        <xdr:cNvSpPr txBox="1">
          <a:spLocks noChangeArrowheads="1"/>
        </xdr:cNvSpPr>
      </xdr:nvSpPr>
      <xdr:spPr>
        <a:xfrm>
          <a:off x="1428750" y="0"/>
          <a:ext cx="2743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colza   dépôt et collecte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17" name="Texte 14"/>
        <xdr:cNvSpPr txBox="1">
          <a:spLocks noChangeArrowheads="1"/>
        </xdr:cNvSpPr>
      </xdr:nvSpPr>
      <xdr:spPr>
        <a:xfrm>
          <a:off x="904875" y="0"/>
          <a:ext cx="3190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tournesol   dépôt et collecte
collecte</a:t>
          </a:r>
        </a:p>
      </xdr:txBody>
    </xdr:sp>
    <xdr:clientData/>
  </xdr:twoCellAnchor>
  <xdr:twoCellAnchor>
    <xdr:from>
      <xdr:col>11</xdr:col>
      <xdr:colOff>66675</xdr:colOff>
      <xdr:row>0</xdr:row>
      <xdr:rowOff>0</xdr:rowOff>
    </xdr:from>
    <xdr:to>
      <xdr:col>18</xdr:col>
      <xdr:colOff>133350</xdr:colOff>
      <xdr:row>0</xdr:row>
      <xdr:rowOff>0</xdr:rowOff>
    </xdr:to>
    <xdr:sp>
      <xdr:nvSpPr>
        <xdr:cNvPr id="18" name="Texte 15"/>
        <xdr:cNvSpPr txBox="1">
          <a:spLocks noChangeArrowheads="1"/>
        </xdr:cNvSpPr>
      </xdr:nvSpPr>
      <xdr:spPr>
        <a:xfrm>
          <a:off x="5705475" y="0"/>
          <a:ext cx="3438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pois  dépôt et collecte</a:t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19" name="Texte 16"/>
        <xdr:cNvSpPr txBox="1">
          <a:spLocks noChangeArrowheads="1"/>
        </xdr:cNvSpPr>
      </xdr:nvSpPr>
      <xdr:spPr>
        <a:xfrm>
          <a:off x="611505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20" name="Texte 17"/>
        <xdr:cNvSpPr txBox="1">
          <a:spLocks noChangeArrowheads="1"/>
        </xdr:cNvSpPr>
      </xdr:nvSpPr>
      <xdr:spPr>
        <a:xfrm>
          <a:off x="6115050" y="0"/>
          <a:ext cx="190500" cy="0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21" name="Texte 18"/>
        <xdr:cNvSpPr txBox="1">
          <a:spLocks noChangeArrowheads="1"/>
        </xdr:cNvSpPr>
      </xdr:nvSpPr>
      <xdr:spPr>
        <a:xfrm>
          <a:off x="611505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238125</xdr:colOff>
      <xdr:row>0</xdr:row>
      <xdr:rowOff>0</xdr:rowOff>
    </xdr:to>
    <xdr:sp>
      <xdr:nvSpPr>
        <xdr:cNvPr id="22" name="Texte 19"/>
        <xdr:cNvSpPr txBox="1">
          <a:spLocks noChangeArrowheads="1"/>
        </xdr:cNvSpPr>
      </xdr:nvSpPr>
      <xdr:spPr>
        <a:xfrm>
          <a:off x="6105525" y="0"/>
          <a:ext cx="1905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323850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619125" y="0"/>
        <a:ext cx="53435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390525</xdr:colOff>
      <xdr:row>0</xdr:row>
      <xdr:rowOff>0</xdr:rowOff>
    </xdr:from>
    <xdr:to>
      <xdr:col>20</xdr:col>
      <xdr:colOff>390525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4791075" y="0"/>
        <a:ext cx="5781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619125" y="0"/>
        <a:ext cx="4610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85725</xdr:colOff>
      <xdr:row>3</xdr:row>
      <xdr:rowOff>57150</xdr:rowOff>
    </xdr:from>
    <xdr:to>
      <xdr:col>7</xdr:col>
      <xdr:colOff>419100</xdr:colOff>
      <xdr:row>5</xdr:row>
      <xdr:rowOff>9525</xdr:rowOff>
    </xdr:to>
    <xdr:sp>
      <xdr:nvSpPr>
        <xdr:cNvPr id="26" name="Texte 13"/>
        <xdr:cNvSpPr txBox="1">
          <a:spLocks noChangeArrowheads="1"/>
        </xdr:cNvSpPr>
      </xdr:nvSpPr>
      <xdr:spPr>
        <a:xfrm flipV="1">
          <a:off x="1952625" y="1200150"/>
          <a:ext cx="23717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</a:rPr>
            <a:t>Colza : stocks de dépôt </a:t>
          </a:r>
        </a:p>
      </xdr:txBody>
    </xdr:sp>
    <xdr:clientData/>
  </xdr:twoCellAnchor>
  <xdr:twoCellAnchor>
    <xdr:from>
      <xdr:col>1</xdr:col>
      <xdr:colOff>457200</xdr:colOff>
      <xdr:row>76</xdr:row>
      <xdr:rowOff>19050</xdr:rowOff>
    </xdr:from>
    <xdr:to>
      <xdr:col>7</xdr:col>
      <xdr:colOff>447675</xdr:colOff>
      <xdr:row>78</xdr:row>
      <xdr:rowOff>0</xdr:rowOff>
    </xdr:to>
    <xdr:sp>
      <xdr:nvSpPr>
        <xdr:cNvPr id="27" name="Texte 14"/>
        <xdr:cNvSpPr txBox="1">
          <a:spLocks noChangeArrowheads="1"/>
        </xdr:cNvSpPr>
      </xdr:nvSpPr>
      <xdr:spPr>
        <a:xfrm>
          <a:off x="1076325" y="13306425"/>
          <a:ext cx="32766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Tournesol : stocks de dépôt </a:t>
          </a: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238125</xdr:colOff>
      <xdr:row>76</xdr:row>
      <xdr:rowOff>9525</xdr:rowOff>
    </xdr:from>
    <xdr:to>
      <xdr:col>17</xdr:col>
      <xdr:colOff>295275</xdr:colOff>
      <xdr:row>77</xdr:row>
      <xdr:rowOff>114300</xdr:rowOff>
    </xdr:to>
    <xdr:sp>
      <xdr:nvSpPr>
        <xdr:cNvPr id="28" name="Texte 15"/>
        <xdr:cNvSpPr txBox="1">
          <a:spLocks noChangeArrowheads="1"/>
        </xdr:cNvSpPr>
      </xdr:nvSpPr>
      <xdr:spPr>
        <a:xfrm>
          <a:off x="5876925" y="13296900"/>
          <a:ext cx="28384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Pois : stocks de dépôt</a:t>
          </a:r>
          <a:r>
            <a:rPr lang="en-US" cap="none" sz="1200" b="1" i="1" u="none" baseline="0">
              <a:solidFill>
                <a:srgbClr val="CC99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381000</xdr:colOff>
      <xdr:row>8</xdr:row>
      <xdr:rowOff>28575</xdr:rowOff>
    </xdr:from>
    <xdr:to>
      <xdr:col>2</xdr:col>
      <xdr:colOff>276225</xdr:colOff>
      <xdr:row>15</xdr:row>
      <xdr:rowOff>85725</xdr:rowOff>
    </xdr:to>
    <xdr:sp>
      <xdr:nvSpPr>
        <xdr:cNvPr id="29" name="TextBox 349"/>
        <xdr:cNvSpPr txBox="1">
          <a:spLocks noChangeArrowheads="1"/>
        </xdr:cNvSpPr>
      </xdr:nvSpPr>
      <xdr:spPr>
        <a:xfrm>
          <a:off x="1000125" y="1981200"/>
          <a:ext cx="5524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dépôt 
1000 t</a:t>
          </a:r>
        </a:p>
      </xdr:txBody>
    </xdr:sp>
    <xdr:clientData/>
  </xdr:twoCellAnchor>
  <xdr:twoCellAnchor>
    <xdr:from>
      <xdr:col>10</xdr:col>
      <xdr:colOff>342900</xdr:colOff>
      <xdr:row>3</xdr:row>
      <xdr:rowOff>47625</xdr:rowOff>
    </xdr:from>
    <xdr:to>
      <xdr:col>13</xdr:col>
      <xdr:colOff>9525</xdr:colOff>
      <xdr:row>5</xdr:row>
      <xdr:rowOff>28575</xdr:rowOff>
    </xdr:to>
    <xdr:sp>
      <xdr:nvSpPr>
        <xdr:cNvPr id="30" name="TextBox 350"/>
        <xdr:cNvSpPr txBox="1">
          <a:spLocks noChangeArrowheads="1"/>
        </xdr:cNvSpPr>
      </xdr:nvSpPr>
      <xdr:spPr>
        <a:xfrm>
          <a:off x="5562600" y="1190625"/>
          <a:ext cx="923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collecte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1000 t</a:t>
          </a:r>
        </a:p>
      </xdr:txBody>
    </xdr:sp>
    <xdr:clientData/>
  </xdr:twoCellAnchor>
  <xdr:twoCellAnchor>
    <xdr:from>
      <xdr:col>2</xdr:col>
      <xdr:colOff>142875</xdr:colOff>
      <xdr:row>4</xdr:row>
      <xdr:rowOff>104775</xdr:rowOff>
    </xdr:from>
    <xdr:to>
      <xdr:col>15</xdr:col>
      <xdr:colOff>190500</xdr:colOff>
      <xdr:row>20</xdr:row>
      <xdr:rowOff>47625</xdr:rowOff>
    </xdr:to>
    <xdr:graphicFrame>
      <xdr:nvGraphicFramePr>
        <xdr:cNvPr id="31" name="Chart 353"/>
        <xdr:cNvGraphicFramePr/>
      </xdr:nvGraphicFramePr>
      <xdr:xfrm>
        <a:off x="1419225" y="1409700"/>
        <a:ext cx="6153150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419100</xdr:colOff>
      <xdr:row>61</xdr:row>
      <xdr:rowOff>19050</xdr:rowOff>
    </xdr:from>
    <xdr:to>
      <xdr:col>8</xdr:col>
      <xdr:colOff>304800</xdr:colOff>
      <xdr:row>76</xdr:row>
      <xdr:rowOff>133350</xdr:rowOff>
    </xdr:to>
    <xdr:graphicFrame>
      <xdr:nvGraphicFramePr>
        <xdr:cNvPr id="32" name="Chart 354"/>
        <xdr:cNvGraphicFramePr/>
      </xdr:nvGraphicFramePr>
      <xdr:xfrm>
        <a:off x="419100" y="10877550"/>
        <a:ext cx="42862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59</xdr:row>
      <xdr:rowOff>57150</xdr:rowOff>
    </xdr:from>
    <xdr:to>
      <xdr:col>8</xdr:col>
      <xdr:colOff>390525</xdr:colOff>
      <xdr:row>61</xdr:row>
      <xdr:rowOff>19050</xdr:rowOff>
    </xdr:to>
    <xdr:sp>
      <xdr:nvSpPr>
        <xdr:cNvPr id="33" name="TextBox 355"/>
        <xdr:cNvSpPr txBox="1">
          <a:spLocks noChangeArrowheads="1"/>
        </xdr:cNvSpPr>
      </xdr:nvSpPr>
      <xdr:spPr>
        <a:xfrm>
          <a:off x="3914775" y="10591800"/>
          <a:ext cx="8763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 
collecte 1 000 t</a:t>
          </a:r>
        </a:p>
      </xdr:txBody>
    </xdr:sp>
    <xdr:clientData/>
  </xdr:twoCellAnchor>
  <xdr:twoCellAnchor>
    <xdr:from>
      <xdr:col>9</xdr:col>
      <xdr:colOff>304800</xdr:colOff>
      <xdr:row>60</xdr:row>
      <xdr:rowOff>152400</xdr:rowOff>
    </xdr:from>
    <xdr:to>
      <xdr:col>19</xdr:col>
      <xdr:colOff>266700</xdr:colOff>
      <xdr:row>76</xdr:row>
      <xdr:rowOff>142875</xdr:rowOff>
    </xdr:to>
    <xdr:graphicFrame>
      <xdr:nvGraphicFramePr>
        <xdr:cNvPr id="34" name="Chart 356"/>
        <xdr:cNvGraphicFramePr/>
      </xdr:nvGraphicFramePr>
      <xdr:xfrm>
        <a:off x="5114925" y="10848975"/>
        <a:ext cx="4743450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247650</xdr:colOff>
      <xdr:row>59</xdr:row>
      <xdr:rowOff>142875</xdr:rowOff>
    </xdr:from>
    <xdr:to>
      <xdr:col>19</xdr:col>
      <xdr:colOff>152400</xdr:colOff>
      <xdr:row>62</xdr:row>
      <xdr:rowOff>0</xdr:rowOff>
    </xdr:to>
    <xdr:sp>
      <xdr:nvSpPr>
        <xdr:cNvPr id="35" name="TextBox 357"/>
        <xdr:cNvSpPr txBox="1">
          <a:spLocks noChangeArrowheads="1"/>
        </xdr:cNvSpPr>
      </xdr:nvSpPr>
      <xdr:spPr>
        <a:xfrm>
          <a:off x="8667750" y="10677525"/>
          <a:ext cx="10763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 
collecte 1 000 t</a:t>
          </a:r>
        </a:p>
      </xdr:txBody>
    </xdr:sp>
    <xdr:clientData/>
  </xdr:twoCellAnchor>
  <xdr:twoCellAnchor>
    <xdr:from>
      <xdr:col>10</xdr:col>
      <xdr:colOff>123825</xdr:colOff>
      <xdr:row>59</xdr:row>
      <xdr:rowOff>133350</xdr:rowOff>
    </xdr:from>
    <xdr:to>
      <xdr:col>12</xdr:col>
      <xdr:colOff>190500</xdr:colOff>
      <xdr:row>61</xdr:row>
      <xdr:rowOff>152400</xdr:rowOff>
    </xdr:to>
    <xdr:sp>
      <xdr:nvSpPr>
        <xdr:cNvPr id="36" name="TextBox 358"/>
        <xdr:cNvSpPr txBox="1">
          <a:spLocks noChangeArrowheads="1"/>
        </xdr:cNvSpPr>
      </xdr:nvSpPr>
      <xdr:spPr>
        <a:xfrm>
          <a:off x="5343525" y="10668000"/>
          <a:ext cx="9048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stocks 
dépôt 1000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pane xSplit="3495" ySplit="510" topLeftCell="A1" activePane="bottomLeft" state="split"/>
      <selection pane="topLeft" activeCell="A1" sqref="A1:IV16384"/>
      <selection pane="topRight" activeCell="D1" sqref="D1"/>
      <selection pane="bottomLeft" activeCell="C26" sqref="C26"/>
      <selection pane="bottomRight" activeCell="D61" sqref="D61"/>
    </sheetView>
  </sheetViews>
  <sheetFormatPr defaultColWidth="9.8515625" defaultRowHeight="12.75"/>
  <cols>
    <col min="1" max="2" width="9.8515625" style="1" customWidth="1"/>
    <col min="3" max="3" width="9.8515625" style="49" customWidth="1"/>
    <col min="4" max="4" width="10.140625" style="1" bestFit="1" customWidth="1"/>
    <col min="5" max="10" width="10.00390625" style="1" bestFit="1" customWidth="1"/>
    <col min="11" max="16384" width="9.8515625" style="1" customWidth="1"/>
  </cols>
  <sheetData>
    <row r="1" spans="1:10" ht="12.75">
      <c r="A1" s="1" t="s">
        <v>45</v>
      </c>
      <c r="B1" s="1" t="s">
        <v>46</v>
      </c>
      <c r="C1" s="49" t="s">
        <v>47</v>
      </c>
      <c r="D1" s="1" t="s">
        <v>48</v>
      </c>
      <c r="E1" s="1" t="s">
        <v>49</v>
      </c>
      <c r="F1" s="1" t="s">
        <v>50</v>
      </c>
      <c r="G1" s="1" t="s">
        <v>51</v>
      </c>
      <c r="H1" s="1" t="s">
        <v>52</v>
      </c>
      <c r="I1" s="1" t="s">
        <v>53</v>
      </c>
      <c r="J1" s="1" t="s">
        <v>54</v>
      </c>
    </row>
    <row r="2" spans="1:11" ht="12.75">
      <c r="A2" s="1">
        <v>1998</v>
      </c>
      <c r="B2" s="1">
        <v>1998</v>
      </c>
      <c r="C2" s="49">
        <v>7</v>
      </c>
      <c r="D2" s="47">
        <v>23829.2</v>
      </c>
      <c r="E2" s="47">
        <v>3</v>
      </c>
      <c r="F2" s="47">
        <v>0</v>
      </c>
      <c r="G2" s="47">
        <v>0</v>
      </c>
      <c r="H2" s="47">
        <v>63036.2</v>
      </c>
      <c r="I2" s="47">
        <v>151</v>
      </c>
      <c r="J2" s="47">
        <v>0</v>
      </c>
      <c r="K2" s="1">
        <v>99</v>
      </c>
    </row>
    <row r="3" spans="1:11" ht="12.75">
      <c r="A3" s="1">
        <v>1998</v>
      </c>
      <c r="B3" s="1">
        <v>1998</v>
      </c>
      <c r="C3" s="49">
        <v>8</v>
      </c>
      <c r="D3" s="47">
        <v>32431.9</v>
      </c>
      <c r="E3" s="47">
        <v>3438.6</v>
      </c>
      <c r="F3" s="47">
        <v>0</v>
      </c>
      <c r="G3" s="47">
        <v>0</v>
      </c>
      <c r="H3" s="47">
        <v>97399.6</v>
      </c>
      <c r="I3" s="47">
        <v>2236.8</v>
      </c>
      <c r="J3" s="47">
        <v>0</v>
      </c>
      <c r="K3" s="1">
        <v>99</v>
      </c>
    </row>
    <row r="4" spans="1:11" ht="12.75">
      <c r="A4" s="1">
        <v>1998</v>
      </c>
      <c r="B4" s="1">
        <v>1998</v>
      </c>
      <c r="C4" s="49">
        <v>9</v>
      </c>
      <c r="D4" s="47">
        <v>29836</v>
      </c>
      <c r="E4" s="47">
        <v>42655</v>
      </c>
      <c r="F4" s="47">
        <v>1384</v>
      </c>
      <c r="G4" s="47">
        <v>0</v>
      </c>
      <c r="H4" s="47">
        <v>92154.1</v>
      </c>
      <c r="I4" s="47">
        <v>2228.2</v>
      </c>
      <c r="J4" s="47">
        <v>0</v>
      </c>
      <c r="K4" s="1">
        <v>99</v>
      </c>
    </row>
    <row r="5" spans="1:11" ht="12.75">
      <c r="A5" s="1">
        <v>1998</v>
      </c>
      <c r="B5" s="1">
        <v>1998</v>
      </c>
      <c r="C5" s="49">
        <v>10</v>
      </c>
      <c r="D5" s="47">
        <v>27927.4</v>
      </c>
      <c r="E5" s="47">
        <v>52087.2</v>
      </c>
      <c r="F5" s="47">
        <v>10282.8</v>
      </c>
      <c r="G5" s="47">
        <v>0</v>
      </c>
      <c r="H5" s="47">
        <v>86060.4</v>
      </c>
      <c r="I5" s="47">
        <v>2295.4</v>
      </c>
      <c r="J5" s="47">
        <v>0</v>
      </c>
      <c r="K5" s="1">
        <v>99</v>
      </c>
    </row>
    <row r="6" spans="1:11" ht="12.75">
      <c r="A6" s="1">
        <v>1998</v>
      </c>
      <c r="B6" s="1">
        <v>1998</v>
      </c>
      <c r="C6" s="49">
        <v>11</v>
      </c>
      <c r="D6" s="47">
        <v>24666.1</v>
      </c>
      <c r="E6" s="47">
        <v>54016.4</v>
      </c>
      <c r="F6" s="47">
        <v>14100.5</v>
      </c>
      <c r="G6" s="47">
        <v>0</v>
      </c>
      <c r="H6" s="47">
        <v>82501.8</v>
      </c>
      <c r="I6" s="47">
        <v>2345</v>
      </c>
      <c r="J6" s="47">
        <v>0</v>
      </c>
      <c r="K6" s="1">
        <v>99</v>
      </c>
    </row>
    <row r="7" spans="1:11" ht="12.75">
      <c r="A7" s="1">
        <v>1998</v>
      </c>
      <c r="B7" s="1">
        <v>1998</v>
      </c>
      <c r="C7" s="49">
        <v>12</v>
      </c>
      <c r="D7" s="47">
        <v>20653.3</v>
      </c>
      <c r="E7" s="47">
        <v>50379.4</v>
      </c>
      <c r="F7" s="47">
        <v>12344.4</v>
      </c>
      <c r="G7" s="47">
        <v>0</v>
      </c>
      <c r="H7" s="47">
        <v>71245.4</v>
      </c>
      <c r="I7" s="47">
        <v>2045.2</v>
      </c>
      <c r="J7" s="47">
        <v>0</v>
      </c>
      <c r="K7" s="1">
        <v>99</v>
      </c>
    </row>
    <row r="8" spans="1:11" ht="12.75">
      <c r="A8" s="1">
        <v>1999</v>
      </c>
      <c r="B8" s="1">
        <v>1998</v>
      </c>
      <c r="C8" s="49">
        <v>1</v>
      </c>
      <c r="D8" s="47">
        <v>15888.2</v>
      </c>
      <c r="E8" s="47">
        <v>47314.8</v>
      </c>
      <c r="F8" s="47">
        <v>9733.5</v>
      </c>
      <c r="G8" s="47">
        <v>0</v>
      </c>
      <c r="H8" s="47">
        <v>48351.4</v>
      </c>
      <c r="I8" s="47">
        <v>1516.9</v>
      </c>
      <c r="J8" s="47">
        <v>0</v>
      </c>
      <c r="K8" s="1">
        <v>0</v>
      </c>
    </row>
    <row r="9" spans="1:11" ht="12.75">
      <c r="A9" s="1">
        <v>1999</v>
      </c>
      <c r="B9" s="1">
        <v>1998</v>
      </c>
      <c r="C9" s="49">
        <v>2</v>
      </c>
      <c r="D9" s="47">
        <v>31090.2</v>
      </c>
      <c r="E9" s="47">
        <v>53013.1</v>
      </c>
      <c r="F9" s="47">
        <v>7411.9</v>
      </c>
      <c r="G9" s="47">
        <v>0</v>
      </c>
      <c r="H9" s="47">
        <v>101383.9</v>
      </c>
      <c r="I9" s="47">
        <v>1466.8</v>
      </c>
      <c r="J9" s="47">
        <v>0</v>
      </c>
      <c r="K9" s="1">
        <v>0</v>
      </c>
    </row>
    <row r="10" spans="1:11" ht="12.75">
      <c r="A10" s="1">
        <v>1999</v>
      </c>
      <c r="B10" s="1">
        <v>1998</v>
      </c>
      <c r="C10" s="49">
        <v>3</v>
      </c>
      <c r="D10" s="47">
        <v>23477.7</v>
      </c>
      <c r="E10" s="47">
        <v>34796.7</v>
      </c>
      <c r="F10" s="47">
        <v>5371.1</v>
      </c>
      <c r="G10" s="47">
        <v>0</v>
      </c>
      <c r="H10" s="47">
        <v>56096.2</v>
      </c>
      <c r="I10" s="47">
        <v>105.7</v>
      </c>
      <c r="J10" s="47">
        <v>0</v>
      </c>
      <c r="K10" s="1">
        <v>0</v>
      </c>
    </row>
    <row r="11" spans="1:11" ht="12.75">
      <c r="A11" s="1">
        <v>1999</v>
      </c>
      <c r="B11" s="1">
        <v>1998</v>
      </c>
      <c r="C11" s="49">
        <v>4</v>
      </c>
      <c r="D11" s="47">
        <v>20367.2</v>
      </c>
      <c r="E11" s="47">
        <v>17787.6</v>
      </c>
      <c r="F11" s="47">
        <v>2181.9</v>
      </c>
      <c r="G11" s="47">
        <v>0</v>
      </c>
      <c r="H11" s="47">
        <v>37269.6</v>
      </c>
      <c r="I11" s="47">
        <v>43.5</v>
      </c>
      <c r="J11" s="47">
        <v>0</v>
      </c>
      <c r="K11" s="1">
        <v>0</v>
      </c>
    </row>
    <row r="12" spans="1:11" ht="12.75">
      <c r="A12" s="1">
        <v>1999</v>
      </c>
      <c r="B12" s="1">
        <v>1998</v>
      </c>
      <c r="C12" s="49">
        <v>5</v>
      </c>
      <c r="D12" s="47">
        <v>5632.3</v>
      </c>
      <c r="E12" s="47">
        <v>4251.3</v>
      </c>
      <c r="F12" s="47">
        <v>202.5</v>
      </c>
      <c r="G12" s="47">
        <v>0</v>
      </c>
      <c r="H12" s="47">
        <v>13418.9</v>
      </c>
      <c r="I12" s="47">
        <v>2</v>
      </c>
      <c r="J12" s="47">
        <v>0</v>
      </c>
      <c r="K12" s="1">
        <v>0</v>
      </c>
    </row>
    <row r="13" spans="1:11" ht="12.75">
      <c r="A13" s="1">
        <v>1999</v>
      </c>
      <c r="B13" s="1">
        <v>1998</v>
      </c>
      <c r="C13" s="49">
        <v>6</v>
      </c>
      <c r="D13" s="47">
        <v>5191.7</v>
      </c>
      <c r="E13" s="47">
        <v>1637.7</v>
      </c>
      <c r="F13" s="47">
        <v>2.2</v>
      </c>
      <c r="G13" s="47">
        <v>0</v>
      </c>
      <c r="H13" s="47">
        <v>1393.8</v>
      </c>
      <c r="I13" s="47">
        <v>1</v>
      </c>
      <c r="J13" s="47">
        <v>0</v>
      </c>
      <c r="K13" s="1">
        <v>0</v>
      </c>
    </row>
    <row r="16" spans="1:11" ht="12.75">
      <c r="A16">
        <v>1999</v>
      </c>
      <c r="B16">
        <v>1999</v>
      </c>
      <c r="C16" s="49">
        <v>7</v>
      </c>
      <c r="D16" s="1">
        <v>608932.6</v>
      </c>
      <c r="E16" s="1">
        <v>2922.7</v>
      </c>
      <c r="F16" s="1">
        <v>2.2</v>
      </c>
      <c r="G16" s="1">
        <v>139.3</v>
      </c>
      <c r="H16" s="1">
        <v>309683.7</v>
      </c>
      <c r="I16" s="1">
        <v>289.5</v>
      </c>
      <c r="J16" s="1">
        <v>0</v>
      </c>
      <c r="K16" s="47"/>
    </row>
    <row r="17" spans="1:11" ht="12.75">
      <c r="A17">
        <v>1999</v>
      </c>
      <c r="B17">
        <v>1999</v>
      </c>
      <c r="C17" s="49">
        <v>8</v>
      </c>
      <c r="D17" s="1">
        <v>475714.7</v>
      </c>
      <c r="E17" s="1">
        <v>10035.3</v>
      </c>
      <c r="F17" s="1">
        <v>47.6</v>
      </c>
      <c r="G17" s="1">
        <v>1012.3</v>
      </c>
      <c r="H17" s="1">
        <v>399887.7</v>
      </c>
      <c r="I17" s="1">
        <v>2308.4</v>
      </c>
      <c r="J17" s="1">
        <v>49.9</v>
      </c>
      <c r="K17" s="47"/>
    </row>
    <row r="18" spans="1:11" ht="12.75">
      <c r="A18">
        <v>1999</v>
      </c>
      <c r="B18">
        <v>1999</v>
      </c>
      <c r="C18" s="49">
        <v>9</v>
      </c>
      <c r="D18" s="1">
        <v>416146.3</v>
      </c>
      <c r="E18" s="1">
        <v>109193.6</v>
      </c>
      <c r="F18" s="1">
        <v>4103</v>
      </c>
      <c r="G18" s="1">
        <v>900.2</v>
      </c>
      <c r="H18" s="1">
        <v>349437.7</v>
      </c>
      <c r="I18" s="1">
        <v>4890.5</v>
      </c>
      <c r="J18" s="1">
        <v>63.7</v>
      </c>
      <c r="K18" s="47"/>
    </row>
    <row r="19" spans="1:11" ht="12.75">
      <c r="A19">
        <v>1999</v>
      </c>
      <c r="B19">
        <v>1999</v>
      </c>
      <c r="C19" s="49">
        <v>10</v>
      </c>
      <c r="D19" s="1">
        <v>368735.8</v>
      </c>
      <c r="E19" s="1">
        <v>196882.2</v>
      </c>
      <c r="F19" s="1">
        <v>16787.8</v>
      </c>
      <c r="G19" s="1">
        <v>728.1</v>
      </c>
      <c r="H19" s="1">
        <v>304003.4</v>
      </c>
      <c r="I19" s="1">
        <v>4099.5</v>
      </c>
      <c r="J19" s="1">
        <v>58.7</v>
      </c>
      <c r="K19" s="47"/>
    </row>
    <row r="20" spans="1:11" ht="12.75">
      <c r="A20">
        <v>1999</v>
      </c>
      <c r="B20">
        <v>1999</v>
      </c>
      <c r="C20" s="49">
        <v>11</v>
      </c>
      <c r="D20" s="1">
        <v>329369.6</v>
      </c>
      <c r="E20" s="1">
        <v>187785.8</v>
      </c>
      <c r="F20" s="1">
        <v>16402.3</v>
      </c>
      <c r="G20" s="1">
        <v>272.5</v>
      </c>
      <c r="H20" s="1">
        <v>268544.7</v>
      </c>
      <c r="I20" s="1">
        <v>3894.2</v>
      </c>
      <c r="J20" s="1">
        <v>13.8</v>
      </c>
      <c r="K20" s="47"/>
    </row>
    <row r="21" spans="1:11" ht="12.75">
      <c r="A21">
        <v>1999</v>
      </c>
      <c r="B21">
        <v>1999</v>
      </c>
      <c r="C21" s="49">
        <v>12</v>
      </c>
      <c r="D21" s="1">
        <v>267932.8</v>
      </c>
      <c r="E21" s="1">
        <v>167505.3</v>
      </c>
      <c r="F21" s="1">
        <v>13358.3</v>
      </c>
      <c r="G21" s="1">
        <v>244.3</v>
      </c>
      <c r="H21" s="1">
        <v>219329.4</v>
      </c>
      <c r="I21" s="1">
        <v>3751.2</v>
      </c>
      <c r="J21" s="1">
        <v>13.8</v>
      </c>
      <c r="K21" s="47"/>
    </row>
    <row r="22" spans="1:11" ht="12.75">
      <c r="A22">
        <v>2000</v>
      </c>
      <c r="B22">
        <v>1999</v>
      </c>
      <c r="C22" s="49">
        <v>1</v>
      </c>
      <c r="D22" s="1">
        <v>197636.9</v>
      </c>
      <c r="E22" s="1">
        <v>146636.5</v>
      </c>
      <c r="F22" s="1">
        <v>9458.7</v>
      </c>
      <c r="G22" s="1">
        <v>203.5</v>
      </c>
      <c r="H22" s="1">
        <v>160034.2</v>
      </c>
      <c r="I22" s="1">
        <v>2942.1</v>
      </c>
      <c r="J22" s="1">
        <v>13.8</v>
      </c>
      <c r="K22" s="47"/>
    </row>
    <row r="23" spans="1:11" ht="12.75">
      <c r="A23">
        <v>2000</v>
      </c>
      <c r="B23">
        <v>1999</v>
      </c>
      <c r="C23" s="49">
        <v>2</v>
      </c>
      <c r="D23" s="1">
        <v>143830.7</v>
      </c>
      <c r="E23" s="1">
        <v>121623.2</v>
      </c>
      <c r="F23" s="1">
        <v>6779.7</v>
      </c>
      <c r="G23" s="1">
        <v>176.1</v>
      </c>
      <c r="H23" s="1">
        <v>140853.5</v>
      </c>
      <c r="I23" s="1">
        <v>2537.9</v>
      </c>
      <c r="J23" s="1">
        <v>13.8</v>
      </c>
      <c r="K23" s="47"/>
    </row>
    <row r="24" spans="1:11" ht="12.75">
      <c r="A24">
        <v>2000</v>
      </c>
      <c r="B24">
        <v>1999</v>
      </c>
      <c r="C24" s="49">
        <v>3</v>
      </c>
      <c r="D24" s="1">
        <v>76823.6</v>
      </c>
      <c r="E24" s="1">
        <v>83610.9</v>
      </c>
      <c r="F24" s="1">
        <v>4406.8</v>
      </c>
      <c r="G24" s="1">
        <v>90</v>
      </c>
      <c r="H24" s="1">
        <v>64699.7</v>
      </c>
      <c r="I24" s="1">
        <v>332.9</v>
      </c>
      <c r="J24" s="1">
        <v>13.8</v>
      </c>
      <c r="K24" s="47"/>
    </row>
    <row r="25" spans="1:11" ht="12.75">
      <c r="A25">
        <v>2000</v>
      </c>
      <c r="B25">
        <v>1999</v>
      </c>
      <c r="C25" s="49">
        <v>4</v>
      </c>
      <c r="D25" s="1">
        <v>36846.8</v>
      </c>
      <c r="E25" s="1">
        <v>46665.5</v>
      </c>
      <c r="F25" s="1">
        <v>2281.8</v>
      </c>
      <c r="G25" s="1">
        <v>68.2</v>
      </c>
      <c r="H25" s="1">
        <v>36115.8</v>
      </c>
      <c r="I25" s="1">
        <v>236.4</v>
      </c>
      <c r="J25" s="1">
        <v>6.1</v>
      </c>
      <c r="K25" s="47"/>
    </row>
    <row r="26" spans="1:11" ht="12.75">
      <c r="A26">
        <v>2000</v>
      </c>
      <c r="B26">
        <v>1999</v>
      </c>
      <c r="C26" s="49">
        <v>5</v>
      </c>
      <c r="D26" s="1">
        <v>12130.2</v>
      </c>
      <c r="E26" s="1">
        <v>15326.2</v>
      </c>
      <c r="F26" s="1">
        <v>372.6</v>
      </c>
      <c r="G26" s="1">
        <v>22</v>
      </c>
      <c r="H26" s="1">
        <v>15359.4</v>
      </c>
      <c r="I26" s="1">
        <v>32.1</v>
      </c>
      <c r="J26" s="1">
        <v>6.1</v>
      </c>
      <c r="K26" s="47"/>
    </row>
    <row r="27" spans="1:11" ht="12.75">
      <c r="A27">
        <v>2000</v>
      </c>
      <c r="B27">
        <v>1999</v>
      </c>
      <c r="C27" s="49">
        <v>6</v>
      </c>
      <c r="D27" s="1">
        <v>1886.1</v>
      </c>
      <c r="E27" s="1">
        <v>2964.6</v>
      </c>
      <c r="F27" s="1">
        <v>132.9</v>
      </c>
      <c r="G27" s="1">
        <v>0</v>
      </c>
      <c r="H27" s="1">
        <v>444.6</v>
      </c>
      <c r="I27" s="1">
        <v>0.1</v>
      </c>
      <c r="J27" s="1">
        <v>6.1</v>
      </c>
      <c r="K27" s="47"/>
    </row>
    <row r="30" spans="1:10" ht="12.75">
      <c r="A30">
        <v>2000</v>
      </c>
      <c r="B30">
        <v>2000</v>
      </c>
      <c r="C30" s="49">
        <v>6</v>
      </c>
      <c r="D30" s="1">
        <v>4560.2</v>
      </c>
      <c r="E30" s="1">
        <v>0</v>
      </c>
      <c r="F30" s="1">
        <v>0</v>
      </c>
      <c r="G30" s="1">
        <v>0</v>
      </c>
      <c r="H30" s="1">
        <v>5.7</v>
      </c>
      <c r="I30" s="1">
        <v>0</v>
      </c>
      <c r="J30" s="1">
        <v>0</v>
      </c>
    </row>
    <row r="31" spans="1:10" ht="12.75">
      <c r="A31">
        <v>2000</v>
      </c>
      <c r="B31">
        <v>2000</v>
      </c>
      <c r="C31" s="49">
        <v>7</v>
      </c>
      <c r="D31" s="1">
        <v>473648.7</v>
      </c>
      <c r="E31" s="1">
        <v>2773.4</v>
      </c>
      <c r="F31" s="1">
        <v>123.8</v>
      </c>
      <c r="G31" s="1">
        <v>32.8</v>
      </c>
      <c r="H31" s="1">
        <v>57321.4</v>
      </c>
      <c r="I31" s="1">
        <v>126.8</v>
      </c>
      <c r="J31" s="1">
        <v>6.1</v>
      </c>
    </row>
    <row r="32" spans="1:10" ht="12.75">
      <c r="A32">
        <v>2000</v>
      </c>
      <c r="B32">
        <v>2000</v>
      </c>
      <c r="C32" s="50" t="s">
        <v>31</v>
      </c>
      <c r="D32" s="48">
        <v>478225.8</v>
      </c>
      <c r="E32" s="48">
        <v>2773.4</v>
      </c>
      <c r="F32" s="48">
        <v>123.8</v>
      </c>
      <c r="G32" s="48">
        <v>32.8</v>
      </c>
      <c r="H32" s="48">
        <v>57333.9</v>
      </c>
      <c r="I32" s="48">
        <v>126.8</v>
      </c>
      <c r="J32" s="48">
        <v>6.1</v>
      </c>
    </row>
    <row r="33" spans="1:10" ht="12.75">
      <c r="A33">
        <v>2000</v>
      </c>
      <c r="B33">
        <v>2000</v>
      </c>
      <c r="C33" s="50" t="s">
        <v>32</v>
      </c>
      <c r="D33" s="47">
        <v>320708.9</v>
      </c>
      <c r="E33" s="47">
        <v>9406.7</v>
      </c>
      <c r="F33" s="47">
        <v>54</v>
      </c>
      <c r="G33" s="47">
        <v>210.1</v>
      </c>
      <c r="H33" s="47">
        <v>330396.8</v>
      </c>
      <c r="I33" s="47">
        <v>1220.3</v>
      </c>
      <c r="J33" s="47">
        <v>127.1</v>
      </c>
    </row>
    <row r="34" spans="1:10" ht="12.75">
      <c r="A34">
        <v>2000</v>
      </c>
      <c r="B34">
        <v>2000</v>
      </c>
      <c r="C34" s="50" t="s">
        <v>33</v>
      </c>
      <c r="D34" s="47">
        <v>254144.5</v>
      </c>
      <c r="E34" s="47">
        <v>133928.2</v>
      </c>
      <c r="F34" s="47">
        <v>2564.1</v>
      </c>
      <c r="G34" s="47">
        <v>260</v>
      </c>
      <c r="H34" s="47">
        <v>273269</v>
      </c>
      <c r="I34" s="47">
        <v>1153.9</v>
      </c>
      <c r="J34" s="47">
        <v>76.1</v>
      </c>
    </row>
    <row r="35" spans="1:10" ht="12.75">
      <c r="A35">
        <v>2000</v>
      </c>
      <c r="B35">
        <v>2000</v>
      </c>
      <c r="C35" s="50" t="s">
        <v>34</v>
      </c>
      <c r="D35" s="47">
        <v>217608.7</v>
      </c>
      <c r="E35" s="47">
        <v>149561</v>
      </c>
      <c r="F35" s="47">
        <v>6628.5</v>
      </c>
      <c r="G35" s="47">
        <v>271.8</v>
      </c>
      <c r="H35" s="47">
        <v>229876.7</v>
      </c>
      <c r="I35" s="47">
        <v>940.2</v>
      </c>
      <c r="J35" s="47">
        <v>24.1</v>
      </c>
    </row>
    <row r="36" spans="1:10" ht="12.75">
      <c r="A36">
        <v>2000</v>
      </c>
      <c r="B36">
        <v>2000</v>
      </c>
      <c r="C36" s="50" t="s">
        <v>35</v>
      </c>
      <c r="D36" s="47">
        <v>193409.5</v>
      </c>
      <c r="E36" s="47">
        <v>137193.4</v>
      </c>
      <c r="F36" s="47">
        <v>6345.1</v>
      </c>
      <c r="G36" s="47">
        <v>202.8</v>
      </c>
      <c r="H36" s="47">
        <v>214026.3</v>
      </c>
      <c r="I36" s="47">
        <v>953.9</v>
      </c>
      <c r="J36" s="47">
        <v>24.1</v>
      </c>
    </row>
    <row r="37" spans="1:10" ht="12.75">
      <c r="A37">
        <v>2000</v>
      </c>
      <c r="B37">
        <v>2000</v>
      </c>
      <c r="C37" s="50" t="s">
        <v>36</v>
      </c>
      <c r="D37" s="47">
        <v>157866.8</v>
      </c>
      <c r="E37" s="47">
        <v>120095.2</v>
      </c>
      <c r="F37" s="47">
        <v>6189.8</v>
      </c>
      <c r="G37" s="47">
        <v>164.3</v>
      </c>
      <c r="H37" s="47">
        <v>164907.6</v>
      </c>
      <c r="I37" s="47">
        <v>880.1</v>
      </c>
      <c r="J37" s="47">
        <v>22.9</v>
      </c>
    </row>
    <row r="38" spans="1:10" ht="12.75">
      <c r="A38">
        <v>2000</v>
      </c>
      <c r="B38">
        <v>2000</v>
      </c>
      <c r="C38" s="50" t="s">
        <v>37</v>
      </c>
      <c r="D38" s="47">
        <v>119161.2</v>
      </c>
      <c r="E38" s="47">
        <v>94082.2</v>
      </c>
      <c r="F38" s="47">
        <v>4095</v>
      </c>
      <c r="G38" s="47">
        <v>102.8</v>
      </c>
      <c r="H38" s="47">
        <v>113880.8</v>
      </c>
      <c r="I38" s="47">
        <v>805.2</v>
      </c>
      <c r="J38" s="47">
        <v>21.1</v>
      </c>
    </row>
    <row r="39" spans="1:10" ht="12.75">
      <c r="A39">
        <v>2000</v>
      </c>
      <c r="B39">
        <v>2000</v>
      </c>
      <c r="C39" s="50" t="s">
        <v>38</v>
      </c>
      <c r="D39" s="47">
        <v>93899.2</v>
      </c>
      <c r="E39" s="47">
        <v>81476.2</v>
      </c>
      <c r="F39" s="47">
        <v>3594.2</v>
      </c>
      <c r="G39" s="47">
        <v>49</v>
      </c>
      <c r="H39" s="47">
        <v>89525</v>
      </c>
      <c r="I39" s="47">
        <v>901.4</v>
      </c>
      <c r="J39" s="47">
        <v>20.3</v>
      </c>
    </row>
    <row r="40" spans="1:10" ht="12.75">
      <c r="A40">
        <v>2000</v>
      </c>
      <c r="B40">
        <v>2000</v>
      </c>
      <c r="C40" s="50" t="s">
        <v>39</v>
      </c>
      <c r="D40" s="47">
        <v>58939.8</v>
      </c>
      <c r="E40" s="47">
        <v>52923.1</v>
      </c>
      <c r="F40" s="47">
        <v>2807.9</v>
      </c>
      <c r="G40" s="47">
        <v>40.1</v>
      </c>
      <c r="H40" s="47">
        <v>54815.2</v>
      </c>
      <c r="I40" s="47">
        <v>528.7</v>
      </c>
      <c r="J40" s="47">
        <v>13</v>
      </c>
    </row>
    <row r="41" spans="1:10" ht="12.75">
      <c r="A41">
        <v>2000</v>
      </c>
      <c r="B41">
        <v>2000</v>
      </c>
      <c r="C41" s="50" t="s">
        <v>40</v>
      </c>
      <c r="D41" s="47">
        <v>30680.5</v>
      </c>
      <c r="E41" s="47">
        <v>29087.7</v>
      </c>
      <c r="F41" s="47">
        <v>1520</v>
      </c>
      <c r="G41" s="47">
        <v>40.1</v>
      </c>
      <c r="H41" s="47">
        <v>33888.2</v>
      </c>
      <c r="I41" s="47">
        <v>279.6</v>
      </c>
      <c r="J41" s="47">
        <v>12.6</v>
      </c>
    </row>
    <row r="42" spans="1:10" ht="12.75">
      <c r="A42">
        <v>2000</v>
      </c>
      <c r="B42">
        <v>2000</v>
      </c>
      <c r="C42" s="50" t="s">
        <v>41</v>
      </c>
      <c r="D42" s="47">
        <v>9069</v>
      </c>
      <c r="E42" s="47">
        <v>12124.6</v>
      </c>
      <c r="F42" s="47">
        <v>912.3</v>
      </c>
      <c r="G42" s="47">
        <v>20</v>
      </c>
      <c r="H42" s="47">
        <v>13006</v>
      </c>
      <c r="I42" s="47">
        <v>79.6</v>
      </c>
      <c r="J42" s="47">
        <v>12.2</v>
      </c>
    </row>
    <row r="43" spans="1:10" ht="12.75">
      <c r="A43">
        <v>2000</v>
      </c>
      <c r="B43">
        <v>2000</v>
      </c>
      <c r="C43" s="50" t="s">
        <v>42</v>
      </c>
      <c r="D43" s="47">
        <v>1240.1</v>
      </c>
      <c r="E43" s="47">
        <v>1696.9</v>
      </c>
      <c r="F43" s="47">
        <v>22.9</v>
      </c>
      <c r="G43" s="47">
        <v>0</v>
      </c>
      <c r="H43" s="47">
        <v>1712.2</v>
      </c>
      <c r="I43" s="47">
        <v>1</v>
      </c>
      <c r="J43" s="47">
        <v>0.2</v>
      </c>
    </row>
    <row r="44" ht="12.75">
      <c r="C44" s="50"/>
    </row>
    <row r="47" spans="1:10" ht="12.75">
      <c r="A47">
        <v>2001</v>
      </c>
      <c r="B47">
        <v>2001</v>
      </c>
      <c r="C47">
        <v>6</v>
      </c>
      <c r="D47" s="1">
        <v>3277.8</v>
      </c>
      <c r="E47" s="1">
        <v>0</v>
      </c>
      <c r="F47" s="1">
        <v>0</v>
      </c>
      <c r="G47" s="1">
        <v>0</v>
      </c>
      <c r="H47" s="1">
        <v>122.6</v>
      </c>
      <c r="I47" s="1">
        <v>0</v>
      </c>
      <c r="J47" s="1">
        <v>0</v>
      </c>
    </row>
    <row r="48" spans="1:10" ht="12.75">
      <c r="A48">
        <v>2001</v>
      </c>
      <c r="B48">
        <v>2001</v>
      </c>
      <c r="C48">
        <v>7</v>
      </c>
      <c r="D48" s="1">
        <v>306974.8</v>
      </c>
      <c r="E48" s="1">
        <v>1143.8</v>
      </c>
      <c r="F48" s="1">
        <v>39.3</v>
      </c>
      <c r="G48" s="1">
        <v>0</v>
      </c>
      <c r="H48" s="1">
        <v>77401.2</v>
      </c>
      <c r="I48" s="1">
        <v>598.2</v>
      </c>
      <c r="J48" s="1">
        <v>0</v>
      </c>
    </row>
    <row r="49" spans="3:10" ht="12.75">
      <c r="C49">
        <v>7</v>
      </c>
      <c r="D49" s="51">
        <v>310252.6</v>
      </c>
      <c r="E49" s="51">
        <v>1143.8</v>
      </c>
      <c r="F49" s="51">
        <v>39.3</v>
      </c>
      <c r="G49" s="51">
        <v>0</v>
      </c>
      <c r="H49" s="51">
        <v>77523.8</v>
      </c>
      <c r="I49" s="51">
        <v>598.2</v>
      </c>
      <c r="J49" s="51">
        <v>0</v>
      </c>
    </row>
    <row r="50" spans="1:10" ht="12.75">
      <c r="A50" s="1">
        <v>2001</v>
      </c>
      <c r="B50" s="1">
        <v>2001</v>
      </c>
      <c r="C50" s="49">
        <v>7</v>
      </c>
      <c r="D50" s="1">
        <v>310252.6</v>
      </c>
      <c r="E50" s="1">
        <v>1143.8</v>
      </c>
      <c r="F50" s="1">
        <v>39.3</v>
      </c>
      <c r="G50" s="1">
        <v>0</v>
      </c>
      <c r="H50" s="1">
        <v>77523.8</v>
      </c>
      <c r="I50" s="1">
        <v>598.2</v>
      </c>
      <c r="J50" s="1">
        <v>0</v>
      </c>
    </row>
    <row r="51" spans="1:10" ht="12.75">
      <c r="A51" s="1">
        <v>2001</v>
      </c>
      <c r="B51" s="1">
        <v>2001</v>
      </c>
      <c r="C51" s="49">
        <v>8</v>
      </c>
      <c r="D51" s="1">
        <v>229073</v>
      </c>
      <c r="E51" s="1">
        <v>2145.2</v>
      </c>
      <c r="F51" s="1">
        <v>27.1</v>
      </c>
      <c r="G51" s="1">
        <v>11.5</v>
      </c>
      <c r="H51" s="1">
        <v>231770</v>
      </c>
      <c r="I51" s="1">
        <v>3842.7</v>
      </c>
      <c r="J51" s="1">
        <v>143.3</v>
      </c>
    </row>
    <row r="52" spans="1:10" ht="12.75">
      <c r="A52" s="1">
        <v>2001</v>
      </c>
      <c r="B52" s="1">
        <v>2001</v>
      </c>
      <c r="C52" s="49">
        <v>9</v>
      </c>
      <c r="D52" s="1">
        <v>171458.2</v>
      </c>
      <c r="E52" s="1">
        <v>67674.5</v>
      </c>
      <c r="F52" s="1">
        <v>2417.7</v>
      </c>
      <c r="G52" s="1">
        <v>19.3</v>
      </c>
      <c r="H52" s="1">
        <v>197578.8</v>
      </c>
      <c r="I52" s="1">
        <v>3611.6</v>
      </c>
      <c r="J52" s="1">
        <v>132.3</v>
      </c>
    </row>
    <row r="53" spans="1:10" ht="12.75">
      <c r="A53" s="1">
        <v>2001</v>
      </c>
      <c r="B53" s="1">
        <v>2001</v>
      </c>
      <c r="C53" s="49">
        <v>10</v>
      </c>
      <c r="D53" s="1">
        <v>147246.8</v>
      </c>
      <c r="E53" s="1">
        <v>95964.4</v>
      </c>
      <c r="F53" s="1">
        <v>8157.3</v>
      </c>
      <c r="G53" s="1">
        <v>13.6</v>
      </c>
      <c r="H53" s="1">
        <v>175444.2</v>
      </c>
      <c r="I53" s="1">
        <v>3014.1</v>
      </c>
      <c r="J53" s="1">
        <v>161.7</v>
      </c>
    </row>
    <row r="54" spans="1:10" ht="12.75">
      <c r="A54" s="1">
        <v>2001</v>
      </c>
      <c r="B54" s="1">
        <v>2001</v>
      </c>
      <c r="C54" s="50" t="s">
        <v>35</v>
      </c>
      <c r="D54" s="1">
        <v>122413</v>
      </c>
      <c r="E54" s="1">
        <v>75594.9</v>
      </c>
      <c r="F54" s="1">
        <v>5960.3</v>
      </c>
      <c r="G54" s="1">
        <v>20.2</v>
      </c>
      <c r="H54" s="1">
        <v>153148.2</v>
      </c>
      <c r="I54" s="1">
        <v>2738</v>
      </c>
      <c r="J54" s="1">
        <v>128.8</v>
      </c>
    </row>
    <row r="55" spans="1:10" ht="12.75">
      <c r="A55" s="1">
        <v>2001</v>
      </c>
      <c r="B55" s="1">
        <v>2001</v>
      </c>
      <c r="C55" s="50" t="s">
        <v>36</v>
      </c>
      <c r="D55" s="1">
        <v>96788</v>
      </c>
      <c r="E55" s="1">
        <v>54593.5</v>
      </c>
      <c r="F55" s="1">
        <v>5549.2</v>
      </c>
      <c r="G55" s="1">
        <v>20.2</v>
      </c>
      <c r="H55" s="1">
        <v>117481.8</v>
      </c>
      <c r="I55" s="1">
        <v>3657.2</v>
      </c>
      <c r="J55" s="1">
        <v>110.3</v>
      </c>
    </row>
    <row r="56" spans="1:10" ht="12.75">
      <c r="A56" s="1">
        <v>2002</v>
      </c>
      <c r="B56" s="1">
        <v>2001</v>
      </c>
      <c r="C56" s="50" t="s">
        <v>37</v>
      </c>
      <c r="D56" s="1">
        <v>72088.4</v>
      </c>
      <c r="E56" s="1">
        <v>25354.5</v>
      </c>
      <c r="F56" s="1">
        <v>4825.3</v>
      </c>
      <c r="G56" s="1">
        <v>17.7</v>
      </c>
      <c r="H56" s="1">
        <v>90593.7</v>
      </c>
      <c r="I56" s="1">
        <v>3152.5</v>
      </c>
      <c r="J56" s="1">
        <v>103.3</v>
      </c>
    </row>
    <row r="57" spans="1:10" ht="12.75">
      <c r="A57" s="1">
        <v>2002</v>
      </c>
      <c r="B57" s="1">
        <v>2001</v>
      </c>
      <c r="C57" s="50" t="s">
        <v>38</v>
      </c>
      <c r="D57" s="1">
        <v>52108.6</v>
      </c>
      <c r="E57" s="1">
        <v>16190.9</v>
      </c>
      <c r="F57" s="1">
        <v>4224.7</v>
      </c>
      <c r="G57" s="1">
        <v>7.5</v>
      </c>
      <c r="H57" s="1">
        <v>68947</v>
      </c>
      <c r="I57" s="1">
        <v>2802.1</v>
      </c>
      <c r="J57" s="1">
        <v>90.6</v>
      </c>
    </row>
    <row r="58" spans="1:10" ht="12.75">
      <c r="A58" s="1">
        <v>2002</v>
      </c>
      <c r="B58" s="1">
        <v>2001</v>
      </c>
      <c r="C58" s="50" t="s">
        <v>39</v>
      </c>
      <c r="D58" s="1">
        <v>34605.2</v>
      </c>
      <c r="E58" s="1">
        <v>11562</v>
      </c>
      <c r="F58" s="1">
        <v>3187.1</v>
      </c>
      <c r="G58" s="1">
        <v>9.5</v>
      </c>
      <c r="H58" s="1">
        <v>43043.6</v>
      </c>
      <c r="I58" s="1">
        <v>1097.4</v>
      </c>
      <c r="J58" s="1">
        <v>47.6</v>
      </c>
    </row>
    <row r="59" spans="1:10" ht="12.75">
      <c r="A59" s="1">
        <v>2002</v>
      </c>
      <c r="B59" s="1">
        <v>2001</v>
      </c>
      <c r="C59" s="50" t="s">
        <v>40</v>
      </c>
      <c r="D59" s="1">
        <v>23377.1</v>
      </c>
      <c r="E59" s="1">
        <v>7090.9</v>
      </c>
      <c r="F59" s="1">
        <v>1719.7</v>
      </c>
      <c r="G59" s="1">
        <v>9.5</v>
      </c>
      <c r="H59" s="1">
        <v>28428.9</v>
      </c>
      <c r="I59" s="1">
        <v>889.6</v>
      </c>
      <c r="J59" s="1">
        <v>53.1</v>
      </c>
    </row>
    <row r="60" spans="1:10" ht="12.75">
      <c r="A60" s="1">
        <v>2002</v>
      </c>
      <c r="B60" s="1">
        <v>2001</v>
      </c>
      <c r="C60" s="50" t="s">
        <v>41</v>
      </c>
      <c r="D60" s="1">
        <v>8240.2</v>
      </c>
      <c r="E60" s="1">
        <v>3344.8</v>
      </c>
      <c r="F60" s="1">
        <v>563.2</v>
      </c>
      <c r="G60" s="1">
        <v>0</v>
      </c>
      <c r="H60" s="1">
        <v>10268.2</v>
      </c>
      <c r="I60" s="1">
        <v>461.1</v>
      </c>
      <c r="J60" s="1">
        <v>17.9</v>
      </c>
    </row>
    <row r="61" spans="1:10" ht="12.75">
      <c r="A61" s="1">
        <v>2002</v>
      </c>
      <c r="B61" s="1">
        <v>2001</v>
      </c>
      <c r="C61" s="50" t="s">
        <v>42</v>
      </c>
      <c r="D61" s="1">
        <v>2205.8</v>
      </c>
      <c r="E61" s="1">
        <v>880.6</v>
      </c>
      <c r="F61" s="1">
        <v>1.5</v>
      </c>
      <c r="G61" s="1">
        <v>0</v>
      </c>
      <c r="H61" s="1">
        <v>1870.9</v>
      </c>
      <c r="I61" s="1">
        <v>12.7</v>
      </c>
      <c r="J61" s="1">
        <v>13.5</v>
      </c>
    </row>
    <row r="64" spans="2:10" ht="12.75">
      <c r="B64">
        <v>2001</v>
      </c>
      <c r="C64">
        <v>6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</row>
    <row r="65" spans="2:10" ht="12.75">
      <c r="B65">
        <v>2001</v>
      </c>
      <c r="C65">
        <v>7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</row>
    <row r="67" spans="2:10" ht="12.75">
      <c r="B67" s="1">
        <v>2002</v>
      </c>
      <c r="C67">
        <v>7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</row>
    <row r="68" spans="2:3" ht="12.75">
      <c r="B68" s="1">
        <v>2002</v>
      </c>
      <c r="C68" s="49">
        <v>8</v>
      </c>
    </row>
    <row r="69" spans="2:3" ht="12.75">
      <c r="B69" s="1">
        <v>2002</v>
      </c>
      <c r="C69" s="49">
        <v>9</v>
      </c>
    </row>
    <row r="70" spans="2:3" ht="12.75">
      <c r="B70" s="1">
        <v>2002</v>
      </c>
      <c r="C70" s="49">
        <v>10</v>
      </c>
    </row>
    <row r="71" spans="2:3" ht="12.75">
      <c r="B71" s="1">
        <v>2002</v>
      </c>
      <c r="C71" s="50" t="s">
        <v>35</v>
      </c>
    </row>
    <row r="72" spans="2:3" ht="12.75">
      <c r="B72" s="1">
        <v>2002</v>
      </c>
      <c r="C72" s="50" t="s">
        <v>36</v>
      </c>
    </row>
    <row r="73" spans="2:3" ht="12.75">
      <c r="B73" s="1">
        <v>2002</v>
      </c>
      <c r="C73" s="50" t="s">
        <v>37</v>
      </c>
    </row>
    <row r="74" spans="2:3" ht="12.75">
      <c r="B74" s="1">
        <v>2002</v>
      </c>
      <c r="C74" s="50" t="s">
        <v>38</v>
      </c>
    </row>
    <row r="75" spans="2:3" ht="12.75">
      <c r="B75" s="1">
        <v>2002</v>
      </c>
      <c r="C75" s="50" t="s">
        <v>39</v>
      </c>
    </row>
    <row r="76" spans="2:3" ht="12.75">
      <c r="B76" s="1">
        <v>2002</v>
      </c>
      <c r="C76" s="50" t="s">
        <v>40</v>
      </c>
    </row>
    <row r="77" spans="2:3" ht="12.75">
      <c r="B77" s="1">
        <v>2002</v>
      </c>
      <c r="C77" s="50" t="s">
        <v>41</v>
      </c>
    </row>
    <row r="78" spans="2:3" ht="12.75">
      <c r="B78" s="1">
        <v>2002</v>
      </c>
      <c r="C78" s="50" t="s">
        <v>42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D87"/>
  <sheetViews>
    <sheetView showGridLines="0" showZeros="0" tabSelected="1" workbookViewId="0" topLeftCell="A1">
      <selection activeCell="U59" sqref="U59"/>
    </sheetView>
  </sheetViews>
  <sheetFormatPr defaultColWidth="11.421875" defaultRowHeight="12.75"/>
  <cols>
    <col min="1" max="1" width="9.28125" style="57" customWidth="1"/>
    <col min="2" max="2" width="9.8515625" style="0" customWidth="1"/>
    <col min="3" max="3" width="8.8515625" style="2" customWidth="1"/>
    <col min="4" max="4" width="8.57421875" style="2" customWidth="1"/>
    <col min="5" max="5" width="7.140625" style="2" customWidth="1"/>
    <col min="6" max="8" width="7.421875" style="2" customWidth="1"/>
    <col min="9" max="10" width="6.140625" style="2" customWidth="1"/>
    <col min="11" max="13" width="6.28125" style="2" customWidth="1"/>
    <col min="14" max="14" width="6.140625" style="2" customWidth="1"/>
    <col min="15" max="15" width="7.421875" style="2" customWidth="1"/>
    <col min="16" max="16" width="8.00390625" style="2" customWidth="1"/>
    <col min="17" max="17" width="7.57421875" style="2" customWidth="1"/>
    <col min="18" max="18" width="8.8515625" style="2" bestFit="1" customWidth="1"/>
    <col min="19" max="19" width="8.7109375" style="2" customWidth="1"/>
    <col min="20" max="20" width="8.8515625" style="2" bestFit="1" customWidth="1"/>
    <col min="21" max="21" width="5.8515625" style="2" customWidth="1"/>
    <col min="22" max="22" width="9.8515625" style="2" customWidth="1"/>
    <col min="23" max="41" width="11.421875" style="125" customWidth="1"/>
  </cols>
  <sheetData>
    <row r="1" spans="1:22" ht="30" customHeight="1">
      <c r="A1" s="114" t="s">
        <v>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71"/>
    </row>
    <row r="2" spans="1:22" ht="30" customHeight="1">
      <c r="A2" s="119" t="s">
        <v>63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/>
    </row>
    <row r="3" spans="1:22" ht="30" customHeight="1">
      <c r="A3" s="70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/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spans="15:16" ht="12.75" customHeight="1">
      <c r="O10" s="7"/>
      <c r="P10" s="46"/>
    </row>
    <row r="11" ht="12.75" customHeight="1"/>
    <row r="12" ht="12.75" customHeight="1">
      <c r="P12" s="46"/>
    </row>
    <row r="13" ht="12.75" customHeight="1"/>
    <row r="14" spans="1:21" ht="12.75" customHeight="1">
      <c r="A14" s="67"/>
      <c r="P14" s="52"/>
      <c r="Q14" s="54"/>
      <c r="R14" s="54"/>
      <c r="S14" s="54"/>
      <c r="T14" s="54"/>
      <c r="U14" s="55"/>
    </row>
    <row r="15" spans="1:20" ht="12.75" customHeight="1">
      <c r="A15" s="68"/>
      <c r="P15" s="53"/>
      <c r="Q15" s="53"/>
      <c r="R15" s="53"/>
      <c r="S15" s="53"/>
      <c r="T15" s="53"/>
    </row>
    <row r="16" spans="1:21" ht="12.75" customHeight="1">
      <c r="A16" s="68"/>
      <c r="P16" s="52"/>
      <c r="Q16" s="54"/>
      <c r="R16" s="54"/>
      <c r="S16" s="54"/>
      <c r="T16" s="54"/>
      <c r="U16" s="55"/>
    </row>
    <row r="17" ht="12.75" customHeight="1">
      <c r="A17" s="68"/>
    </row>
    <row r="18" ht="12.75">
      <c r="A18" s="68"/>
    </row>
    <row r="19" spans="1:81" ht="25.5">
      <c r="A19" s="68"/>
      <c r="C19" s="3"/>
      <c r="D19" s="4"/>
      <c r="E19"/>
      <c r="F19"/>
      <c r="G19"/>
      <c r="H19"/>
      <c r="I19" s="4"/>
      <c r="J19" s="4"/>
      <c r="K19"/>
      <c r="L19"/>
      <c r="M19"/>
      <c r="N19"/>
      <c r="O19" s="4"/>
      <c r="P19"/>
      <c r="Q19"/>
      <c r="R19"/>
      <c r="S19" s="4"/>
      <c r="T19"/>
      <c r="U19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26"/>
      <c r="AL19" s="126"/>
      <c r="AM19" s="126"/>
      <c r="AN19" s="126"/>
      <c r="AO19" s="126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8"/>
      <c r="BX19" s="8"/>
      <c r="BY19" s="8"/>
      <c r="BZ19" s="8"/>
      <c r="CA19" s="8"/>
      <c r="CB19" s="8"/>
      <c r="CC19" s="8"/>
    </row>
    <row r="20" spans="1:81" ht="12.75">
      <c r="A20" s="68"/>
      <c r="C20" s="9"/>
      <c r="D20" s="10"/>
      <c r="I20" s="10"/>
      <c r="J20" s="10"/>
      <c r="O20" s="10"/>
      <c r="S20" s="10"/>
      <c r="V20" s="72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11"/>
      <c r="AQ20" s="11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8"/>
      <c r="BX20" s="8"/>
      <c r="BY20" s="8"/>
      <c r="BZ20" s="8"/>
      <c r="CA20" s="8"/>
      <c r="CB20" s="8"/>
      <c r="CC20" s="8"/>
    </row>
    <row r="21" spans="1:81" ht="23.25" customHeight="1">
      <c r="A21" s="68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 s="5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127"/>
      <c r="AL21" s="127"/>
      <c r="AM21" s="127"/>
      <c r="AN21" s="127"/>
      <c r="AO21" s="127"/>
      <c r="AP21" s="12"/>
      <c r="AQ21" s="12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pans="1:81" ht="9.75" customHeight="1">
      <c r="A22" s="68"/>
      <c r="C22" s="9"/>
      <c r="D22" s="10"/>
      <c r="I22" s="10"/>
      <c r="J22" s="10"/>
      <c r="O22" s="10"/>
      <c r="S22" s="10"/>
      <c r="V22" s="5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127"/>
      <c r="AL22" s="127"/>
      <c r="AM22" s="127"/>
      <c r="AN22" s="127"/>
      <c r="AO22" s="127"/>
      <c r="AP22" s="12"/>
      <c r="AQ22" s="12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  <row r="23" spans="1:81" s="16" customFormat="1" ht="19.5">
      <c r="A23" s="93"/>
      <c r="B23" s="116" t="s">
        <v>0</v>
      </c>
      <c r="C23" s="116"/>
      <c r="D23" s="116"/>
      <c r="E23" s="116"/>
      <c r="F23" s="117" t="s">
        <v>1</v>
      </c>
      <c r="G23" s="117"/>
      <c r="H23" s="117"/>
      <c r="I23" s="117"/>
      <c r="J23" s="117" t="s">
        <v>2</v>
      </c>
      <c r="K23" s="117"/>
      <c r="L23" s="117"/>
      <c r="M23" s="117"/>
      <c r="N23" s="117" t="s">
        <v>43</v>
      </c>
      <c r="O23" s="117"/>
      <c r="P23" s="117"/>
      <c r="Q23" s="117"/>
      <c r="R23" s="118" t="s">
        <v>3</v>
      </c>
      <c r="S23" s="118"/>
      <c r="T23" s="118"/>
      <c r="U23" s="118"/>
      <c r="V23" s="13"/>
      <c r="W23" s="128"/>
      <c r="X23" s="128"/>
      <c r="Y23" s="128" t="s">
        <v>0</v>
      </c>
      <c r="Z23" s="128"/>
      <c r="AA23" s="128"/>
      <c r="AB23" s="128"/>
      <c r="AC23" s="128"/>
      <c r="AD23" s="128"/>
      <c r="AE23" s="128"/>
      <c r="AF23" s="128" t="s">
        <v>1</v>
      </c>
      <c r="AG23" s="128"/>
      <c r="AH23" s="129"/>
      <c r="AI23" s="129"/>
      <c r="AJ23" s="129"/>
      <c r="AK23" s="129"/>
      <c r="AL23" s="129"/>
      <c r="AM23" s="130"/>
      <c r="AN23" s="130"/>
      <c r="AO23" s="130"/>
      <c r="AP23" s="14"/>
      <c r="AQ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</row>
    <row r="24" spans="1:81" s="20" customFormat="1" ht="12.75">
      <c r="A24" s="112" t="s">
        <v>4</v>
      </c>
      <c r="B24" s="120">
        <v>2009</v>
      </c>
      <c r="C24" s="122">
        <v>2010</v>
      </c>
      <c r="D24" s="122">
        <v>2011</v>
      </c>
      <c r="E24" s="124" t="s">
        <v>5</v>
      </c>
      <c r="F24" s="120">
        <f>B24</f>
        <v>2009</v>
      </c>
      <c r="G24" s="122">
        <f>C24</f>
        <v>2010</v>
      </c>
      <c r="H24" s="122">
        <f>D24</f>
        <v>2011</v>
      </c>
      <c r="I24" s="124" t="s">
        <v>5</v>
      </c>
      <c r="J24" s="120">
        <f>B24</f>
        <v>2009</v>
      </c>
      <c r="K24" s="122">
        <f>C24</f>
        <v>2010</v>
      </c>
      <c r="L24" s="122">
        <f>D24</f>
        <v>2011</v>
      </c>
      <c r="M24" s="124" t="s">
        <v>5</v>
      </c>
      <c r="N24" s="120">
        <f>J24</f>
        <v>2009</v>
      </c>
      <c r="O24" s="122">
        <f>K24</f>
        <v>2010</v>
      </c>
      <c r="P24" s="122">
        <f>L24</f>
        <v>2011</v>
      </c>
      <c r="Q24" s="124" t="s">
        <v>5</v>
      </c>
      <c r="R24" s="120">
        <f>J24</f>
        <v>2009</v>
      </c>
      <c r="S24" s="122">
        <f>K24</f>
        <v>2010</v>
      </c>
      <c r="T24" s="122">
        <f>L24</f>
        <v>2011</v>
      </c>
      <c r="U24" s="124" t="s">
        <v>5</v>
      </c>
      <c r="V24" s="17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2"/>
      <c r="AI24" s="132"/>
      <c r="AJ24" s="132"/>
      <c r="AK24" s="132"/>
      <c r="AL24" s="132"/>
      <c r="AM24" s="133"/>
      <c r="AN24" s="133"/>
      <c r="AO24" s="133"/>
      <c r="AP24" s="18"/>
      <c r="AQ24" s="18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</row>
    <row r="25" spans="1:81" s="76" customFormat="1" ht="12" customHeight="1">
      <c r="A25" s="113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W25" s="134"/>
      <c r="X25" s="135" t="s">
        <v>58</v>
      </c>
      <c r="Y25" s="135" t="s">
        <v>59</v>
      </c>
      <c r="Z25" s="135" t="s">
        <v>61</v>
      </c>
      <c r="AA25" s="135" t="s">
        <v>60</v>
      </c>
      <c r="AB25" s="135" t="s">
        <v>62</v>
      </c>
      <c r="AC25" s="136"/>
      <c r="AD25" s="134"/>
      <c r="AE25" s="135" t="s">
        <v>58</v>
      </c>
      <c r="AF25" s="135" t="s">
        <v>59</v>
      </c>
      <c r="AG25" s="135" t="s">
        <v>61</v>
      </c>
      <c r="AH25" s="135" t="s">
        <v>60</v>
      </c>
      <c r="AI25" s="135" t="s">
        <v>62</v>
      </c>
      <c r="AJ25" s="61"/>
      <c r="AK25" s="61"/>
      <c r="AL25" s="61"/>
      <c r="AM25" s="61"/>
      <c r="AN25" s="61"/>
      <c r="AO25" s="61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</row>
    <row r="26" spans="1:81" s="27" customFormat="1" ht="12.75" customHeight="1">
      <c r="A26" s="86" t="s">
        <v>6</v>
      </c>
      <c r="B26" s="25">
        <v>1031653.3</v>
      </c>
      <c r="C26" s="28">
        <v>777381.9</v>
      </c>
      <c r="D26" s="22">
        <v>1256338.39</v>
      </c>
      <c r="E26" s="105">
        <f>IF(D26&lt;&gt;0,(D26-C26)/C26,0)</f>
        <v>0.6161147950576157</v>
      </c>
      <c r="F26" s="85">
        <v>6879.6</v>
      </c>
      <c r="G26" s="25">
        <v>2129.2</v>
      </c>
      <c r="H26" s="22">
        <v>13916.45</v>
      </c>
      <c r="I26" s="105">
        <f>IF(H26&lt;&gt;0,(H26-G26)/G26,0)</f>
        <v>5.535999436408041</v>
      </c>
      <c r="J26" s="85">
        <v>212.3</v>
      </c>
      <c r="K26" s="25">
        <v>331.4</v>
      </c>
      <c r="L26" s="104">
        <v>1532.2</v>
      </c>
      <c r="M26" s="105">
        <f>IF(L26&lt;&gt;0,(L26-K26)/K26,0)</f>
        <v>3.6234158117079067</v>
      </c>
      <c r="N26" s="85">
        <v>419</v>
      </c>
      <c r="O26" s="25">
        <v>703.2</v>
      </c>
      <c r="P26" s="22">
        <v>2143.39</v>
      </c>
      <c r="Q26" s="105">
        <f>IF(P26&lt;&gt;0,(P26-O26)/O26,0)</f>
        <v>2.0480517633674626</v>
      </c>
      <c r="R26" s="85">
        <f>(B26+F26+J26+N26)</f>
        <v>1039164.2000000001</v>
      </c>
      <c r="S26" s="85">
        <f aca="true" t="shared" si="0" ref="S26:T37">(C26+G26+K26+O26)</f>
        <v>780545.7</v>
      </c>
      <c r="T26" s="111">
        <f t="shared" si="0"/>
        <v>1273930.4299999997</v>
      </c>
      <c r="U26" s="75">
        <f>IF(T26&lt;&gt;0,(T26-S26)/S26,0)</f>
        <v>0.632102297149289</v>
      </c>
      <c r="V26" s="17"/>
      <c r="W26" s="72" t="s">
        <v>7</v>
      </c>
      <c r="X26" s="137">
        <f>B26/1000</f>
        <v>1031.6533</v>
      </c>
      <c r="Y26" s="137">
        <f>C26/1000</f>
        <v>777.3819</v>
      </c>
      <c r="Z26" s="137">
        <f>D26/1000</f>
        <v>1256.33839</v>
      </c>
      <c r="AA26" s="138">
        <v>2253.2781</v>
      </c>
      <c r="AB26" s="138">
        <v>2977.6324900000004</v>
      </c>
      <c r="AC26" s="137"/>
      <c r="AD26" s="72" t="s">
        <v>7</v>
      </c>
      <c r="AE26" s="137">
        <f>F26/1000</f>
        <v>6.8796</v>
      </c>
      <c r="AF26" s="137">
        <f>G26/1000</f>
        <v>2.1292</v>
      </c>
      <c r="AG26" s="137">
        <f>H26/1000</f>
        <v>13.916450000000001</v>
      </c>
      <c r="AH26" s="138">
        <v>123.1623</v>
      </c>
      <c r="AI26" s="138">
        <v>74.16474000000001</v>
      </c>
      <c r="AJ26" s="133"/>
      <c r="AK26" s="133"/>
      <c r="AL26" s="133"/>
      <c r="AM26" s="133"/>
      <c r="AN26" s="133"/>
      <c r="AO26" s="133"/>
      <c r="AP26" s="18"/>
      <c r="AQ26" s="18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s="27" customFormat="1" ht="12.75" customHeight="1">
      <c r="A27" s="86" t="s">
        <v>8</v>
      </c>
      <c r="B27" s="25">
        <v>890793.9</v>
      </c>
      <c r="C27" s="28">
        <v>799566.6</v>
      </c>
      <c r="D27" s="22">
        <v>840673.99</v>
      </c>
      <c r="E27" s="105">
        <f aca="true" t="shared" si="1" ref="E27:E37">IF(D27&lt;&gt;0,(D27-C27)/C27,0)</f>
        <v>0.05141208999975739</v>
      </c>
      <c r="F27" s="85">
        <v>31731.2</v>
      </c>
      <c r="G27" s="25">
        <v>8789</v>
      </c>
      <c r="H27" s="22">
        <v>75145.87</v>
      </c>
      <c r="I27" s="105">
        <f>IF(H27&lt;&gt;0,(H27-G27)/G27,0)</f>
        <v>7.54999089771305</v>
      </c>
      <c r="J27" s="85">
        <v>618.7</v>
      </c>
      <c r="K27" s="25">
        <v>316.4</v>
      </c>
      <c r="L27" s="22">
        <v>785.7</v>
      </c>
      <c r="M27" s="105">
        <f>IF(L27&lt;&gt;0,(L27-K27)/K27,0)</f>
        <v>1.483249051833123</v>
      </c>
      <c r="N27" s="85">
        <v>571.6</v>
      </c>
      <c r="O27" s="25">
        <v>994.1</v>
      </c>
      <c r="P27" s="22">
        <v>1762.52</v>
      </c>
      <c r="Q27" s="105">
        <f aca="true" t="shared" si="2" ref="Q27:Q36">IF(P27&lt;&gt;0,(P27-O27)/O27,0)</f>
        <v>0.7729805854541796</v>
      </c>
      <c r="R27" s="85">
        <f aca="true" t="shared" si="3" ref="R27:R37">(B27+F27+J27+N27)</f>
        <v>923715.3999999999</v>
      </c>
      <c r="S27" s="85">
        <f t="shared" si="0"/>
        <v>809666.1</v>
      </c>
      <c r="T27" s="111">
        <f t="shared" si="0"/>
        <v>918368.08</v>
      </c>
      <c r="U27" s="75">
        <f aca="true" t="shared" si="4" ref="U27:U37">IF(T27&lt;&gt;0,(T27-S27)/S27,0)</f>
        <v>0.13425531833431087</v>
      </c>
      <c r="V27" s="17"/>
      <c r="W27" s="72" t="s">
        <v>9</v>
      </c>
      <c r="X27" s="137">
        <f aca="true" t="shared" si="5" ref="X27:X37">B27/1000</f>
        <v>890.7939</v>
      </c>
      <c r="Y27" s="137">
        <f aca="true" t="shared" si="6" ref="Y27:Z32">C27/1000</f>
        <v>799.5666</v>
      </c>
      <c r="Z27" s="137">
        <f t="shared" si="6"/>
        <v>840.67399</v>
      </c>
      <c r="AA27" s="138">
        <v>2659.5489</v>
      </c>
      <c r="AB27" s="138">
        <v>2945.37735</v>
      </c>
      <c r="AC27" s="137"/>
      <c r="AD27" s="72" t="s">
        <v>9</v>
      </c>
      <c r="AE27" s="137">
        <f aca="true" t="shared" si="7" ref="AE27:AE37">F27/1000</f>
        <v>31.7312</v>
      </c>
      <c r="AF27" s="137">
        <f aca="true" t="shared" si="8" ref="AF27:AF37">G27/1000</f>
        <v>8.789</v>
      </c>
      <c r="AG27" s="137">
        <f aca="true" t="shared" si="9" ref="AG27:AG32">H27/1000</f>
        <v>75.14587</v>
      </c>
      <c r="AH27" s="138">
        <v>97.1159</v>
      </c>
      <c r="AI27" s="138">
        <v>203.35148999999998</v>
      </c>
      <c r="AJ27" s="133"/>
      <c r="AK27" s="133"/>
      <c r="AL27" s="133"/>
      <c r="AM27" s="133"/>
      <c r="AN27" s="133"/>
      <c r="AO27" s="133"/>
      <c r="AP27" s="18"/>
      <c r="AQ27" s="18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s="27" customFormat="1" ht="12.75">
      <c r="A28" s="86" t="s">
        <v>10</v>
      </c>
      <c r="B28" s="25">
        <v>800633.3</v>
      </c>
      <c r="C28" s="28">
        <v>659452.2</v>
      </c>
      <c r="D28" s="22">
        <v>673188.52</v>
      </c>
      <c r="E28" s="105">
        <f t="shared" si="1"/>
        <v>0.020829894873351042</v>
      </c>
      <c r="F28" s="85">
        <v>240804.3</v>
      </c>
      <c r="G28" s="25">
        <v>286335</v>
      </c>
      <c r="H28" s="22">
        <v>342399.59</v>
      </c>
      <c r="I28" s="105">
        <f aca="true" t="shared" si="10" ref="I28:I37">IF(H28&lt;&gt;0,(H28-G28)/G28,0)</f>
        <v>0.19580068800530856</v>
      </c>
      <c r="J28" s="85">
        <v>4487</v>
      </c>
      <c r="K28" s="25">
        <v>4511.4</v>
      </c>
      <c r="L28" s="22">
        <v>4396.92</v>
      </c>
      <c r="M28" s="105">
        <f aca="true" t="shared" si="11" ref="M28:M37">IF(L28&lt;&gt;0,(L28-K28)/K28,0)</f>
        <v>-0.0253757148556988</v>
      </c>
      <c r="N28" s="85">
        <v>434</v>
      </c>
      <c r="O28" s="25">
        <v>755</v>
      </c>
      <c r="P28" s="22">
        <v>1742.28</v>
      </c>
      <c r="Q28" s="105">
        <f t="shared" si="2"/>
        <v>1.3076556291390729</v>
      </c>
      <c r="R28" s="85">
        <f t="shared" si="3"/>
        <v>1046358.6000000001</v>
      </c>
      <c r="S28" s="85">
        <f t="shared" si="0"/>
        <v>951053.6</v>
      </c>
      <c r="T28" s="111">
        <f t="shared" si="0"/>
        <v>1021727.3100000002</v>
      </c>
      <c r="U28" s="75">
        <f t="shared" si="4"/>
        <v>0.07431096417699297</v>
      </c>
      <c r="V28" s="17"/>
      <c r="W28" s="72" t="s">
        <v>11</v>
      </c>
      <c r="X28" s="137">
        <f t="shared" si="5"/>
        <v>800.6333000000001</v>
      </c>
      <c r="Y28" s="137">
        <f t="shared" si="6"/>
        <v>659.4522</v>
      </c>
      <c r="Z28" s="137">
        <f t="shared" si="6"/>
        <v>673.18852</v>
      </c>
      <c r="AA28" s="138">
        <v>2530.058</v>
      </c>
      <c r="AB28" s="138">
        <v>2739.3551</v>
      </c>
      <c r="AC28" s="137"/>
      <c r="AD28" s="72" t="s">
        <v>11</v>
      </c>
      <c r="AE28" s="137">
        <f t="shared" si="7"/>
        <v>240.80429999999998</v>
      </c>
      <c r="AF28" s="137">
        <f t="shared" si="8"/>
        <v>286.335</v>
      </c>
      <c r="AG28" s="137">
        <f t="shared" si="9"/>
        <v>342.39959000000005</v>
      </c>
      <c r="AH28" s="138">
        <v>779.3874000000001</v>
      </c>
      <c r="AI28" s="138">
        <v>974.93804</v>
      </c>
      <c r="AJ28" s="133"/>
      <c r="AK28" s="133"/>
      <c r="AL28" s="133"/>
      <c r="AM28" s="133"/>
      <c r="AN28" s="133"/>
      <c r="AO28" s="133"/>
      <c r="AP28" s="18"/>
      <c r="AQ28" s="18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s="27" customFormat="1" ht="12.75">
      <c r="A29" s="77" t="s">
        <v>12</v>
      </c>
      <c r="B29" s="45">
        <v>755509.3</v>
      </c>
      <c r="C29" s="84">
        <v>586489.9</v>
      </c>
      <c r="D29" s="76">
        <v>605473.96</v>
      </c>
      <c r="E29" s="105">
        <f t="shared" si="1"/>
        <v>0.032368946165995255</v>
      </c>
      <c r="F29" s="85">
        <v>225494.7</v>
      </c>
      <c r="G29" s="45">
        <v>292786.7</v>
      </c>
      <c r="H29" s="76">
        <v>307028.07</v>
      </c>
      <c r="I29" s="105">
        <f t="shared" si="10"/>
        <v>0.048640768176969766</v>
      </c>
      <c r="J29" s="85">
        <v>8596.2</v>
      </c>
      <c r="K29" s="45">
        <v>12438.7</v>
      </c>
      <c r="L29" s="76">
        <v>7843.65</v>
      </c>
      <c r="M29" s="105">
        <f t="shared" si="11"/>
        <v>-0.36941561417189905</v>
      </c>
      <c r="N29" s="85">
        <v>227.1</v>
      </c>
      <c r="O29" s="45">
        <v>264.5</v>
      </c>
      <c r="P29" s="76">
        <v>1172.31</v>
      </c>
      <c r="Q29" s="105">
        <f t="shared" si="2"/>
        <v>3.432173913043478</v>
      </c>
      <c r="R29" s="85">
        <f t="shared" si="3"/>
        <v>989827.2999999999</v>
      </c>
      <c r="S29" s="85">
        <f t="shared" si="0"/>
        <v>891979.8</v>
      </c>
      <c r="T29" s="111">
        <f t="shared" si="0"/>
        <v>921517.9900000001</v>
      </c>
      <c r="U29" s="75">
        <f t="shared" si="4"/>
        <v>0.0331153127010276</v>
      </c>
      <c r="V29" s="63"/>
      <c r="W29" s="72" t="s">
        <v>13</v>
      </c>
      <c r="X29" s="137">
        <f t="shared" si="5"/>
        <v>755.5093</v>
      </c>
      <c r="Y29" s="137">
        <f t="shared" si="6"/>
        <v>586.4899</v>
      </c>
      <c r="Z29" s="137">
        <f t="shared" si="6"/>
        <v>605.4739599999999</v>
      </c>
      <c r="AA29" s="138">
        <v>2359.812</v>
      </c>
      <c r="AB29" s="138">
        <v>2446.5250899999996</v>
      </c>
      <c r="AC29" s="137"/>
      <c r="AD29" s="72" t="s">
        <v>13</v>
      </c>
      <c r="AE29" s="137">
        <f t="shared" si="7"/>
        <v>225.49470000000002</v>
      </c>
      <c r="AF29" s="137">
        <f t="shared" si="8"/>
        <v>292.7867</v>
      </c>
      <c r="AG29" s="137">
        <f t="shared" si="9"/>
        <v>307.02807</v>
      </c>
      <c r="AH29" s="138">
        <v>910.0558000000001</v>
      </c>
      <c r="AI29" s="138">
        <v>962.28519</v>
      </c>
      <c r="AJ29" s="133"/>
      <c r="AK29" s="133"/>
      <c r="AL29" s="133"/>
      <c r="AM29" s="133"/>
      <c r="AN29" s="133"/>
      <c r="AO29" s="133"/>
      <c r="AP29" s="18"/>
      <c r="AQ29" s="18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 s="27" customFormat="1" ht="12.75">
      <c r="A30" s="77" t="s">
        <v>14</v>
      </c>
      <c r="B30" s="45">
        <v>667637.5</v>
      </c>
      <c r="C30" s="84">
        <v>417020.4</v>
      </c>
      <c r="D30" s="76">
        <v>436688.4</v>
      </c>
      <c r="E30" s="105">
        <f t="shared" si="1"/>
        <v>0.04716316036337791</v>
      </c>
      <c r="F30" s="85">
        <v>192239.8</v>
      </c>
      <c r="G30" s="45">
        <v>202930.1</v>
      </c>
      <c r="H30" s="76">
        <v>241964.57</v>
      </c>
      <c r="I30" s="105">
        <f t="shared" si="10"/>
        <v>0.1923542638573578</v>
      </c>
      <c r="J30" s="85">
        <v>7890.5</v>
      </c>
      <c r="K30" s="45">
        <v>10940.6</v>
      </c>
      <c r="L30" s="76">
        <v>7144.88</v>
      </c>
      <c r="M30" s="105">
        <f t="shared" si="11"/>
        <v>-0.3469389247390454</v>
      </c>
      <c r="N30" s="85">
        <v>192.8</v>
      </c>
      <c r="O30" s="45">
        <v>253.7</v>
      </c>
      <c r="P30" s="76">
        <v>889.51</v>
      </c>
      <c r="Q30" s="105">
        <f t="shared" si="2"/>
        <v>2.5061489948758373</v>
      </c>
      <c r="R30" s="85">
        <f t="shared" si="3"/>
        <v>867960.6000000001</v>
      </c>
      <c r="S30" s="85">
        <f t="shared" si="0"/>
        <v>631144.7999999999</v>
      </c>
      <c r="T30" s="111">
        <f t="shared" si="0"/>
        <v>686687.36</v>
      </c>
      <c r="U30" s="75">
        <f t="shared" si="4"/>
        <v>0.0880028798462731</v>
      </c>
      <c r="V30" s="17"/>
      <c r="W30" s="72" t="s">
        <v>15</v>
      </c>
      <c r="X30" s="137">
        <f t="shared" si="5"/>
        <v>667.6375</v>
      </c>
      <c r="Y30" s="137">
        <f>C30/1000</f>
        <v>417.0204</v>
      </c>
      <c r="Z30" s="137">
        <f t="shared" si="6"/>
        <v>436.6884</v>
      </c>
      <c r="AA30" s="138">
        <v>2262.08</v>
      </c>
      <c r="AB30" s="138">
        <v>2336.79993</v>
      </c>
      <c r="AC30" s="139"/>
      <c r="AD30" s="72" t="s">
        <v>15</v>
      </c>
      <c r="AE30" s="137">
        <f t="shared" si="7"/>
        <v>192.2398</v>
      </c>
      <c r="AF30" s="137">
        <f t="shared" si="8"/>
        <v>202.9301</v>
      </c>
      <c r="AG30" s="137">
        <f t="shared" si="9"/>
        <v>241.96457</v>
      </c>
      <c r="AH30" s="138">
        <v>886.7573000000001</v>
      </c>
      <c r="AI30" s="138">
        <v>913.31427</v>
      </c>
      <c r="AJ30" s="133"/>
      <c r="AK30" s="133"/>
      <c r="AL30" s="133"/>
      <c r="AM30" s="133"/>
      <c r="AN30" s="133"/>
      <c r="AO30" s="133"/>
      <c r="AP30" s="18"/>
      <c r="AQ30" s="18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 s="27" customFormat="1" ht="13.5" customHeight="1">
      <c r="A31" s="77" t="s">
        <v>16</v>
      </c>
      <c r="B31" s="45">
        <v>608124.8</v>
      </c>
      <c r="C31" s="84">
        <v>338266</v>
      </c>
      <c r="D31" s="76">
        <v>403696.42</v>
      </c>
      <c r="E31" s="105">
        <f t="shared" si="1"/>
        <v>0.19342889915037273</v>
      </c>
      <c r="F31" s="85">
        <v>153437</v>
      </c>
      <c r="G31" s="45">
        <v>149517.6</v>
      </c>
      <c r="H31" s="76">
        <v>210473.68</v>
      </c>
      <c r="I31" s="105">
        <f t="shared" si="10"/>
        <v>0.4076849815673873</v>
      </c>
      <c r="J31" s="85">
        <v>7579.6</v>
      </c>
      <c r="K31" s="45">
        <v>8818.1</v>
      </c>
      <c r="L31" s="76">
        <v>6436.54</v>
      </c>
      <c r="M31" s="105">
        <f t="shared" si="11"/>
        <v>-0.27007632029575535</v>
      </c>
      <c r="N31" s="85">
        <v>63.4</v>
      </c>
      <c r="O31" s="45">
        <v>320.1</v>
      </c>
      <c r="P31" s="76">
        <v>722.01</v>
      </c>
      <c r="Q31" s="105">
        <f t="shared" si="2"/>
        <v>1.255576382380506</v>
      </c>
      <c r="R31" s="85">
        <f t="shared" si="3"/>
        <v>769204.8</v>
      </c>
      <c r="S31" s="85">
        <f t="shared" si="0"/>
        <v>496921.79999999993</v>
      </c>
      <c r="T31" s="111">
        <f t="shared" si="0"/>
        <v>621328.65</v>
      </c>
      <c r="U31" s="75">
        <f t="shared" si="4"/>
        <v>0.2503549854323157</v>
      </c>
      <c r="V31" s="17"/>
      <c r="W31" s="72" t="s">
        <v>17</v>
      </c>
      <c r="X31" s="137">
        <f t="shared" si="5"/>
        <v>608.1248</v>
      </c>
      <c r="Y31" s="137">
        <f>C31/1000</f>
        <v>338.266</v>
      </c>
      <c r="Z31" s="137">
        <f t="shared" si="6"/>
        <v>403.69642</v>
      </c>
      <c r="AA31" s="138">
        <v>2031.4769</v>
      </c>
      <c r="AB31" s="138">
        <v>2042.47299</v>
      </c>
      <c r="AC31" s="139"/>
      <c r="AD31" s="72" t="s">
        <v>17</v>
      </c>
      <c r="AE31" s="137">
        <f t="shared" si="7"/>
        <v>153.437</v>
      </c>
      <c r="AF31" s="137">
        <f t="shared" si="8"/>
        <v>149.51760000000002</v>
      </c>
      <c r="AG31" s="137">
        <f t="shared" si="9"/>
        <v>210.47368</v>
      </c>
      <c r="AH31" s="138">
        <v>814.5844000000001</v>
      </c>
      <c r="AI31" s="138">
        <v>827.59425</v>
      </c>
      <c r="AJ31" s="133"/>
      <c r="AK31" s="133"/>
      <c r="AL31" s="133"/>
      <c r="AM31" s="133"/>
      <c r="AN31" s="133"/>
      <c r="AO31" s="133"/>
      <c r="AP31" s="18"/>
      <c r="AQ31" s="18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 s="27" customFormat="1" ht="12.75" customHeight="1">
      <c r="A32" s="77" t="s">
        <v>18</v>
      </c>
      <c r="B32" s="45">
        <v>481786.7</v>
      </c>
      <c r="C32" s="84">
        <v>262875.6</v>
      </c>
      <c r="D32" s="76">
        <v>288954.95</v>
      </c>
      <c r="E32" s="105">
        <f t="shared" si="1"/>
        <v>0.09920795235465002</v>
      </c>
      <c r="F32" s="85">
        <v>115566.7</v>
      </c>
      <c r="G32" s="45">
        <v>107282.8</v>
      </c>
      <c r="H32" s="76">
        <v>160918.83</v>
      </c>
      <c r="I32" s="105">
        <f t="shared" si="10"/>
        <v>0.49994994537801013</v>
      </c>
      <c r="J32" s="85">
        <v>3860.6</v>
      </c>
      <c r="K32" s="45">
        <v>6300.9</v>
      </c>
      <c r="L32" s="76">
        <v>5240.31</v>
      </c>
      <c r="M32" s="105">
        <f t="shared" si="11"/>
        <v>-0.16832357282292995</v>
      </c>
      <c r="N32" s="85">
        <v>3.9</v>
      </c>
      <c r="O32" s="45">
        <v>197.3</v>
      </c>
      <c r="P32" s="76">
        <v>469.31</v>
      </c>
      <c r="Q32" s="105">
        <f t="shared" si="2"/>
        <v>1.378661936137861</v>
      </c>
      <c r="R32" s="85">
        <f t="shared" si="3"/>
        <v>601217.9</v>
      </c>
      <c r="S32" s="85">
        <f t="shared" si="0"/>
        <v>376656.6</v>
      </c>
      <c r="T32" s="111">
        <f t="shared" si="0"/>
        <v>455583.4</v>
      </c>
      <c r="U32" s="75">
        <f t="shared" si="4"/>
        <v>0.2095457772411264</v>
      </c>
      <c r="V32" s="17"/>
      <c r="W32" s="72" t="s">
        <v>19</v>
      </c>
      <c r="X32" s="137">
        <f t="shared" si="5"/>
        <v>481.7867</v>
      </c>
      <c r="Y32" s="137">
        <f aca="true" t="shared" si="12" ref="Y32:Y37">C32/1000</f>
        <v>262.87559999999996</v>
      </c>
      <c r="Z32" s="137">
        <f t="shared" si="6"/>
        <v>288.95495</v>
      </c>
      <c r="AA32" s="138">
        <v>1768.2753</v>
      </c>
      <c r="AB32" s="138">
        <v>1730.35561</v>
      </c>
      <c r="AC32" s="139"/>
      <c r="AD32" s="72" t="s">
        <v>19</v>
      </c>
      <c r="AE32" s="137">
        <f t="shared" si="7"/>
        <v>115.5667</v>
      </c>
      <c r="AF32" s="137">
        <f t="shared" si="8"/>
        <v>107.28280000000001</v>
      </c>
      <c r="AG32" s="137">
        <f t="shared" si="9"/>
        <v>160.91882999999999</v>
      </c>
      <c r="AH32" s="138">
        <v>712.0991</v>
      </c>
      <c r="AI32" s="138">
        <v>713.1131</v>
      </c>
      <c r="AJ32" s="133"/>
      <c r="AK32" s="133"/>
      <c r="AL32" s="133"/>
      <c r="AM32" s="133"/>
      <c r="AN32" s="133"/>
      <c r="AO32" s="133"/>
      <c r="AP32" s="18"/>
      <c r="AQ32" s="18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1:81" s="27" customFormat="1" ht="12.75" customHeight="1">
      <c r="A33" s="77" t="s">
        <v>20</v>
      </c>
      <c r="B33" s="45">
        <v>317795.3</v>
      </c>
      <c r="C33" s="84">
        <v>166307.9</v>
      </c>
      <c r="D33" s="76">
        <v>0</v>
      </c>
      <c r="E33" s="105">
        <f t="shared" si="1"/>
        <v>0</v>
      </c>
      <c r="F33" s="85">
        <v>89215.3</v>
      </c>
      <c r="G33" s="45">
        <v>76898.9</v>
      </c>
      <c r="H33" s="76">
        <v>0</v>
      </c>
      <c r="I33" s="105">
        <f>IF(H33&lt;&gt;0,(H33-G33)/G33,0)</f>
        <v>0</v>
      </c>
      <c r="J33" s="85">
        <v>2764.8</v>
      </c>
      <c r="K33" s="45">
        <v>4330.8</v>
      </c>
      <c r="L33" s="76">
        <v>0</v>
      </c>
      <c r="M33" s="105">
        <f>IF(L33&lt;&gt;0,(L33-K33)/K33,0)</f>
        <v>0</v>
      </c>
      <c r="N33" s="85">
        <v>34</v>
      </c>
      <c r="O33" s="45">
        <v>120.2</v>
      </c>
      <c r="P33" s="76">
        <v>0</v>
      </c>
      <c r="Q33" s="105">
        <f>IF(P33&lt;&gt;0,(P33-O33)/O33,0)</f>
        <v>0</v>
      </c>
      <c r="R33" s="85">
        <f t="shared" si="3"/>
        <v>409809.39999999997</v>
      </c>
      <c r="S33" s="85">
        <f t="shared" si="0"/>
        <v>247657.8</v>
      </c>
      <c r="T33" s="111">
        <f t="shared" si="0"/>
        <v>0</v>
      </c>
      <c r="U33" s="75">
        <f t="shared" si="4"/>
        <v>0</v>
      </c>
      <c r="V33" s="17"/>
      <c r="W33" s="72" t="s">
        <v>21</v>
      </c>
      <c r="X33" s="137">
        <f t="shared" si="5"/>
        <v>317.7953</v>
      </c>
      <c r="Y33" s="137">
        <f t="shared" si="12"/>
        <v>166.3079</v>
      </c>
      <c r="Z33" s="137"/>
      <c r="AA33" s="138">
        <v>1523.8488</v>
      </c>
      <c r="AB33" s="138"/>
      <c r="AC33" s="139"/>
      <c r="AD33" s="72" t="s">
        <v>21</v>
      </c>
      <c r="AE33" s="137">
        <f t="shared" si="7"/>
        <v>89.2153</v>
      </c>
      <c r="AF33" s="137">
        <f t="shared" si="8"/>
        <v>76.8989</v>
      </c>
      <c r="AG33" s="137"/>
      <c r="AH33" s="138">
        <v>610.4524</v>
      </c>
      <c r="AI33" s="138"/>
      <c r="AJ33" s="133"/>
      <c r="AK33" s="133"/>
      <c r="AL33" s="133"/>
      <c r="AM33" s="133"/>
      <c r="AN33" s="133"/>
      <c r="AO33" s="133"/>
      <c r="AP33" s="18"/>
      <c r="AQ33" s="18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1:81" s="27" customFormat="1" ht="12.75" customHeight="1">
      <c r="A34" s="77" t="s">
        <v>22</v>
      </c>
      <c r="B34" s="45">
        <v>213969.3</v>
      </c>
      <c r="C34" s="84">
        <v>111850.7</v>
      </c>
      <c r="D34" s="76">
        <v>0</v>
      </c>
      <c r="E34" s="105">
        <f t="shared" si="1"/>
        <v>0</v>
      </c>
      <c r="F34" s="85">
        <v>54398.1</v>
      </c>
      <c r="G34" s="45">
        <v>61499.2</v>
      </c>
      <c r="H34" s="76">
        <v>0</v>
      </c>
      <c r="I34" s="105">
        <f>IF(H34&lt;&gt;0,(H34-G34)/G34,0)</f>
        <v>0</v>
      </c>
      <c r="J34" s="85">
        <v>2163.7</v>
      </c>
      <c r="K34" s="45">
        <v>3541.5</v>
      </c>
      <c r="L34" s="76">
        <v>0</v>
      </c>
      <c r="M34" s="105">
        <f>IF(L34&lt;&gt;0,(L34-K34)/K34,0)</f>
        <v>0</v>
      </c>
      <c r="N34" s="85">
        <v>31.1</v>
      </c>
      <c r="O34" s="45">
        <v>84</v>
      </c>
      <c r="P34" s="76">
        <v>0</v>
      </c>
      <c r="Q34" s="105">
        <f>IF(P34&lt;&gt;0,(P34-O34)/O34,0)</f>
        <v>0</v>
      </c>
      <c r="R34" s="85">
        <f t="shared" si="3"/>
        <v>270562.19999999995</v>
      </c>
      <c r="S34" s="85">
        <f t="shared" si="0"/>
        <v>176975.4</v>
      </c>
      <c r="T34" s="111">
        <f>(D34+H34+L34+P34)</f>
        <v>0</v>
      </c>
      <c r="U34" s="75">
        <f>IF(T34&lt;&gt;0,(T34-S34)/S34,0)</f>
        <v>0</v>
      </c>
      <c r="V34" s="17"/>
      <c r="W34" s="72" t="s">
        <v>22</v>
      </c>
      <c r="X34" s="137">
        <f t="shared" si="5"/>
        <v>213.96929999999998</v>
      </c>
      <c r="Y34" s="137">
        <f t="shared" si="12"/>
        <v>111.8507</v>
      </c>
      <c r="Z34" s="137"/>
      <c r="AA34" s="138">
        <v>1170.281</v>
      </c>
      <c r="AB34" s="138"/>
      <c r="AC34" s="139"/>
      <c r="AD34" s="72" t="s">
        <v>22</v>
      </c>
      <c r="AE34" s="137">
        <f t="shared" si="7"/>
        <v>54.3981</v>
      </c>
      <c r="AF34" s="137">
        <f t="shared" si="8"/>
        <v>61.499199999999995</v>
      </c>
      <c r="AG34" s="137"/>
      <c r="AH34" s="138">
        <v>496.66270000000003</v>
      </c>
      <c r="AI34" s="138"/>
      <c r="AJ34" s="133"/>
      <c r="AK34" s="133"/>
      <c r="AL34" s="133"/>
      <c r="AM34" s="133"/>
      <c r="AN34" s="133"/>
      <c r="AO34" s="133"/>
      <c r="AP34" s="18"/>
      <c r="AQ34" s="18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1:81" s="27" customFormat="1" ht="12.75" customHeight="1">
      <c r="A35" s="77" t="s">
        <v>23</v>
      </c>
      <c r="B35" s="45">
        <v>136746.3</v>
      </c>
      <c r="C35" s="84">
        <v>70164.3</v>
      </c>
      <c r="D35" s="76">
        <v>0</v>
      </c>
      <c r="E35" s="105">
        <f t="shared" si="1"/>
        <v>0</v>
      </c>
      <c r="F35" s="85">
        <v>28587.9</v>
      </c>
      <c r="G35" s="45">
        <v>44695.1</v>
      </c>
      <c r="H35" s="76">
        <v>0</v>
      </c>
      <c r="I35" s="105">
        <f t="shared" si="10"/>
        <v>0</v>
      </c>
      <c r="J35" s="85">
        <v>1191.7</v>
      </c>
      <c r="K35" s="45">
        <v>2825.9</v>
      </c>
      <c r="L35" s="76">
        <v>0</v>
      </c>
      <c r="M35" s="105">
        <f t="shared" si="11"/>
        <v>0</v>
      </c>
      <c r="N35" s="85">
        <v>19.2</v>
      </c>
      <c r="O35" s="45">
        <v>68.9</v>
      </c>
      <c r="P35" s="76">
        <v>0</v>
      </c>
      <c r="Q35" s="105">
        <f t="shared" si="2"/>
        <v>0</v>
      </c>
      <c r="R35" s="85">
        <f t="shared" si="3"/>
        <v>166545.1</v>
      </c>
      <c r="S35" s="85">
        <f t="shared" si="0"/>
        <v>117754.19999999998</v>
      </c>
      <c r="T35" s="111">
        <f t="shared" si="0"/>
        <v>0</v>
      </c>
      <c r="U35" s="75">
        <f t="shared" si="4"/>
        <v>0</v>
      </c>
      <c r="V35" s="17"/>
      <c r="W35" s="72" t="s">
        <v>24</v>
      </c>
      <c r="X35" s="137">
        <f t="shared" si="5"/>
        <v>136.7463</v>
      </c>
      <c r="Y35" s="137">
        <f t="shared" si="12"/>
        <v>70.1643</v>
      </c>
      <c r="Z35" s="137"/>
      <c r="AA35" s="138">
        <v>794.3211</v>
      </c>
      <c r="AB35" s="138"/>
      <c r="AC35" s="139"/>
      <c r="AD35" s="72" t="s">
        <v>24</v>
      </c>
      <c r="AE35" s="137">
        <f t="shared" si="7"/>
        <v>28.5879</v>
      </c>
      <c r="AF35" s="137">
        <f t="shared" si="8"/>
        <v>44.6951</v>
      </c>
      <c r="AG35" s="137"/>
      <c r="AH35" s="138">
        <v>380.2568</v>
      </c>
      <c r="AI35" s="138"/>
      <c r="AJ35" s="133"/>
      <c r="AK35" s="133"/>
      <c r="AL35" s="133"/>
      <c r="AM35" s="133"/>
      <c r="AN35" s="133"/>
      <c r="AO35" s="133"/>
      <c r="AP35" s="18"/>
      <c r="AQ35" s="18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1:81" s="27" customFormat="1" ht="12.75" customHeight="1">
      <c r="A36" s="77" t="s">
        <v>25</v>
      </c>
      <c r="B36" s="45">
        <v>28768.8</v>
      </c>
      <c r="C36" s="84">
        <v>17952</v>
      </c>
      <c r="D36" s="76">
        <v>0</v>
      </c>
      <c r="E36" s="105">
        <f t="shared" si="1"/>
        <v>0</v>
      </c>
      <c r="F36" s="85">
        <v>11921.6</v>
      </c>
      <c r="G36" s="45">
        <v>24943.8</v>
      </c>
      <c r="H36" s="76">
        <v>0</v>
      </c>
      <c r="I36" s="105">
        <f t="shared" si="10"/>
        <v>0</v>
      </c>
      <c r="J36" s="85">
        <v>1155.5</v>
      </c>
      <c r="K36" s="45">
        <v>1932.8</v>
      </c>
      <c r="L36" s="76">
        <v>0</v>
      </c>
      <c r="M36" s="105">
        <f t="shared" si="11"/>
        <v>0</v>
      </c>
      <c r="N36" s="85">
        <v>16.4</v>
      </c>
      <c r="O36" s="45">
        <v>0</v>
      </c>
      <c r="P36" s="76">
        <v>0</v>
      </c>
      <c r="Q36" s="105">
        <f t="shared" si="2"/>
        <v>0</v>
      </c>
      <c r="R36" s="85">
        <f t="shared" si="3"/>
        <v>41862.3</v>
      </c>
      <c r="S36" s="85">
        <f t="shared" si="0"/>
        <v>44828.600000000006</v>
      </c>
      <c r="T36" s="111">
        <f t="shared" si="0"/>
        <v>0</v>
      </c>
      <c r="U36" s="75">
        <f t="shared" si="4"/>
        <v>0</v>
      </c>
      <c r="V36" s="17"/>
      <c r="W36" s="72" t="s">
        <v>25</v>
      </c>
      <c r="X36" s="137">
        <f t="shared" si="5"/>
        <v>28.7688</v>
      </c>
      <c r="Y36" s="137">
        <f t="shared" si="12"/>
        <v>17.952</v>
      </c>
      <c r="Z36" s="137"/>
      <c r="AA36" s="138">
        <v>490.0818</v>
      </c>
      <c r="AB36" s="138"/>
      <c r="AC36" s="140"/>
      <c r="AD36" s="72" t="s">
        <v>25</v>
      </c>
      <c r="AE36" s="137">
        <f t="shared" si="7"/>
        <v>11.9216</v>
      </c>
      <c r="AF36" s="137">
        <f t="shared" si="8"/>
        <v>24.9438</v>
      </c>
      <c r="AG36" s="137"/>
      <c r="AH36" s="138">
        <v>263.2186</v>
      </c>
      <c r="AI36" s="138"/>
      <c r="AJ36" s="133"/>
      <c r="AK36" s="133"/>
      <c r="AL36" s="133"/>
      <c r="AM36" s="133"/>
      <c r="AN36" s="133"/>
      <c r="AO36" s="133"/>
      <c r="AP36" s="18"/>
      <c r="AQ36" s="18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1:81" s="27" customFormat="1" ht="12.75" customHeight="1" thickBot="1">
      <c r="A37" s="77" t="s">
        <v>26</v>
      </c>
      <c r="B37" s="45">
        <v>3850.9</v>
      </c>
      <c r="C37" s="84">
        <v>21902.5</v>
      </c>
      <c r="D37" s="76">
        <v>0</v>
      </c>
      <c r="E37" s="106">
        <f t="shared" si="1"/>
        <v>0</v>
      </c>
      <c r="F37" s="85">
        <v>2580.7</v>
      </c>
      <c r="G37" s="45">
        <v>14349.3</v>
      </c>
      <c r="H37" s="76">
        <v>0</v>
      </c>
      <c r="I37" s="105">
        <f t="shared" si="10"/>
        <v>0</v>
      </c>
      <c r="J37" s="85">
        <v>385.3</v>
      </c>
      <c r="K37" s="45">
        <v>1722.5</v>
      </c>
      <c r="L37" s="76">
        <v>0</v>
      </c>
      <c r="M37" s="106">
        <f t="shared" si="11"/>
        <v>0</v>
      </c>
      <c r="N37" s="85">
        <v>0</v>
      </c>
      <c r="O37" s="45">
        <v>0</v>
      </c>
      <c r="P37" s="76">
        <v>0</v>
      </c>
      <c r="Q37" s="105">
        <f>IF(O37&lt;&gt;0,(P37-O37)/O37,0)</f>
        <v>0</v>
      </c>
      <c r="R37" s="85">
        <f t="shared" si="3"/>
        <v>6816.900000000001</v>
      </c>
      <c r="S37" s="85">
        <f t="shared" si="0"/>
        <v>37974.3</v>
      </c>
      <c r="T37" s="111">
        <f t="shared" si="0"/>
        <v>0</v>
      </c>
      <c r="U37" s="75">
        <f t="shared" si="4"/>
        <v>0</v>
      </c>
      <c r="V37" s="17"/>
      <c r="W37" s="72" t="s">
        <v>26</v>
      </c>
      <c r="X37" s="137">
        <f t="shared" si="5"/>
        <v>3.8509</v>
      </c>
      <c r="Y37" s="137">
        <f t="shared" si="12"/>
        <v>21.9025</v>
      </c>
      <c r="Z37" s="137"/>
      <c r="AA37" s="138">
        <v>193.7672</v>
      </c>
      <c r="AB37" s="138"/>
      <c r="AC37" s="137"/>
      <c r="AD37" s="72" t="s">
        <v>26</v>
      </c>
      <c r="AE37" s="137">
        <f t="shared" si="7"/>
        <v>2.5806999999999998</v>
      </c>
      <c r="AF37" s="137">
        <f t="shared" si="8"/>
        <v>14.3493</v>
      </c>
      <c r="AG37" s="137"/>
      <c r="AH37" s="138">
        <v>125.89569999999999</v>
      </c>
      <c r="AI37" s="138"/>
      <c r="AJ37" s="133"/>
      <c r="AK37" s="133"/>
      <c r="AL37" s="133"/>
      <c r="AM37" s="133"/>
      <c r="AN37" s="133"/>
      <c r="AO37" s="133"/>
      <c r="AP37" s="18"/>
      <c r="AQ37" s="18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1:81" s="32" customFormat="1" ht="12.75" customHeight="1">
      <c r="A38" s="97"/>
      <c r="B38" s="98"/>
      <c r="C38" s="99"/>
      <c r="D38" s="98"/>
      <c r="E38" s="99"/>
      <c r="F38" s="99"/>
      <c r="G38" s="99"/>
      <c r="H38" s="99"/>
      <c r="I38" s="99"/>
      <c r="J38" s="99"/>
      <c r="K38" s="99"/>
      <c r="L38" s="99"/>
      <c r="M38" s="100"/>
      <c r="N38" s="100"/>
      <c r="O38" s="99"/>
      <c r="P38" s="101"/>
      <c r="Q38" s="100"/>
      <c r="R38" s="100"/>
      <c r="S38" s="99"/>
      <c r="T38" s="102"/>
      <c r="U38" s="100"/>
      <c r="V38" s="29"/>
      <c r="W38" s="141"/>
      <c r="X38" s="141"/>
      <c r="Y38" s="142"/>
      <c r="Z38" s="143"/>
      <c r="AA38" s="143"/>
      <c r="AB38" s="141"/>
      <c r="AC38" s="141"/>
      <c r="AD38" s="141"/>
      <c r="AE38" s="141"/>
      <c r="AF38" s="142"/>
      <c r="AG38" s="143"/>
      <c r="AH38" s="144"/>
      <c r="AI38" s="144"/>
      <c r="AJ38" s="144"/>
      <c r="AK38" s="144"/>
      <c r="AL38" s="144"/>
      <c r="AM38" s="144"/>
      <c r="AN38" s="144"/>
      <c r="AO38" s="144"/>
      <c r="AP38" s="30"/>
      <c r="AQ38" s="30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</row>
    <row r="39" spans="1:81" s="24" customFormat="1" ht="12" customHeight="1">
      <c r="A39" s="103"/>
      <c r="B39" s="86"/>
      <c r="C39" s="33"/>
      <c r="D39" s="23"/>
      <c r="E39" s="34"/>
      <c r="F39" s="34"/>
      <c r="G39" s="33"/>
      <c r="H39" s="23"/>
      <c r="I39" s="34"/>
      <c r="J39" s="34"/>
      <c r="K39" s="33"/>
      <c r="L39" s="61"/>
      <c r="M39" s="62"/>
      <c r="N39" s="62"/>
      <c r="O39" s="61"/>
      <c r="P39" s="61"/>
      <c r="Q39" s="34"/>
      <c r="R39" s="34"/>
      <c r="S39" s="35"/>
      <c r="T39" s="23"/>
      <c r="U39" s="34"/>
      <c r="V39" s="21">
        <f>T33+P52</f>
        <v>49854.5</v>
      </c>
      <c r="W39" s="145"/>
      <c r="X39" s="145"/>
      <c r="Y39" s="146"/>
      <c r="Z39" s="147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22"/>
      <c r="AQ39" s="22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</row>
    <row r="40" spans="1:81" s="24" customFormat="1" ht="9.75" customHeight="1">
      <c r="A40" s="69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 s="21"/>
      <c r="W40" s="148"/>
      <c r="X40" s="148"/>
      <c r="Y40" s="61"/>
      <c r="Z40" s="146"/>
      <c r="AA40" s="149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22"/>
      <c r="AQ40" s="22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</row>
    <row r="41" spans="2:82" s="24" customFormat="1" ht="9.75" customHeight="1">
      <c r="B41" s="68"/>
      <c r="C41" s="89"/>
      <c r="D41" s="87"/>
      <c r="E41" s="87"/>
      <c r="F41" s="87"/>
      <c r="G41" s="88"/>
      <c r="H41" s="87"/>
      <c r="I41" s="87"/>
      <c r="J41" s="87"/>
      <c r="K41" s="88"/>
      <c r="L41" s="87"/>
      <c r="M41" s="87"/>
      <c r="N41" s="87"/>
      <c r="O41" s="88"/>
      <c r="P41" s="87"/>
      <c r="Q41" s="87"/>
      <c r="R41" s="87"/>
      <c r="S41" s="34"/>
      <c r="T41" s="35"/>
      <c r="U41" s="73"/>
      <c r="V41" s="34"/>
      <c r="W41" s="138"/>
      <c r="X41" s="138"/>
      <c r="Y41" s="148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22"/>
      <c r="AQ41" s="22"/>
      <c r="AR41" s="22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</row>
    <row r="42" spans="2:77" s="90" customFormat="1" ht="15.75" customHeight="1">
      <c r="B42" s="94"/>
      <c r="C42" s="95" t="s">
        <v>28</v>
      </c>
      <c r="D42" s="95"/>
      <c r="E42" s="95"/>
      <c r="F42" s="95"/>
      <c r="G42" s="95" t="s">
        <v>29</v>
      </c>
      <c r="H42" s="95"/>
      <c r="I42" s="95"/>
      <c r="J42" s="95"/>
      <c r="K42" s="95" t="s">
        <v>30</v>
      </c>
      <c r="L42" s="95"/>
      <c r="M42" s="95"/>
      <c r="N42" s="95"/>
      <c r="O42" s="96" t="s">
        <v>44</v>
      </c>
      <c r="P42" s="96"/>
      <c r="Q42" s="96"/>
      <c r="R42" s="96"/>
      <c r="T42" s="91"/>
      <c r="U42" s="91"/>
      <c r="V42" s="91"/>
      <c r="W42" s="150"/>
      <c r="X42" s="150"/>
      <c r="Y42" s="134"/>
      <c r="Z42" s="151"/>
      <c r="AA42" s="151"/>
      <c r="AB42" s="151"/>
      <c r="AC42" s="151"/>
      <c r="AD42" s="151"/>
      <c r="AE42" s="151"/>
      <c r="AF42" s="151"/>
      <c r="AG42" s="152"/>
      <c r="AH42" s="152"/>
      <c r="AI42" s="152"/>
      <c r="AJ42" s="152"/>
      <c r="AK42" s="152"/>
      <c r="AL42" s="152"/>
      <c r="AM42" s="152"/>
      <c r="AN42" s="152"/>
      <c r="AO42" s="15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</row>
    <row r="43" spans="2:77" s="38" customFormat="1" ht="13.5" customHeight="1">
      <c r="B43" s="112" t="s">
        <v>4</v>
      </c>
      <c r="C43" s="120">
        <f>B24</f>
        <v>2009</v>
      </c>
      <c r="D43" s="120">
        <f>C24</f>
        <v>2010</v>
      </c>
      <c r="E43" s="120">
        <f>D24</f>
        <v>2011</v>
      </c>
      <c r="F43" s="124" t="s">
        <v>5</v>
      </c>
      <c r="G43" s="120">
        <f>F24</f>
        <v>2009</v>
      </c>
      <c r="H43" s="120">
        <f>G24</f>
        <v>2010</v>
      </c>
      <c r="I43" s="120">
        <f>H24</f>
        <v>2011</v>
      </c>
      <c r="J43" s="124" t="s">
        <v>5</v>
      </c>
      <c r="K43" s="120">
        <v>2009</v>
      </c>
      <c r="L43" s="122">
        <v>2010</v>
      </c>
      <c r="M43" s="122">
        <v>2011</v>
      </c>
      <c r="N43" s="124" t="s">
        <v>5</v>
      </c>
      <c r="O43" s="120">
        <f>G43</f>
        <v>2009</v>
      </c>
      <c r="P43" s="122">
        <f>H43</f>
        <v>2010</v>
      </c>
      <c r="Q43" s="122">
        <f>I43</f>
        <v>2011</v>
      </c>
      <c r="R43" s="124" t="s">
        <v>5</v>
      </c>
      <c r="T43" s="60"/>
      <c r="U43" s="65"/>
      <c r="V43" s="36"/>
      <c r="W43" s="153"/>
      <c r="X43" s="153"/>
      <c r="Y43" s="134"/>
      <c r="Z43" s="154"/>
      <c r="AA43" s="154"/>
      <c r="AB43" s="154"/>
      <c r="AC43" s="154"/>
      <c r="AD43" s="154"/>
      <c r="AE43" s="154"/>
      <c r="AF43" s="154"/>
      <c r="AG43" s="155"/>
      <c r="AH43" s="155"/>
      <c r="AI43" s="155"/>
      <c r="AJ43" s="155"/>
      <c r="AK43" s="155"/>
      <c r="AL43" s="155"/>
      <c r="AM43" s="155"/>
      <c r="AN43" s="155"/>
      <c r="AO43" s="155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</row>
    <row r="44" spans="2:77" s="78" customFormat="1" ht="12.75" customHeight="1">
      <c r="B44" s="113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U44" s="79"/>
      <c r="W44" s="156"/>
      <c r="X44" s="156"/>
      <c r="Y44" s="135" t="s">
        <v>58</v>
      </c>
      <c r="Z44" s="135" t="s">
        <v>59</v>
      </c>
      <c r="AA44" s="135" t="s">
        <v>61</v>
      </c>
      <c r="AB44" s="135" t="s">
        <v>60</v>
      </c>
      <c r="AC44" s="135" t="s">
        <v>62</v>
      </c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</row>
    <row r="45" spans="2:77" s="2" customFormat="1" ht="12.75" customHeight="1">
      <c r="B45" s="86" t="s">
        <v>6</v>
      </c>
      <c r="C45" s="25">
        <v>60493.4</v>
      </c>
      <c r="D45" s="28">
        <v>140678.7</v>
      </c>
      <c r="E45" s="22">
        <v>117399.21</v>
      </c>
      <c r="F45" s="105">
        <f aca="true" t="shared" si="13" ref="F45:F56">IF(E45&lt;&gt;0,(E45-D45)/D45,0)</f>
        <v>-0.16547984876175287</v>
      </c>
      <c r="G45" s="25">
        <v>1092.5</v>
      </c>
      <c r="H45" s="25">
        <v>3568.8</v>
      </c>
      <c r="I45" s="22">
        <v>1602.42</v>
      </c>
      <c r="J45" s="105">
        <f aca="true" t="shared" si="14" ref="J45:J56">IF(I45&lt;&gt;0,(I45-H45)/H45,0)</f>
        <v>-0.5509919300605246</v>
      </c>
      <c r="K45" s="25">
        <v>3.8</v>
      </c>
      <c r="L45" s="22">
        <v>0</v>
      </c>
      <c r="M45" s="22">
        <v>26.9</v>
      </c>
      <c r="N45" s="105"/>
      <c r="O45" s="25">
        <f aca="true" t="shared" si="15" ref="O45:O56">C45+G45+K45</f>
        <v>61589.700000000004</v>
      </c>
      <c r="P45" s="25">
        <f aca="true" t="shared" si="16" ref="P45:P56">D45+H45+L45</f>
        <v>144247.5</v>
      </c>
      <c r="Q45" s="22">
        <f aca="true" t="shared" si="17" ref="Q45:Q56">E45+I45+M45</f>
        <v>119028.53</v>
      </c>
      <c r="R45" s="75">
        <f aca="true" t="shared" si="18" ref="R45:R56">IF(Q45&lt;&gt;0,(Q45-P45)/P45,0)</f>
        <v>-0.1748312449089239</v>
      </c>
      <c r="T45" s="10"/>
      <c r="U45" s="59"/>
      <c r="W45" s="39"/>
      <c r="X45" s="72" t="s">
        <v>7</v>
      </c>
      <c r="Y45" s="158">
        <f>C45/1000</f>
        <v>60.4934</v>
      </c>
      <c r="Z45" s="158">
        <f aca="true" t="shared" si="19" ref="Z45:AA56">D45/1000</f>
        <v>140.67870000000002</v>
      </c>
      <c r="AA45" s="158">
        <f t="shared" si="19"/>
        <v>117.39921000000001</v>
      </c>
      <c r="AB45" s="159">
        <v>459.0265</v>
      </c>
      <c r="AC45" s="159">
        <v>289.88966999999997</v>
      </c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126"/>
      <c r="AO45" s="126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</row>
    <row r="46" spans="2:77" s="2" customFormat="1" ht="12.75" customHeight="1">
      <c r="B46" s="86" t="s">
        <v>8</v>
      </c>
      <c r="C46" s="25">
        <v>64647.9</v>
      </c>
      <c r="D46" s="28">
        <v>132420.5</v>
      </c>
      <c r="E46" s="22">
        <v>98873.21</v>
      </c>
      <c r="F46" s="105">
        <f t="shared" si="13"/>
        <v>-0.25333909779830155</v>
      </c>
      <c r="G46" s="25">
        <v>43224.6</v>
      </c>
      <c r="H46" s="25">
        <v>35177.9</v>
      </c>
      <c r="I46" s="22">
        <v>29132.66</v>
      </c>
      <c r="J46" s="105">
        <f t="shared" si="14"/>
        <v>-0.1718476657219448</v>
      </c>
      <c r="K46" s="25">
        <v>25.4</v>
      </c>
      <c r="L46" s="22">
        <v>92.1</v>
      </c>
      <c r="M46" s="22">
        <v>25.8</v>
      </c>
      <c r="N46" s="105">
        <f>IF(M46&lt;&gt;0,(M46-L46)/L46,0)</f>
        <v>-0.7198697068403909</v>
      </c>
      <c r="O46" s="25">
        <f t="shared" si="15"/>
        <v>107897.9</v>
      </c>
      <c r="P46" s="25">
        <f t="shared" si="16"/>
        <v>167690.5</v>
      </c>
      <c r="Q46" s="22">
        <f t="shared" si="17"/>
        <v>128031.67000000001</v>
      </c>
      <c r="R46" s="75">
        <f t="shared" si="18"/>
        <v>-0.23650015952006814</v>
      </c>
      <c r="T46" s="10"/>
      <c r="U46" s="59"/>
      <c r="W46" s="39"/>
      <c r="X46" s="72" t="s">
        <v>9</v>
      </c>
      <c r="Y46" s="158">
        <f aca="true" t="shared" si="20" ref="Y46:Y56">C46/1000</f>
        <v>64.6479</v>
      </c>
      <c r="Z46" s="158">
        <f t="shared" si="19"/>
        <v>132.4205</v>
      </c>
      <c r="AA46" s="158">
        <f t="shared" si="19"/>
        <v>98.87321</v>
      </c>
      <c r="AB46" s="159">
        <v>449.9625</v>
      </c>
      <c r="AC46" s="159">
        <v>294.92904</v>
      </c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126"/>
      <c r="AO46" s="126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</row>
    <row r="47" spans="2:77" s="2" customFormat="1" ht="12.75" customHeight="1">
      <c r="B47" s="86" t="s">
        <v>10</v>
      </c>
      <c r="C47" s="25">
        <v>54555.4</v>
      </c>
      <c r="D47" s="28">
        <v>94906.8</v>
      </c>
      <c r="E47" s="22">
        <v>72932.04</v>
      </c>
      <c r="F47" s="105">
        <f t="shared" si="13"/>
        <v>-0.23154041649281198</v>
      </c>
      <c r="G47" s="45">
        <v>30029.2</v>
      </c>
      <c r="H47" s="45">
        <v>45401.3</v>
      </c>
      <c r="I47" s="76">
        <v>30897.96</v>
      </c>
      <c r="J47" s="105">
        <f t="shared" si="14"/>
        <v>-0.3194476810135393</v>
      </c>
      <c r="K47" s="45">
        <v>8</v>
      </c>
      <c r="L47" s="76">
        <v>181.5</v>
      </c>
      <c r="M47" s="76">
        <v>19.6</v>
      </c>
      <c r="N47" s="105"/>
      <c r="O47" s="45">
        <f t="shared" si="15"/>
        <v>84592.6</v>
      </c>
      <c r="P47" s="45">
        <f t="shared" si="16"/>
        <v>140489.6</v>
      </c>
      <c r="Q47" s="76">
        <f t="shared" si="17"/>
        <v>103849.6</v>
      </c>
      <c r="R47" s="75">
        <f t="shared" si="18"/>
        <v>-0.26080222308270506</v>
      </c>
      <c r="T47" s="10"/>
      <c r="U47" s="65"/>
      <c r="V47" s="64"/>
      <c r="W47" s="153"/>
      <c r="X47" s="72" t="s">
        <v>11</v>
      </c>
      <c r="Y47" s="158">
        <f t="shared" si="20"/>
        <v>54.5554</v>
      </c>
      <c r="Z47" s="158">
        <f t="shared" si="19"/>
        <v>94.9068</v>
      </c>
      <c r="AA47" s="158">
        <f t="shared" si="19"/>
        <v>72.93204</v>
      </c>
      <c r="AB47" s="159">
        <v>418.9948</v>
      </c>
      <c r="AC47" s="159">
        <v>265.87851</v>
      </c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126"/>
      <c r="AO47" s="126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</row>
    <row r="48" spans="2:77" s="2" customFormat="1" ht="12.75" customHeight="1">
      <c r="B48" s="77" t="s">
        <v>12</v>
      </c>
      <c r="C48" s="45">
        <v>50044.7</v>
      </c>
      <c r="D48" s="84">
        <v>76869.9</v>
      </c>
      <c r="E48" s="76">
        <v>63408.3</v>
      </c>
      <c r="F48" s="105">
        <f t="shared" si="13"/>
        <v>-0.17512186174302286</v>
      </c>
      <c r="G48" s="45">
        <v>25562.5</v>
      </c>
      <c r="H48" s="45">
        <v>38761.3</v>
      </c>
      <c r="I48" s="76">
        <v>26105.76</v>
      </c>
      <c r="J48" s="105">
        <f t="shared" si="14"/>
        <v>-0.3264993692162029</v>
      </c>
      <c r="K48" s="45">
        <v>8</v>
      </c>
      <c r="L48" s="76">
        <v>88.1</v>
      </c>
      <c r="M48" s="76">
        <v>17.5</v>
      </c>
      <c r="N48" s="105"/>
      <c r="O48" s="45">
        <f t="shared" si="15"/>
        <v>75615.2</v>
      </c>
      <c r="P48" s="45">
        <f t="shared" si="16"/>
        <v>115719.3</v>
      </c>
      <c r="Q48" s="76">
        <f t="shared" si="17"/>
        <v>89531.56</v>
      </c>
      <c r="R48" s="75">
        <f t="shared" si="18"/>
        <v>-0.22630399596264414</v>
      </c>
      <c r="T48" s="10"/>
      <c r="V48" s="40"/>
      <c r="W48" s="39"/>
      <c r="X48" s="72" t="s">
        <v>13</v>
      </c>
      <c r="Y48" s="158">
        <f t="shared" si="20"/>
        <v>50.0447</v>
      </c>
      <c r="Z48" s="158">
        <f t="shared" si="19"/>
        <v>76.8699</v>
      </c>
      <c r="AA48" s="158">
        <f t="shared" si="19"/>
        <v>63.408300000000004</v>
      </c>
      <c r="AB48" s="159">
        <v>383.85209999999995</v>
      </c>
      <c r="AC48" s="159">
        <v>244.56179999999998</v>
      </c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126"/>
      <c r="AO48" s="126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</row>
    <row r="49" spans="2:77" s="2" customFormat="1" ht="12.75" customHeight="1">
      <c r="B49" s="77" t="s">
        <v>14</v>
      </c>
      <c r="C49" s="45">
        <v>44907.1</v>
      </c>
      <c r="D49" s="84">
        <v>56847.8</v>
      </c>
      <c r="E49" s="76">
        <v>54185.04</v>
      </c>
      <c r="F49" s="105">
        <f t="shared" si="13"/>
        <v>-0.04684015916183215</v>
      </c>
      <c r="G49" s="45">
        <v>22951.8</v>
      </c>
      <c r="H49" s="45">
        <v>31521.6</v>
      </c>
      <c r="I49" s="76">
        <v>23189.1</v>
      </c>
      <c r="J49" s="105">
        <f t="shared" si="14"/>
        <v>-0.2643425460636516</v>
      </c>
      <c r="K49" s="45">
        <v>8</v>
      </c>
      <c r="L49" s="76">
        <v>90</v>
      </c>
      <c r="M49" s="76">
        <v>16.4</v>
      </c>
      <c r="N49" s="105"/>
      <c r="O49" s="45">
        <f t="shared" si="15"/>
        <v>67866.9</v>
      </c>
      <c r="P49" s="45">
        <f t="shared" si="16"/>
        <v>88459.4</v>
      </c>
      <c r="Q49" s="76">
        <f t="shared" si="17"/>
        <v>77390.54</v>
      </c>
      <c r="R49" s="75">
        <f t="shared" si="18"/>
        <v>-0.125129268342313</v>
      </c>
      <c r="T49" s="10"/>
      <c r="U49" s="27"/>
      <c r="V49" s="40"/>
      <c r="W49" s="39"/>
      <c r="X49" s="72" t="s">
        <v>15</v>
      </c>
      <c r="Y49" s="158">
        <f t="shared" si="20"/>
        <v>44.9071</v>
      </c>
      <c r="Z49" s="158">
        <f t="shared" si="19"/>
        <v>56.8478</v>
      </c>
      <c r="AA49" s="158">
        <f t="shared" si="19"/>
        <v>54.18504</v>
      </c>
      <c r="AB49" s="159">
        <v>354.2724</v>
      </c>
      <c r="AC49" s="159">
        <v>237.76655</v>
      </c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126"/>
      <c r="AO49" s="126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</row>
    <row r="50" spans="2:77" s="2" customFormat="1" ht="12.75" customHeight="1">
      <c r="B50" s="77" t="s">
        <v>16</v>
      </c>
      <c r="C50" s="45">
        <v>37676.4</v>
      </c>
      <c r="D50" s="84">
        <v>47954.3</v>
      </c>
      <c r="E50" s="76">
        <v>49146.16</v>
      </c>
      <c r="F50" s="105">
        <f t="shared" si="13"/>
        <v>0.02485407982183038</v>
      </c>
      <c r="G50" s="45">
        <v>20184.7</v>
      </c>
      <c r="H50" s="45">
        <v>26658.7</v>
      </c>
      <c r="I50" s="76">
        <v>21335.28</v>
      </c>
      <c r="J50" s="105">
        <f t="shared" si="14"/>
        <v>-0.19968790676214526</v>
      </c>
      <c r="K50" s="45">
        <v>8</v>
      </c>
      <c r="L50" s="76">
        <v>113.1</v>
      </c>
      <c r="M50" s="76">
        <v>16.4</v>
      </c>
      <c r="N50" s="105"/>
      <c r="O50" s="45">
        <f t="shared" si="15"/>
        <v>57869.100000000006</v>
      </c>
      <c r="P50" s="45">
        <f t="shared" si="16"/>
        <v>74726.1</v>
      </c>
      <c r="Q50" s="76">
        <f t="shared" si="17"/>
        <v>70497.84</v>
      </c>
      <c r="R50" s="75">
        <f t="shared" si="18"/>
        <v>-0.05658344273286053</v>
      </c>
      <c r="T50" s="10"/>
      <c r="V50" s="40"/>
      <c r="W50" s="39"/>
      <c r="X50" s="72" t="s">
        <v>17</v>
      </c>
      <c r="Y50" s="158">
        <f t="shared" si="20"/>
        <v>37.6764</v>
      </c>
      <c r="Z50" s="158">
        <f t="shared" si="19"/>
        <v>47.9543</v>
      </c>
      <c r="AA50" s="158">
        <f t="shared" si="19"/>
        <v>49.14616</v>
      </c>
      <c r="AB50" s="159">
        <v>316.2352</v>
      </c>
      <c r="AC50" s="159">
        <v>211.72401000000002</v>
      </c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126"/>
      <c r="AO50" s="126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</row>
    <row r="51" spans="2:77" s="2" customFormat="1" ht="12.75" customHeight="1">
      <c r="B51" s="77" t="s">
        <v>18</v>
      </c>
      <c r="C51" s="45">
        <v>27906.6</v>
      </c>
      <c r="D51" s="84">
        <v>38100.3</v>
      </c>
      <c r="E51" s="76">
        <v>38164.39</v>
      </c>
      <c r="F51" s="105">
        <f t="shared" si="13"/>
        <v>0.0016821389857821724</v>
      </c>
      <c r="G51" s="45">
        <v>16867.8</v>
      </c>
      <c r="H51" s="45">
        <v>22861.7</v>
      </c>
      <c r="I51" s="76">
        <v>16715.69</v>
      </c>
      <c r="J51" s="105">
        <f t="shared" si="14"/>
        <v>-0.268834338653731</v>
      </c>
      <c r="K51" s="45">
        <v>8</v>
      </c>
      <c r="L51" s="76">
        <v>57.3</v>
      </c>
      <c r="M51" s="76">
        <v>16.3</v>
      </c>
      <c r="N51" s="105"/>
      <c r="O51" s="45">
        <f t="shared" si="15"/>
        <v>44782.399999999994</v>
      </c>
      <c r="P51" s="45">
        <f t="shared" si="16"/>
        <v>61019.3</v>
      </c>
      <c r="Q51" s="76">
        <f t="shared" si="17"/>
        <v>54896.380000000005</v>
      </c>
      <c r="R51" s="75">
        <f t="shared" si="18"/>
        <v>-0.10034398952462578</v>
      </c>
      <c r="T51" s="10"/>
      <c r="V51" s="40"/>
      <c r="W51" s="39"/>
      <c r="X51" s="72" t="s">
        <v>19</v>
      </c>
      <c r="Y51" s="158">
        <f t="shared" si="20"/>
        <v>27.906599999999997</v>
      </c>
      <c r="Z51" s="158">
        <f t="shared" si="19"/>
        <v>38.100300000000004</v>
      </c>
      <c r="AA51" s="158">
        <f t="shared" si="19"/>
        <v>38.16439</v>
      </c>
      <c r="AB51" s="159">
        <v>281.4051</v>
      </c>
      <c r="AC51" s="159">
        <v>202.68728</v>
      </c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126"/>
      <c r="AO51" s="126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</row>
    <row r="52" spans="2:77" s="2" customFormat="1" ht="12.75" customHeight="1">
      <c r="B52" s="77" t="s">
        <v>20</v>
      </c>
      <c r="C52" s="45">
        <v>22337.1</v>
      </c>
      <c r="D52" s="84">
        <v>31175.7</v>
      </c>
      <c r="E52" s="76">
        <v>0</v>
      </c>
      <c r="F52" s="105">
        <f t="shared" si="13"/>
        <v>0</v>
      </c>
      <c r="G52" s="45">
        <v>14241.9</v>
      </c>
      <c r="H52" s="45">
        <v>18628.6</v>
      </c>
      <c r="I52" s="76">
        <v>0</v>
      </c>
      <c r="J52" s="105">
        <f t="shared" si="14"/>
        <v>0</v>
      </c>
      <c r="K52" s="45">
        <v>1.3</v>
      </c>
      <c r="L52" s="76">
        <v>50.2</v>
      </c>
      <c r="M52" s="76">
        <v>0</v>
      </c>
      <c r="N52" s="105"/>
      <c r="O52" s="45">
        <f t="shared" si="15"/>
        <v>36580.3</v>
      </c>
      <c r="P52" s="45">
        <f t="shared" si="16"/>
        <v>49854.5</v>
      </c>
      <c r="Q52" s="76">
        <f t="shared" si="17"/>
        <v>0</v>
      </c>
      <c r="R52" s="75">
        <f t="shared" si="18"/>
        <v>0</v>
      </c>
      <c r="T52" s="10"/>
      <c r="V52" s="40"/>
      <c r="W52" s="39"/>
      <c r="X52" s="72" t="s">
        <v>21</v>
      </c>
      <c r="Y52" s="158">
        <f t="shared" si="20"/>
        <v>22.3371</v>
      </c>
      <c r="Z52" s="158">
        <f t="shared" si="19"/>
        <v>31.1757</v>
      </c>
      <c r="AA52" s="158"/>
      <c r="AB52" s="159">
        <v>254.5835</v>
      </c>
      <c r="AC52" s="159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126"/>
      <c r="AO52" s="126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</row>
    <row r="53" spans="2:77" s="2" customFormat="1" ht="12.75" customHeight="1">
      <c r="B53" s="77" t="s">
        <v>22</v>
      </c>
      <c r="C53" s="45">
        <v>13285.6</v>
      </c>
      <c r="D53" s="84">
        <v>21370.6</v>
      </c>
      <c r="E53" s="76">
        <v>0</v>
      </c>
      <c r="F53" s="105">
        <f t="shared" si="13"/>
        <v>0</v>
      </c>
      <c r="G53" s="45">
        <v>10055</v>
      </c>
      <c r="H53" s="45">
        <v>12374.9</v>
      </c>
      <c r="I53" s="76">
        <v>0</v>
      </c>
      <c r="J53" s="105">
        <f t="shared" si="14"/>
        <v>0</v>
      </c>
      <c r="K53" s="45">
        <v>1.3</v>
      </c>
      <c r="L53" s="76">
        <v>45.2</v>
      </c>
      <c r="M53" s="76">
        <v>0</v>
      </c>
      <c r="N53" s="105"/>
      <c r="O53" s="45">
        <f t="shared" si="15"/>
        <v>23341.899999999998</v>
      </c>
      <c r="P53" s="45">
        <f t="shared" si="16"/>
        <v>33790.7</v>
      </c>
      <c r="Q53" s="76">
        <f t="shared" si="17"/>
        <v>0</v>
      </c>
      <c r="R53" s="75">
        <f>IF(Q53&lt;&gt;0,(Q53-P53)/P53,0)</f>
        <v>0</v>
      </c>
      <c r="T53" s="10"/>
      <c r="V53" s="40"/>
      <c r="W53" s="39"/>
      <c r="X53" s="72" t="s">
        <v>22</v>
      </c>
      <c r="Y53" s="158">
        <f t="shared" si="20"/>
        <v>13.2856</v>
      </c>
      <c r="Z53" s="158">
        <f t="shared" si="19"/>
        <v>21.3706</v>
      </c>
      <c r="AA53" s="158"/>
      <c r="AB53" s="159">
        <v>218.057</v>
      </c>
      <c r="AC53" s="159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126"/>
      <c r="AO53" s="126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</row>
    <row r="54" spans="2:77" s="2" customFormat="1" ht="12.75" customHeight="1">
      <c r="B54" s="77" t="s">
        <v>23</v>
      </c>
      <c r="C54" s="45">
        <v>6940.8</v>
      </c>
      <c r="D54" s="84">
        <v>11440.2</v>
      </c>
      <c r="E54" s="76">
        <v>0</v>
      </c>
      <c r="F54" s="105">
        <f t="shared" si="13"/>
        <v>0</v>
      </c>
      <c r="G54" s="45">
        <v>7259.1</v>
      </c>
      <c r="H54" s="45">
        <v>7496.2</v>
      </c>
      <c r="I54" s="76">
        <v>0</v>
      </c>
      <c r="J54" s="105">
        <f t="shared" si="14"/>
        <v>0</v>
      </c>
      <c r="K54" s="45">
        <v>0</v>
      </c>
      <c r="L54" s="76">
        <v>41.8</v>
      </c>
      <c r="M54" s="76">
        <v>0</v>
      </c>
      <c r="N54" s="105"/>
      <c r="O54" s="45">
        <f t="shared" si="15"/>
        <v>14199.900000000001</v>
      </c>
      <c r="P54" s="45">
        <f t="shared" si="16"/>
        <v>18978.2</v>
      </c>
      <c r="Q54" s="76">
        <f t="shared" si="17"/>
        <v>0</v>
      </c>
      <c r="R54" s="75">
        <f t="shared" si="18"/>
        <v>0</v>
      </c>
      <c r="T54" s="10"/>
      <c r="V54" s="40"/>
      <c r="W54" s="39"/>
      <c r="X54" s="72" t="s">
        <v>24</v>
      </c>
      <c r="Y54" s="158">
        <f t="shared" si="20"/>
        <v>6.9408</v>
      </c>
      <c r="Z54" s="158">
        <f t="shared" si="19"/>
        <v>11.4402</v>
      </c>
      <c r="AA54" s="158"/>
      <c r="AB54" s="159">
        <v>182.131</v>
      </c>
      <c r="AC54" s="159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126"/>
      <c r="AO54" s="126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</row>
    <row r="55" spans="2:77" s="2" customFormat="1" ht="12.75" customHeight="1">
      <c r="B55" s="77" t="s">
        <v>25</v>
      </c>
      <c r="C55" s="45">
        <v>2901.5</v>
      </c>
      <c r="D55" s="84">
        <v>4767.3</v>
      </c>
      <c r="E55" s="76">
        <v>0</v>
      </c>
      <c r="F55" s="105">
        <f t="shared" si="13"/>
        <v>0</v>
      </c>
      <c r="G55" s="45">
        <v>3087.7</v>
      </c>
      <c r="H55" s="45">
        <v>1493.9</v>
      </c>
      <c r="I55" s="76">
        <v>0</v>
      </c>
      <c r="J55" s="105">
        <f t="shared" si="14"/>
        <v>0</v>
      </c>
      <c r="K55" s="45">
        <v>0</v>
      </c>
      <c r="L55" s="76">
        <v>39.1</v>
      </c>
      <c r="M55" s="76">
        <v>0</v>
      </c>
      <c r="N55" s="105"/>
      <c r="O55" s="45">
        <f t="shared" si="15"/>
        <v>5989.2</v>
      </c>
      <c r="P55" s="45">
        <f t="shared" si="16"/>
        <v>6300.300000000001</v>
      </c>
      <c r="Q55" s="76">
        <f t="shared" si="17"/>
        <v>0</v>
      </c>
      <c r="R55" s="75">
        <f t="shared" si="18"/>
        <v>0</v>
      </c>
      <c r="T55" s="10"/>
      <c r="V55" s="40"/>
      <c r="W55" s="39"/>
      <c r="X55" s="72" t="s">
        <v>25</v>
      </c>
      <c r="Y55" s="158">
        <f t="shared" si="20"/>
        <v>2.9015</v>
      </c>
      <c r="Z55" s="158">
        <f t="shared" si="19"/>
        <v>4.7673000000000005</v>
      </c>
      <c r="AA55" s="158"/>
      <c r="AB55" s="159">
        <v>138.5254</v>
      </c>
      <c r="AC55" s="159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126"/>
      <c r="AO55" s="126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</row>
    <row r="56" spans="2:77" s="2" customFormat="1" ht="12.75" customHeight="1" thickBot="1">
      <c r="B56" s="77" t="s">
        <v>26</v>
      </c>
      <c r="C56" s="45">
        <v>358.6</v>
      </c>
      <c r="D56" s="84">
        <v>2931.9</v>
      </c>
      <c r="E56" s="76">
        <v>0</v>
      </c>
      <c r="F56" s="105">
        <f t="shared" si="13"/>
        <v>0</v>
      </c>
      <c r="G56" s="25">
        <v>472.7</v>
      </c>
      <c r="H56" s="25">
        <v>230</v>
      </c>
      <c r="I56" s="22">
        <v>0</v>
      </c>
      <c r="J56" s="105">
        <f t="shared" si="14"/>
        <v>0</v>
      </c>
      <c r="K56" s="25">
        <v>0</v>
      </c>
      <c r="L56" s="22">
        <v>30.6</v>
      </c>
      <c r="M56" s="22">
        <v>0</v>
      </c>
      <c r="N56" s="105"/>
      <c r="O56" s="25">
        <f t="shared" si="15"/>
        <v>831.3</v>
      </c>
      <c r="P56" s="25">
        <f t="shared" si="16"/>
        <v>3192.5</v>
      </c>
      <c r="Q56" s="22">
        <f t="shared" si="17"/>
        <v>0</v>
      </c>
      <c r="R56" s="75">
        <f t="shared" si="18"/>
        <v>0</v>
      </c>
      <c r="T56" s="10"/>
      <c r="U56" s="27"/>
      <c r="V56" s="40"/>
      <c r="W56" s="39"/>
      <c r="X56" s="72" t="s">
        <v>26</v>
      </c>
      <c r="Y56" s="158">
        <f t="shared" si="20"/>
        <v>0.35860000000000003</v>
      </c>
      <c r="Z56" s="158">
        <f t="shared" si="19"/>
        <v>2.9319</v>
      </c>
      <c r="AA56" s="158"/>
      <c r="AB56" s="159">
        <v>76.7196</v>
      </c>
      <c r="AC56" s="159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126"/>
      <c r="AO56" s="126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</row>
    <row r="57" spans="2:44" s="7" customFormat="1" ht="12.75" customHeight="1">
      <c r="B57" s="107" t="s">
        <v>27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9"/>
      <c r="P57" s="108"/>
      <c r="Q57" s="108"/>
      <c r="R57" s="110"/>
      <c r="T57" s="42"/>
      <c r="V57" s="44"/>
      <c r="W57" s="6"/>
      <c r="X57" s="6"/>
      <c r="Y57" s="72"/>
      <c r="Z57" s="137"/>
      <c r="AA57" s="137"/>
      <c r="AB57" s="137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11"/>
      <c r="AQ57" s="11"/>
      <c r="AR57" s="11"/>
    </row>
    <row r="58" spans="1:72" ht="12.75" customHeight="1">
      <c r="A58"/>
      <c r="B58" s="66"/>
      <c r="D58" s="33"/>
      <c r="H58" s="10"/>
      <c r="L58" s="10"/>
      <c r="P58" s="41"/>
      <c r="T58" s="10"/>
      <c r="V58" s="11"/>
      <c r="W58" s="6"/>
      <c r="X58" s="6"/>
      <c r="Y58" s="6"/>
      <c r="Z58" s="6"/>
      <c r="AA58" s="127"/>
      <c r="AB58" s="127"/>
      <c r="AC58" s="127"/>
      <c r="AD58" s="127"/>
      <c r="AE58" s="127"/>
      <c r="AF58" s="127"/>
      <c r="AG58" s="127"/>
      <c r="AH58" s="127"/>
      <c r="AI58" s="160"/>
      <c r="AJ58" s="160"/>
      <c r="AK58" s="160"/>
      <c r="AL58" s="160"/>
      <c r="AM58" s="160"/>
      <c r="AN58" s="160"/>
      <c r="AO58" s="160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</row>
    <row r="59" spans="1:72" ht="14.25" customHeight="1">
      <c r="A59"/>
      <c r="B59" s="66"/>
      <c r="C59"/>
      <c r="D59" s="10"/>
      <c r="H59" s="42"/>
      <c r="I59" s="43"/>
      <c r="J59" s="43"/>
      <c r="L59" s="10"/>
      <c r="O59" s="43"/>
      <c r="P59" s="10"/>
      <c r="T59" s="10"/>
      <c r="V59" s="11"/>
      <c r="W59" s="6"/>
      <c r="X59" s="6"/>
      <c r="Y59" s="6"/>
      <c r="Z59" s="6"/>
      <c r="AA59" s="127"/>
      <c r="AB59" s="127"/>
      <c r="AC59" s="127"/>
      <c r="AD59" s="127"/>
      <c r="AE59" s="127"/>
      <c r="AF59" s="127"/>
      <c r="AG59" s="127"/>
      <c r="AH59" s="127"/>
      <c r="AI59" s="160"/>
      <c r="AJ59" s="160"/>
      <c r="AK59" s="160"/>
      <c r="AL59" s="160"/>
      <c r="AM59" s="160"/>
      <c r="AN59" s="160"/>
      <c r="AO59" s="160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</row>
    <row r="60" spans="1:72" ht="12.75" customHeight="1">
      <c r="A60"/>
      <c r="B60" s="82" t="s">
        <v>56</v>
      </c>
      <c r="C60"/>
      <c r="D60" s="10"/>
      <c r="H60" s="10"/>
      <c r="L60" s="10"/>
      <c r="P60" s="10"/>
      <c r="T60" s="10"/>
      <c r="V60" s="11"/>
      <c r="W60" s="6"/>
      <c r="X60" s="6"/>
      <c r="Y60" s="6"/>
      <c r="Z60" s="6"/>
      <c r="AA60" s="127"/>
      <c r="AB60" s="127"/>
      <c r="AC60" s="127"/>
      <c r="AD60" s="127"/>
      <c r="AE60" s="127"/>
      <c r="AF60" s="127"/>
      <c r="AG60" s="127"/>
      <c r="AH60" s="127"/>
      <c r="AI60" s="160"/>
      <c r="AJ60" s="160"/>
      <c r="AK60" s="160"/>
      <c r="AL60" s="160"/>
      <c r="AM60" s="160"/>
      <c r="AN60" s="160"/>
      <c r="AO60" s="160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</row>
    <row r="61" spans="1:71" ht="12.75" customHeight="1">
      <c r="A61" s="66"/>
      <c r="B61" s="83" t="s">
        <v>57</v>
      </c>
      <c r="C61" s="10"/>
      <c r="G61" s="10"/>
      <c r="K61" s="10"/>
      <c r="O61" s="10"/>
      <c r="S61" s="10"/>
      <c r="V61" s="11"/>
      <c r="W61" s="6"/>
      <c r="X61" s="6"/>
      <c r="Y61" s="6"/>
      <c r="Z61" s="127"/>
      <c r="AA61" s="127"/>
      <c r="AB61" s="127"/>
      <c r="AC61" s="127"/>
      <c r="AD61" s="127"/>
      <c r="AE61" s="127"/>
      <c r="AF61" s="127"/>
      <c r="AG61" s="127"/>
      <c r="AH61" s="160"/>
      <c r="AI61" s="160"/>
      <c r="AJ61" s="160"/>
      <c r="AK61" s="160"/>
      <c r="AL61" s="160"/>
      <c r="AM61" s="160"/>
      <c r="AN61" s="160"/>
      <c r="AO61" s="160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</row>
    <row r="62" spans="1:71" ht="12.75" customHeight="1">
      <c r="A62" s="66"/>
      <c r="C62" s="10"/>
      <c r="G62" s="10"/>
      <c r="K62" s="10"/>
      <c r="O62" s="10"/>
      <c r="S62" s="10"/>
      <c r="V62" s="11"/>
      <c r="W62" s="6"/>
      <c r="X62" s="6"/>
      <c r="Y62" s="6"/>
      <c r="Z62" s="127"/>
      <c r="AA62" s="127"/>
      <c r="AB62" s="127"/>
      <c r="AC62" s="127"/>
      <c r="AD62" s="127"/>
      <c r="AE62" s="127"/>
      <c r="AF62" s="127"/>
      <c r="AG62" s="127"/>
      <c r="AH62" s="160"/>
      <c r="AI62" s="160"/>
      <c r="AJ62" s="160"/>
      <c r="AK62" s="160"/>
      <c r="AL62" s="160"/>
      <c r="AM62" s="160"/>
      <c r="AN62" s="160"/>
      <c r="AO62" s="160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</row>
    <row r="63" spans="1:71" ht="12.75" customHeight="1">
      <c r="A63" s="66"/>
      <c r="C63" s="10"/>
      <c r="G63" s="10"/>
      <c r="K63" s="10"/>
      <c r="O63" s="10"/>
      <c r="S63" s="10"/>
      <c r="V63" s="11"/>
      <c r="W63" s="6"/>
      <c r="X63" s="6"/>
      <c r="Y63" s="6"/>
      <c r="Z63" s="127"/>
      <c r="AA63" s="127"/>
      <c r="AB63" s="127"/>
      <c r="AC63" s="127"/>
      <c r="AD63" s="127"/>
      <c r="AE63" s="127"/>
      <c r="AF63" s="127"/>
      <c r="AG63" s="127"/>
      <c r="AH63" s="160"/>
      <c r="AI63" s="160"/>
      <c r="AJ63" s="160"/>
      <c r="AK63" s="160"/>
      <c r="AL63" s="160"/>
      <c r="AM63" s="160"/>
      <c r="AN63" s="160"/>
      <c r="AO63" s="160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</row>
    <row r="64" spans="1:71" ht="12.75" customHeight="1">
      <c r="A64" s="66"/>
      <c r="C64" s="10"/>
      <c r="G64" s="10"/>
      <c r="K64" s="10"/>
      <c r="O64" s="10"/>
      <c r="S64" s="10"/>
      <c r="V64" s="11"/>
      <c r="W64" s="6"/>
      <c r="X64" s="6"/>
      <c r="Y64" s="6"/>
      <c r="Z64" s="127"/>
      <c r="AA64" s="127"/>
      <c r="AB64" s="127"/>
      <c r="AC64" s="127"/>
      <c r="AD64" s="127"/>
      <c r="AE64" s="127"/>
      <c r="AF64" s="127"/>
      <c r="AG64" s="127"/>
      <c r="AH64" s="160"/>
      <c r="AI64" s="160"/>
      <c r="AJ64" s="160"/>
      <c r="AK64" s="160"/>
      <c r="AL64" s="160"/>
      <c r="AM64" s="160"/>
      <c r="AN64" s="160"/>
      <c r="AO64" s="160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</row>
    <row r="65" spans="1:71" ht="12.75">
      <c r="A65" s="66"/>
      <c r="C65" s="10"/>
      <c r="G65" s="10"/>
      <c r="K65" s="10"/>
      <c r="O65" s="10"/>
      <c r="S65" s="10"/>
      <c r="V65" s="11"/>
      <c r="W65" s="6"/>
      <c r="X65" s="6"/>
      <c r="Y65" s="6"/>
      <c r="Z65" s="127"/>
      <c r="AA65" s="127"/>
      <c r="AB65" s="127"/>
      <c r="AC65" s="127"/>
      <c r="AD65" s="127"/>
      <c r="AE65" s="127"/>
      <c r="AF65" s="127"/>
      <c r="AG65" s="127"/>
      <c r="AH65" s="160"/>
      <c r="AI65" s="160"/>
      <c r="AJ65" s="160"/>
      <c r="AK65" s="160"/>
      <c r="AL65" s="160"/>
      <c r="AM65" s="160"/>
      <c r="AN65" s="160"/>
      <c r="AO65" s="160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</row>
    <row r="66" spans="1:71" ht="12.75">
      <c r="A66" s="66"/>
      <c r="C66" s="10"/>
      <c r="K66" s="10"/>
      <c r="O66" s="10"/>
      <c r="S66" s="10"/>
      <c r="V66" s="11"/>
      <c r="W66" s="6"/>
      <c r="X66" s="6"/>
      <c r="Y66" s="6"/>
      <c r="Z66" s="127"/>
      <c r="AA66" s="127"/>
      <c r="AB66" s="127"/>
      <c r="AC66" s="127"/>
      <c r="AD66" s="127"/>
      <c r="AE66" s="127"/>
      <c r="AF66" s="127"/>
      <c r="AG66" s="127"/>
      <c r="AH66" s="160"/>
      <c r="AI66" s="160"/>
      <c r="AJ66" s="160"/>
      <c r="AK66" s="160"/>
      <c r="AL66" s="160"/>
      <c r="AM66" s="160"/>
      <c r="AN66" s="160"/>
      <c r="AO66" s="160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</row>
    <row r="67" spans="1:71" ht="12.75">
      <c r="A67" s="66"/>
      <c r="C67" s="10"/>
      <c r="G67" s="10"/>
      <c r="K67" s="10"/>
      <c r="O67" s="10"/>
      <c r="S67" s="10"/>
      <c r="V67" s="11"/>
      <c r="W67" s="6"/>
      <c r="X67" s="6"/>
      <c r="Y67" s="6"/>
      <c r="Z67" s="127"/>
      <c r="AA67" s="127"/>
      <c r="AB67" s="127"/>
      <c r="AC67" s="127"/>
      <c r="AD67" s="127"/>
      <c r="AE67" s="127"/>
      <c r="AF67" s="127"/>
      <c r="AG67" s="127"/>
      <c r="AH67" s="160"/>
      <c r="AI67" s="160"/>
      <c r="AJ67" s="160"/>
      <c r="AK67" s="160"/>
      <c r="AL67" s="160"/>
      <c r="AM67" s="160"/>
      <c r="AN67" s="160"/>
      <c r="AO67" s="160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</row>
    <row r="68" spans="1:71" ht="12.75">
      <c r="A68" s="66"/>
      <c r="C68" s="10"/>
      <c r="G68" s="10"/>
      <c r="K68" s="10"/>
      <c r="O68" s="10"/>
      <c r="S68" s="10"/>
      <c r="V68" s="11"/>
      <c r="W68" s="6"/>
      <c r="X68" s="6"/>
      <c r="Y68" s="6"/>
      <c r="Z68" s="127"/>
      <c r="AA68" s="127"/>
      <c r="AB68" s="127"/>
      <c r="AC68" s="127"/>
      <c r="AD68" s="127"/>
      <c r="AE68" s="127"/>
      <c r="AF68" s="127"/>
      <c r="AG68" s="127"/>
      <c r="AH68" s="160"/>
      <c r="AI68" s="160"/>
      <c r="AJ68" s="160"/>
      <c r="AK68" s="160"/>
      <c r="AL68" s="160"/>
      <c r="AM68" s="160"/>
      <c r="AN68" s="160"/>
      <c r="AO68" s="160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</row>
    <row r="69" spans="1:71" ht="12.75">
      <c r="A69" s="66"/>
      <c r="C69" s="10"/>
      <c r="G69" s="10"/>
      <c r="K69" s="10"/>
      <c r="O69" s="10"/>
      <c r="S69" s="10"/>
      <c r="V69" s="11"/>
      <c r="W69" s="6"/>
      <c r="X69" s="6"/>
      <c r="Y69" s="6"/>
      <c r="Z69" s="127"/>
      <c r="AA69" s="127"/>
      <c r="AB69" s="127"/>
      <c r="AC69" s="127"/>
      <c r="AD69" s="127"/>
      <c r="AE69" s="127"/>
      <c r="AF69" s="127"/>
      <c r="AG69" s="127"/>
      <c r="AH69" s="160"/>
      <c r="AI69" s="160"/>
      <c r="AJ69" s="160"/>
      <c r="AK69" s="160"/>
      <c r="AL69" s="160"/>
      <c r="AM69" s="160"/>
      <c r="AN69" s="160"/>
      <c r="AO69" s="160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</row>
    <row r="70" spans="1:71" ht="12.75">
      <c r="A70" s="66"/>
      <c r="C70" s="10"/>
      <c r="G70" s="10"/>
      <c r="K70" s="10"/>
      <c r="O70" s="10"/>
      <c r="S70" s="10"/>
      <c r="V70" s="11"/>
      <c r="W70" s="6"/>
      <c r="X70" s="6"/>
      <c r="Y70" s="6"/>
      <c r="Z70" s="127"/>
      <c r="AA70" s="127"/>
      <c r="AB70" s="127"/>
      <c r="AC70" s="127"/>
      <c r="AD70" s="127"/>
      <c r="AE70" s="127"/>
      <c r="AF70" s="127"/>
      <c r="AG70" s="127"/>
      <c r="AH70" s="160"/>
      <c r="AI70" s="160"/>
      <c r="AJ70" s="160"/>
      <c r="AK70" s="160"/>
      <c r="AL70" s="160"/>
      <c r="AM70" s="160"/>
      <c r="AN70" s="160"/>
      <c r="AO70" s="160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</row>
    <row r="71" spans="3:71" ht="12.75">
      <c r="C71" s="10"/>
      <c r="G71" s="10"/>
      <c r="K71" s="10"/>
      <c r="O71" s="10"/>
      <c r="S71" s="10"/>
      <c r="V71" s="11"/>
      <c r="W71" s="6"/>
      <c r="X71" s="6"/>
      <c r="Y71" s="6"/>
      <c r="Z71" s="127"/>
      <c r="AA71" s="127"/>
      <c r="AB71" s="127"/>
      <c r="AC71" s="127"/>
      <c r="AD71" s="127"/>
      <c r="AE71" s="127"/>
      <c r="AF71" s="127"/>
      <c r="AG71" s="127"/>
      <c r="AH71" s="160"/>
      <c r="AI71" s="160"/>
      <c r="AJ71" s="160"/>
      <c r="AK71" s="160"/>
      <c r="AL71" s="160"/>
      <c r="AM71" s="160"/>
      <c r="AN71" s="160"/>
      <c r="AO71" s="160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</row>
    <row r="72" spans="3:71" ht="12.75">
      <c r="C72" s="10"/>
      <c r="G72" s="10"/>
      <c r="K72" s="10"/>
      <c r="O72" s="10"/>
      <c r="S72" s="10"/>
      <c r="V72" s="11"/>
      <c r="W72" s="6"/>
      <c r="X72" s="6"/>
      <c r="Y72" s="6"/>
      <c r="Z72" s="127"/>
      <c r="AA72" s="127"/>
      <c r="AB72" s="127"/>
      <c r="AC72" s="127"/>
      <c r="AD72" s="127"/>
      <c r="AE72" s="127"/>
      <c r="AF72" s="127"/>
      <c r="AG72" s="127"/>
      <c r="AH72" s="160"/>
      <c r="AI72" s="160"/>
      <c r="AJ72" s="160"/>
      <c r="AK72" s="160"/>
      <c r="AL72" s="160"/>
      <c r="AM72" s="160"/>
      <c r="AN72" s="160"/>
      <c r="AO72" s="160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</row>
    <row r="73" spans="3:71" ht="12.75">
      <c r="C73" s="10"/>
      <c r="G73" s="10"/>
      <c r="K73" s="10"/>
      <c r="O73" s="10"/>
      <c r="S73" s="10"/>
      <c r="V73" s="11"/>
      <c r="W73" s="6"/>
      <c r="X73" s="6"/>
      <c r="Y73" s="6"/>
      <c r="Z73" s="127"/>
      <c r="AA73" s="127"/>
      <c r="AB73" s="127"/>
      <c r="AC73" s="127"/>
      <c r="AD73" s="127"/>
      <c r="AE73" s="127"/>
      <c r="AF73" s="127"/>
      <c r="AG73" s="127"/>
      <c r="AH73" s="160"/>
      <c r="AI73" s="160"/>
      <c r="AJ73" s="160"/>
      <c r="AK73" s="160"/>
      <c r="AL73" s="160"/>
      <c r="AM73" s="160"/>
      <c r="AN73" s="160"/>
      <c r="AO73" s="160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</row>
    <row r="74" spans="3:71" ht="12.75">
      <c r="C74" s="10"/>
      <c r="G74" s="10"/>
      <c r="K74" s="10"/>
      <c r="O74" s="10"/>
      <c r="S74" s="10"/>
      <c r="V74" s="11"/>
      <c r="W74" s="6"/>
      <c r="X74" s="6"/>
      <c r="Y74" s="6"/>
      <c r="Z74" s="127"/>
      <c r="AA74" s="127"/>
      <c r="AB74" s="127"/>
      <c r="AC74" s="127"/>
      <c r="AD74" s="127"/>
      <c r="AE74" s="127"/>
      <c r="AF74" s="127"/>
      <c r="AG74" s="127"/>
      <c r="AH74" s="160"/>
      <c r="AI74" s="160"/>
      <c r="AJ74" s="160"/>
      <c r="AK74" s="160"/>
      <c r="AL74" s="160"/>
      <c r="AM74" s="160"/>
      <c r="AN74" s="160"/>
      <c r="AO74" s="160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</row>
    <row r="75" spans="3:71" ht="12.75">
      <c r="C75" s="10"/>
      <c r="G75" s="10"/>
      <c r="K75" s="10"/>
      <c r="O75" s="10"/>
      <c r="S75" s="10"/>
      <c r="V75" s="11"/>
      <c r="W75" s="6"/>
      <c r="X75" s="6"/>
      <c r="Y75" s="6"/>
      <c r="Z75" s="127"/>
      <c r="AA75" s="127"/>
      <c r="AB75" s="127"/>
      <c r="AC75" s="127"/>
      <c r="AD75" s="127"/>
      <c r="AE75" s="127"/>
      <c r="AF75" s="127"/>
      <c r="AG75" s="127"/>
      <c r="AH75" s="160"/>
      <c r="AI75" s="160"/>
      <c r="AJ75" s="160"/>
      <c r="AK75" s="160"/>
      <c r="AL75" s="160"/>
      <c r="AM75" s="160"/>
      <c r="AN75" s="160"/>
      <c r="AO75" s="160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</row>
    <row r="76" spans="1:71" ht="12.75">
      <c r="A76" s="56"/>
      <c r="B76" s="8"/>
      <c r="C76" s="42"/>
      <c r="D76" s="7"/>
      <c r="E76" s="7"/>
      <c r="F76" s="7"/>
      <c r="G76" s="42"/>
      <c r="H76" s="7"/>
      <c r="I76" s="7"/>
      <c r="J76" s="7"/>
      <c r="K76" s="42"/>
      <c r="L76" s="7"/>
      <c r="M76" s="7"/>
      <c r="N76" s="7"/>
      <c r="O76" s="42"/>
      <c r="P76" s="7"/>
      <c r="Q76" s="7"/>
      <c r="R76" s="7"/>
      <c r="S76" s="42"/>
      <c r="T76" s="7"/>
      <c r="U76" s="7"/>
      <c r="V76" s="11"/>
      <c r="W76" s="6"/>
      <c r="X76" s="6"/>
      <c r="Y76" s="6"/>
      <c r="Z76" s="127"/>
      <c r="AA76" s="127"/>
      <c r="AB76" s="127"/>
      <c r="AC76" s="127"/>
      <c r="AD76" s="127"/>
      <c r="AE76" s="127"/>
      <c r="AF76" s="127"/>
      <c r="AG76" s="127"/>
      <c r="AH76" s="160"/>
      <c r="AI76" s="160"/>
      <c r="AJ76" s="160"/>
      <c r="AK76" s="160"/>
      <c r="AL76" s="160"/>
      <c r="AM76" s="160"/>
      <c r="AN76" s="160"/>
      <c r="AO76" s="160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</row>
    <row r="77" spans="1:71" ht="12.75">
      <c r="A77" s="56"/>
      <c r="B77" s="8"/>
      <c r="C77" s="42"/>
      <c r="D77" s="7"/>
      <c r="E77" s="7"/>
      <c r="F77" s="7"/>
      <c r="G77" s="42"/>
      <c r="H77" s="7"/>
      <c r="I77" s="7"/>
      <c r="J77" s="7"/>
      <c r="K77" s="42"/>
      <c r="L77" s="7"/>
      <c r="M77" s="7"/>
      <c r="N77" s="7"/>
      <c r="O77" s="42"/>
      <c r="P77" s="7"/>
      <c r="Q77" s="7"/>
      <c r="R77" s="7"/>
      <c r="S77" s="42"/>
      <c r="T77" s="7"/>
      <c r="U77" s="7"/>
      <c r="V77" s="11"/>
      <c r="W77" s="6"/>
      <c r="X77" s="6"/>
      <c r="Y77" s="6"/>
      <c r="Z77" s="127"/>
      <c r="AA77" s="127"/>
      <c r="AB77" s="127"/>
      <c r="AC77" s="127"/>
      <c r="AD77" s="127"/>
      <c r="AE77" s="127"/>
      <c r="AF77" s="127"/>
      <c r="AG77" s="127"/>
      <c r="AH77" s="160"/>
      <c r="AI77" s="160"/>
      <c r="AJ77" s="160"/>
      <c r="AK77" s="160"/>
      <c r="AL77" s="160"/>
      <c r="AM77" s="160"/>
      <c r="AN77" s="160"/>
      <c r="AO77" s="160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</row>
    <row r="78" spans="1:71" ht="12.75">
      <c r="A78" s="56"/>
      <c r="B78" s="8"/>
      <c r="C78" s="42"/>
      <c r="D78" s="7"/>
      <c r="E78" s="7"/>
      <c r="F78" s="7"/>
      <c r="G78" s="42"/>
      <c r="H78" s="7"/>
      <c r="I78" s="7"/>
      <c r="J78" s="7"/>
      <c r="K78" s="42"/>
      <c r="L78" s="7"/>
      <c r="M78" s="7"/>
      <c r="N78" s="7"/>
      <c r="O78" s="42"/>
      <c r="P78" s="7"/>
      <c r="Q78" s="7"/>
      <c r="R78" s="7"/>
      <c r="S78" s="42"/>
      <c r="T78" s="7"/>
      <c r="U78" s="7"/>
      <c r="V78" s="11"/>
      <c r="W78" s="6"/>
      <c r="X78" s="6"/>
      <c r="Y78" s="6"/>
      <c r="Z78" s="127"/>
      <c r="AA78" s="127"/>
      <c r="AB78" s="127"/>
      <c r="AC78" s="127"/>
      <c r="AD78" s="127"/>
      <c r="AE78" s="127"/>
      <c r="AF78" s="127"/>
      <c r="AG78" s="127"/>
      <c r="AH78" s="160"/>
      <c r="AI78" s="160"/>
      <c r="AJ78" s="160"/>
      <c r="AK78" s="160"/>
      <c r="AL78" s="160"/>
      <c r="AM78" s="160"/>
      <c r="AN78" s="160"/>
      <c r="AO78" s="160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</row>
    <row r="79" spans="3:71" ht="12.75">
      <c r="C79" s="10"/>
      <c r="G79" s="10"/>
      <c r="K79" s="10"/>
      <c r="O79" s="10"/>
      <c r="S79" s="10"/>
      <c r="V79" s="11"/>
      <c r="W79" s="6"/>
      <c r="X79" s="6"/>
      <c r="Y79" s="6"/>
      <c r="Z79" s="127"/>
      <c r="AA79" s="127"/>
      <c r="AB79" s="127"/>
      <c r="AC79" s="127"/>
      <c r="AD79" s="127"/>
      <c r="AE79" s="127"/>
      <c r="AF79" s="127"/>
      <c r="AG79" s="127"/>
      <c r="AH79" s="160"/>
      <c r="AI79" s="160"/>
      <c r="AJ79" s="160"/>
      <c r="AK79" s="160"/>
      <c r="AL79" s="160"/>
      <c r="AM79" s="160"/>
      <c r="AN79" s="160"/>
      <c r="AO79" s="160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</row>
    <row r="80" spans="1:71" ht="12.75">
      <c r="A80" s="56"/>
      <c r="B80" s="8"/>
      <c r="C80" s="42"/>
      <c r="D80" s="7"/>
      <c r="E80" s="7"/>
      <c r="F80" s="7"/>
      <c r="G80" s="42"/>
      <c r="H80" s="7"/>
      <c r="I80" s="7"/>
      <c r="J80" s="7"/>
      <c r="K80" s="42"/>
      <c r="L80" s="7"/>
      <c r="M80" s="7"/>
      <c r="N80" s="7"/>
      <c r="O80" s="42"/>
      <c r="P80" s="7"/>
      <c r="Q80" s="7"/>
      <c r="R80" s="7"/>
      <c r="S80" s="42"/>
      <c r="T80" s="7"/>
      <c r="U80" s="7"/>
      <c r="V80" s="11"/>
      <c r="W80" s="6"/>
      <c r="X80" s="6"/>
      <c r="Y80" s="6"/>
      <c r="Z80" s="127"/>
      <c r="AA80" s="127"/>
      <c r="AB80" s="127"/>
      <c r="AC80" s="127"/>
      <c r="AD80" s="127"/>
      <c r="AE80" s="127"/>
      <c r="AF80" s="127"/>
      <c r="AG80" s="127"/>
      <c r="AH80" s="160"/>
      <c r="AI80" s="160"/>
      <c r="AJ80" s="160"/>
      <c r="AK80" s="160"/>
      <c r="AL80" s="160"/>
      <c r="AM80" s="160"/>
      <c r="AN80" s="160"/>
      <c r="AO80" s="160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</row>
    <row r="81" spans="3:71" ht="14.25">
      <c r="C81" s="10"/>
      <c r="G81" s="10"/>
      <c r="K81" s="58"/>
      <c r="O81" s="10"/>
      <c r="S81" s="123">
        <f ca="1">NOW()</f>
        <v>40977.49148726852</v>
      </c>
      <c r="T81" s="123"/>
      <c r="U81" s="81"/>
      <c r="V81" s="11"/>
      <c r="W81" s="6"/>
      <c r="X81" s="6"/>
      <c r="Y81" s="6"/>
      <c r="Z81" s="127"/>
      <c r="AA81" s="127"/>
      <c r="AB81" s="127"/>
      <c r="AC81" s="127"/>
      <c r="AD81" s="127"/>
      <c r="AE81" s="127"/>
      <c r="AF81" s="127"/>
      <c r="AG81" s="127"/>
      <c r="AH81" s="160"/>
      <c r="AI81" s="160"/>
      <c r="AJ81" s="160"/>
      <c r="AK81" s="160"/>
      <c r="AL81" s="160"/>
      <c r="AM81" s="160"/>
      <c r="AN81" s="160"/>
      <c r="AO81" s="160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</row>
    <row r="82" spans="3:71" ht="12.75">
      <c r="C82" s="10"/>
      <c r="G82" s="10"/>
      <c r="K82" s="10"/>
      <c r="O82" s="10"/>
      <c r="S82" s="10"/>
      <c r="V82" s="11"/>
      <c r="W82" s="6"/>
      <c r="X82" s="6"/>
      <c r="Y82" s="6"/>
      <c r="Z82" s="127"/>
      <c r="AA82" s="127"/>
      <c r="AB82" s="127"/>
      <c r="AC82" s="127"/>
      <c r="AD82" s="127"/>
      <c r="AE82" s="127"/>
      <c r="AF82" s="127"/>
      <c r="AG82" s="127"/>
      <c r="AH82" s="160"/>
      <c r="AI82" s="160"/>
      <c r="AJ82" s="160"/>
      <c r="AK82" s="160"/>
      <c r="AL82" s="160"/>
      <c r="AM82" s="160"/>
      <c r="AN82" s="160"/>
      <c r="AO82" s="160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</row>
    <row r="83" spans="3:71" ht="12.75">
      <c r="C83" s="10"/>
      <c r="G83" s="10"/>
      <c r="K83" s="10"/>
      <c r="O83" s="10"/>
      <c r="S83" s="10"/>
      <c r="V83" s="11"/>
      <c r="W83" s="6"/>
      <c r="X83" s="6"/>
      <c r="Y83" s="6"/>
      <c r="Z83" s="127"/>
      <c r="AA83" s="127"/>
      <c r="AB83" s="127"/>
      <c r="AC83" s="127"/>
      <c r="AD83" s="127"/>
      <c r="AE83" s="127"/>
      <c r="AF83" s="127"/>
      <c r="AG83" s="127"/>
      <c r="AH83" s="160"/>
      <c r="AI83" s="160"/>
      <c r="AJ83" s="160"/>
      <c r="AK83" s="160"/>
      <c r="AL83" s="160"/>
      <c r="AM83" s="160"/>
      <c r="AN83" s="160"/>
      <c r="AO83" s="160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</row>
    <row r="84" spans="3:71" ht="12.75">
      <c r="C84" s="10"/>
      <c r="G84" s="10"/>
      <c r="K84" s="10"/>
      <c r="O84" s="10"/>
      <c r="S84" s="10"/>
      <c r="V84" s="11"/>
      <c r="W84" s="6"/>
      <c r="X84" s="6"/>
      <c r="Y84" s="6"/>
      <c r="Z84" s="127"/>
      <c r="AA84" s="127"/>
      <c r="AB84" s="127"/>
      <c r="AC84" s="127"/>
      <c r="AD84" s="127"/>
      <c r="AE84" s="127"/>
      <c r="AF84" s="127"/>
      <c r="AG84" s="127"/>
      <c r="AH84" s="160"/>
      <c r="AI84" s="160"/>
      <c r="AJ84" s="160"/>
      <c r="AK84" s="160"/>
      <c r="AL84" s="160"/>
      <c r="AM84" s="160"/>
      <c r="AN84" s="160"/>
      <c r="AO84" s="160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</row>
    <row r="85" spans="3:71" ht="12.75">
      <c r="C85" s="10"/>
      <c r="G85" s="10"/>
      <c r="K85" s="10"/>
      <c r="O85" s="10"/>
      <c r="S85" s="10"/>
      <c r="V85" s="11"/>
      <c r="W85" s="6"/>
      <c r="X85" s="6"/>
      <c r="Y85" s="6"/>
      <c r="Z85" s="127"/>
      <c r="AA85" s="127"/>
      <c r="AB85" s="127"/>
      <c r="AC85" s="127"/>
      <c r="AD85" s="127"/>
      <c r="AE85" s="127"/>
      <c r="AF85" s="127"/>
      <c r="AG85" s="127"/>
      <c r="AH85" s="160"/>
      <c r="AI85" s="160"/>
      <c r="AJ85" s="160"/>
      <c r="AK85" s="160"/>
      <c r="AL85" s="160"/>
      <c r="AM85" s="160"/>
      <c r="AN85" s="160"/>
      <c r="AO85" s="160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</row>
    <row r="86" ht="12.75">
      <c r="V86"/>
    </row>
    <row r="87" ht="12.75">
      <c r="V87"/>
    </row>
  </sheetData>
  <mergeCells count="47">
    <mergeCell ref="R43:R44"/>
    <mergeCell ref="N43:N44"/>
    <mergeCell ref="O43:O44"/>
    <mergeCell ref="P43:P44"/>
    <mergeCell ref="Q43:Q44"/>
    <mergeCell ref="J43:J44"/>
    <mergeCell ref="K43:K44"/>
    <mergeCell ref="L43:L44"/>
    <mergeCell ref="M43:M44"/>
    <mergeCell ref="T24:T25"/>
    <mergeCell ref="U24:U25"/>
    <mergeCell ref="B43:B44"/>
    <mergeCell ref="C43:C44"/>
    <mergeCell ref="D43:D44"/>
    <mergeCell ref="E43:E44"/>
    <mergeCell ref="F43:F44"/>
    <mergeCell ref="G43:G44"/>
    <mergeCell ref="H43:H44"/>
    <mergeCell ref="I43:I44"/>
    <mergeCell ref="P24:P25"/>
    <mergeCell ref="Q24:Q25"/>
    <mergeCell ref="R24:R25"/>
    <mergeCell ref="S24:S25"/>
    <mergeCell ref="L24:L25"/>
    <mergeCell ref="M24:M25"/>
    <mergeCell ref="N24:N25"/>
    <mergeCell ref="O24:O25"/>
    <mergeCell ref="C24:C25"/>
    <mergeCell ref="D24:D25"/>
    <mergeCell ref="S81:T81"/>
    <mergeCell ref="E24:E25"/>
    <mergeCell ref="F24:F25"/>
    <mergeCell ref="G24:G25"/>
    <mergeCell ref="H24:H25"/>
    <mergeCell ref="I24:I25"/>
    <mergeCell ref="J24:J25"/>
    <mergeCell ref="K24:K25"/>
    <mergeCell ref="A24:A25"/>
    <mergeCell ref="A1:U1"/>
    <mergeCell ref="V19:AJ19"/>
    <mergeCell ref="B23:E23"/>
    <mergeCell ref="F23:I23"/>
    <mergeCell ref="J23:M23"/>
    <mergeCell ref="N23:Q23"/>
    <mergeCell ref="R23:U23"/>
    <mergeCell ref="A2:U2"/>
    <mergeCell ref="B24:B25"/>
  </mergeCells>
  <printOptions horizontalCentered="1" verticalCentered="1"/>
  <pageMargins left="0" right="0" top="0.5905511811023623" bottom="0.5905511811023623" header="0.5118110236220472" footer="0.4724409448818898"/>
  <pageSetup firstPageNumber="90" useFirstPageNumber="1" horizontalDpi="600" verticalDpi="600" orientation="portrait" paperSize="9" scale="65" r:id="rId2"/>
  <headerFooter alignWithMargins="0">
    <oddFooter>&amp;L&amp;12Marché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 - Département oléicole</dc:creator>
  <cp:keywords/>
  <dc:description/>
  <cp:lastModifiedBy>nathalie.lathiere</cp:lastModifiedBy>
  <cp:lastPrinted>2010-12-22T08:12:15Z</cp:lastPrinted>
  <dcterms:created xsi:type="dcterms:W3CDTF">1999-09-09T11:51:26Z</dcterms:created>
  <dcterms:modified xsi:type="dcterms:W3CDTF">2012-03-09T10:47:58Z</dcterms:modified>
  <cp:category/>
  <cp:version/>
  <cp:contentType/>
  <cp:contentStatus/>
</cp:coreProperties>
</file>