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9495" firstSheet="1" activeTab="1"/>
  </bookViews>
  <sheets>
    <sheet name="dépôt" sheetId="1" r:id="rId1"/>
    <sheet name="stdépôt" sheetId="2" r:id="rId2"/>
  </sheets>
  <externalReferences>
    <externalReference r:id="rId5"/>
    <externalReference r:id="rId6"/>
    <externalReference r:id="rId7"/>
  </externalReferences>
  <definedNames>
    <definedName name="_xlnm.Print_Area" localSheetId="0">'dépôt'!#REF!</definedName>
    <definedName name="_xlnm.Print_Area" localSheetId="1">'stdépôt'!$A$1:$U$81</definedName>
  </definedNames>
  <calcPr fullCalcOnLoad="1"/>
</workbook>
</file>

<file path=xl/sharedStrings.xml><?xml version="1.0" encoding="utf-8"?>
<sst xmlns="http://schemas.openxmlformats.org/spreadsheetml/2006/main" count="139" uniqueCount="63">
  <si>
    <t>colza</t>
  </si>
  <si>
    <t>tournesol</t>
  </si>
  <si>
    <t>soja</t>
  </si>
  <si>
    <t xml:space="preserve"> cumul oléagineux</t>
  </si>
  <si>
    <t>mois</t>
  </si>
  <si>
    <t>%</t>
  </si>
  <si>
    <t>juillet</t>
  </si>
  <si>
    <t>juil</t>
  </si>
  <si>
    <t>août</t>
  </si>
  <si>
    <t>aout</t>
  </si>
  <si>
    <t>septembre</t>
  </si>
  <si>
    <t>sep</t>
  </si>
  <si>
    <t>octobre</t>
  </si>
  <si>
    <t>oct</t>
  </si>
  <si>
    <t>novembre</t>
  </si>
  <si>
    <t>nov</t>
  </si>
  <si>
    <t>décembre</t>
  </si>
  <si>
    <t>dec</t>
  </si>
  <si>
    <t>janvier</t>
  </si>
  <si>
    <t>jan</t>
  </si>
  <si>
    <t>février</t>
  </si>
  <si>
    <t>fev</t>
  </si>
  <si>
    <t>mars</t>
  </si>
  <si>
    <t>avril</t>
  </si>
  <si>
    <t>avr</t>
  </si>
  <si>
    <t>mai</t>
  </si>
  <si>
    <t>juin</t>
  </si>
  <si>
    <t>unité : tonne</t>
  </si>
  <si>
    <t>pois</t>
  </si>
  <si>
    <t>féverole</t>
  </si>
  <si>
    <t>lupin doux</t>
  </si>
  <si>
    <t>07</t>
  </si>
  <si>
    <t>08</t>
  </si>
  <si>
    <t>09</t>
  </si>
  <si>
    <t>10</t>
  </si>
  <si>
    <t>11</t>
  </si>
  <si>
    <t>12</t>
  </si>
  <si>
    <t>01</t>
  </si>
  <si>
    <t>02</t>
  </si>
  <si>
    <t>03</t>
  </si>
  <si>
    <t>04</t>
  </si>
  <si>
    <t>05</t>
  </si>
  <si>
    <t>06</t>
  </si>
  <si>
    <t>lin oléagineux</t>
  </si>
  <si>
    <t xml:space="preserve"> cumul protéagineux</t>
  </si>
  <si>
    <t>ANNEE1</t>
  </si>
  <si>
    <t>RECOLTE</t>
  </si>
  <si>
    <t>MOIS1</t>
  </si>
  <si>
    <t>colza'</t>
  </si>
  <si>
    <t>tourne'</t>
  </si>
  <si>
    <t>soja'</t>
  </si>
  <si>
    <t>lin'</t>
  </si>
  <si>
    <t>pois'</t>
  </si>
  <si>
    <t>feves'</t>
  </si>
  <si>
    <t>lupin'</t>
  </si>
  <si>
    <t>Stocks de dépôt nationaux</t>
  </si>
  <si>
    <t xml:space="preserve">stocks </t>
  </si>
  <si>
    <t>dépôt 1000 t</t>
  </si>
  <si>
    <t xml:space="preserve"> dépôt 09</t>
  </si>
  <si>
    <t xml:space="preserve"> dépôt 10</t>
  </si>
  <si>
    <t>stocks 10</t>
  </si>
  <si>
    <t xml:space="preserve"> dépôt 11</t>
  </si>
  <si>
    <t>stocks 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</si>
</sst>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9"/>
      <color indexed="12"/>
      <name val="Arial"/>
      <family val="0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12"/>
      <name val="Arial"/>
      <family val="0"/>
    </font>
    <font>
      <sz val="12"/>
      <name val="Arial"/>
      <family val="2"/>
    </font>
    <font>
      <b/>
      <sz val="14"/>
      <name val="Arial"/>
      <family val="0"/>
    </font>
    <font>
      <sz val="14"/>
      <name val="Arial"/>
      <family val="2"/>
    </font>
    <font>
      <sz val="8.25"/>
      <name val="Arial"/>
      <family val="2"/>
    </font>
    <font>
      <b/>
      <i/>
      <sz val="12"/>
      <name val="Times New Roman"/>
      <family val="1"/>
    </font>
    <font>
      <sz val="7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.5"/>
      <name val="Arial"/>
      <family val="0"/>
    </font>
    <font>
      <sz val="2"/>
      <name val="Arial"/>
      <family val="2"/>
    </font>
    <font>
      <b/>
      <i/>
      <sz val="12"/>
      <color indexed="20"/>
      <name val="Times New Roman"/>
      <family val="1"/>
    </font>
    <font>
      <sz val="10"/>
      <color indexed="20"/>
      <name val="Arial"/>
      <family val="0"/>
    </font>
    <font>
      <b/>
      <sz val="9"/>
      <color indexed="17"/>
      <name val="Arial"/>
      <family val="2"/>
    </font>
    <font>
      <sz val="7"/>
      <color indexed="17"/>
      <name val="Arial"/>
      <family val="2"/>
    </font>
    <font>
      <b/>
      <i/>
      <sz val="12"/>
      <color indexed="46"/>
      <name val="Times New Roman"/>
      <family val="1"/>
    </font>
    <font>
      <sz val="10"/>
      <color indexed="17"/>
      <name val="Arial"/>
      <family val="2"/>
    </font>
    <font>
      <b/>
      <i/>
      <sz val="9"/>
      <color indexed="17"/>
      <name val="Arial"/>
      <family val="2"/>
    </font>
    <font>
      <b/>
      <sz val="16"/>
      <color indexed="17"/>
      <name val="Arial"/>
      <family val="2"/>
    </font>
    <font>
      <sz val="16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20"/>
      <name val="Times New Roman"/>
      <family val="1"/>
    </font>
    <font>
      <sz val="14"/>
      <color indexed="8"/>
      <name val="Arial Black"/>
      <family val="2"/>
    </font>
    <font>
      <sz val="20"/>
      <name val="Arial Black"/>
      <family val="2"/>
    </font>
    <font>
      <b/>
      <sz val="8"/>
      <name val="Arial"/>
      <family val="2"/>
    </font>
    <font>
      <sz val="9.5"/>
      <name val="Arial"/>
      <family val="0"/>
    </font>
    <font>
      <sz val="9.25"/>
      <name val="Arial"/>
      <family val="0"/>
    </font>
    <font>
      <b/>
      <sz val="8.25"/>
      <name val="Arial"/>
      <family val="2"/>
    </font>
    <font>
      <sz val="8.75"/>
      <name val="Arial"/>
      <family val="0"/>
    </font>
    <font>
      <sz val="8"/>
      <color indexed="8"/>
      <name val="Arial"/>
      <family val="0"/>
    </font>
    <font>
      <sz val="11"/>
      <color indexed="17"/>
      <name val="Arial"/>
      <family val="2"/>
    </font>
    <font>
      <b/>
      <sz val="12"/>
      <color indexed="43"/>
      <name val="Arial"/>
      <family val="2"/>
    </font>
    <font>
      <sz val="10"/>
      <color indexed="9"/>
      <name val="Arial Black"/>
      <family val="2"/>
    </font>
    <font>
      <sz val="9"/>
      <color indexed="9"/>
      <name val="Arial Black"/>
      <family val="2"/>
    </font>
    <font>
      <sz val="12"/>
      <color indexed="52"/>
      <name val="Arial Black"/>
      <family val="2"/>
    </font>
    <font>
      <sz val="10"/>
      <color indexed="52"/>
      <name val="Arial"/>
      <family val="0"/>
    </font>
    <font>
      <b/>
      <sz val="12"/>
      <color indexed="52"/>
      <name val="Arial"/>
      <family val="2"/>
    </font>
    <font>
      <sz val="11"/>
      <color indexed="52"/>
      <name val="Arial Black"/>
      <family val="2"/>
    </font>
    <font>
      <b/>
      <sz val="9"/>
      <color indexed="9"/>
      <name val="Arial Black"/>
      <family val="2"/>
    </font>
    <font>
      <b/>
      <sz val="10"/>
      <color indexed="9"/>
      <name val="Arial Black"/>
      <family val="2"/>
    </font>
    <font>
      <b/>
      <sz val="18"/>
      <color indexed="9"/>
      <name val="Arial"/>
      <family val="2"/>
    </font>
    <font>
      <b/>
      <sz val="20"/>
      <color indexed="9"/>
      <name val="Times New Roman"/>
      <family val="1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52"/>
      </top>
      <bottom>
        <color indexed="63"/>
      </bottom>
    </border>
    <border>
      <left>
        <color indexed="63"/>
      </left>
      <right style="double">
        <color indexed="52"/>
      </right>
      <top>
        <color indexed="63"/>
      </top>
      <bottom>
        <color indexed="63"/>
      </bottom>
    </border>
    <border>
      <left>
        <color indexed="63"/>
      </left>
      <right style="double">
        <color indexed="52"/>
      </right>
      <top>
        <color indexed="63"/>
      </top>
      <bottom style="medium">
        <color indexed="52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17" fillId="0" borderId="0" xfId="0" applyNumberFormat="1" applyFont="1" applyFill="1" applyBorder="1" applyAlignment="1">
      <alignment/>
    </xf>
    <xf numFmtId="3" fontId="7" fillId="2" borderId="0" xfId="0" applyNumberFormat="1" applyFont="1" applyFill="1" applyAlignment="1">
      <alignment/>
    </xf>
    <xf numFmtId="3" fontId="8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3" fontId="13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3" fontId="8" fillId="0" borderId="1" xfId="0" applyNumberFormat="1" applyFont="1" applyFill="1" applyBorder="1" applyAlignment="1">
      <alignment horizontal="right" wrapText="1"/>
    </xf>
    <xf numFmtId="3" fontId="26" fillId="0" borderId="1" xfId="0" applyNumberFormat="1" applyFont="1" applyFill="1" applyBorder="1" applyAlignment="1">
      <alignment horizontal="right" wrapText="1"/>
    </xf>
    <xf numFmtId="1" fontId="0" fillId="0" borderId="0" xfId="0" applyNumberFormat="1" applyAlignment="1">
      <alignment horizontal="right"/>
    </xf>
    <xf numFmtId="1" fontId="8" fillId="0" borderId="1" xfId="0" applyNumberFormat="1" applyFont="1" applyFill="1" applyBorder="1" applyAlignment="1">
      <alignment horizontal="right" wrapText="1"/>
    </xf>
    <xf numFmtId="3" fontId="27" fillId="0" borderId="0" xfId="0" applyNumberFormat="1" applyFont="1" applyAlignment="1">
      <alignment/>
    </xf>
    <xf numFmtId="0" fontId="24" fillId="0" borderId="0" xfId="0" applyFont="1" applyFill="1" applyAlignment="1" quotePrefix="1">
      <alignment horizontal="left"/>
    </xf>
    <xf numFmtId="0" fontId="2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Fill="1" applyAlignment="1">
      <alignment/>
    </xf>
    <xf numFmtId="10" fontId="0" fillId="0" borderId="0" xfId="0" applyNumberFormat="1" applyFill="1" applyAlignment="1">
      <alignment/>
    </xf>
    <xf numFmtId="3" fontId="20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9" fontId="14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Alignment="1">
      <alignment/>
    </xf>
    <xf numFmtId="0" fontId="0" fillId="0" borderId="0" xfId="0" applyAlignment="1">
      <alignment vertical="justify"/>
    </xf>
    <xf numFmtId="3" fontId="37" fillId="0" borderId="0" xfId="0" applyNumberFormat="1" applyFont="1" applyFill="1" applyAlignment="1">
      <alignment vertical="justify" wrapText="1"/>
    </xf>
    <xf numFmtId="0" fontId="0" fillId="0" borderId="0" xfId="0" applyAlignment="1">
      <alignment vertical="justify" wrapText="1"/>
    </xf>
    <xf numFmtId="0" fontId="38" fillId="0" borderId="0" xfId="0" applyFont="1" applyAlignment="1">
      <alignment vertical="justify" wrapText="1"/>
    </xf>
    <xf numFmtId="0" fontId="41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0" fontId="42" fillId="0" borderId="0" xfId="0" applyFont="1" applyAlignment="1">
      <alignment horizontal="center" wrapText="1"/>
    </xf>
    <xf numFmtId="9" fontId="4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49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172" fontId="12" fillId="0" borderId="0" xfId="0" applyNumberFormat="1" applyFont="1" applyFill="1" applyAlignment="1">
      <alignment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9" fontId="32" fillId="0" borderId="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Border="1" applyAlignment="1">
      <alignment/>
    </xf>
    <xf numFmtId="0" fontId="55" fillId="0" borderId="0" xfId="0" applyFont="1" applyAlignment="1">
      <alignment vertical="justify" wrapText="1"/>
    </xf>
    <xf numFmtId="0" fontId="56" fillId="0" borderId="0" xfId="0" applyFont="1" applyFill="1" applyAlignment="1">
      <alignment/>
    </xf>
    <xf numFmtId="0" fontId="54" fillId="0" borderId="0" xfId="0" applyFont="1" applyFill="1" applyAlignment="1">
      <alignment horizontal="centerContinuous"/>
    </xf>
    <xf numFmtId="0" fontId="57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25" fillId="0" borderId="2" xfId="0" applyNumberFormat="1" applyFont="1" applyFill="1" applyBorder="1" applyAlignment="1">
      <alignment/>
    </xf>
    <xf numFmtId="3" fontId="25" fillId="0" borderId="2" xfId="0" applyNumberFormat="1" applyFont="1" applyFill="1" applyBorder="1" applyAlignment="1">
      <alignment horizontal="center"/>
    </xf>
    <xf numFmtId="3" fontId="32" fillId="0" borderId="2" xfId="0" applyNumberFormat="1" applyFont="1" applyFill="1" applyBorder="1" applyAlignment="1">
      <alignment/>
    </xf>
    <xf numFmtId="3" fontId="33" fillId="0" borderId="2" xfId="0" applyNumberFormat="1" applyFont="1" applyFill="1" applyBorder="1" applyAlignment="1">
      <alignment/>
    </xf>
    <xf numFmtId="0" fontId="0" fillId="0" borderId="0" xfId="0" applyFill="1" applyBorder="1" applyAlignment="1">
      <alignment vertical="justify"/>
    </xf>
    <xf numFmtId="3" fontId="15" fillId="0" borderId="0" xfId="0" applyNumberFormat="1" applyFont="1" applyBorder="1" applyAlignment="1">
      <alignment/>
    </xf>
    <xf numFmtId="9" fontId="4" fillId="0" borderId="3" xfId="0" applyNumberFormat="1" applyFont="1" applyFill="1" applyBorder="1" applyAlignment="1">
      <alignment horizontal="center"/>
    </xf>
    <xf numFmtId="9" fontId="4" fillId="0" borderId="4" xfId="0" applyNumberFormat="1" applyFont="1" applyFill="1" applyBorder="1" applyAlignment="1">
      <alignment horizontal="center"/>
    </xf>
    <xf numFmtId="0" fontId="12" fillId="0" borderId="2" xfId="0" applyFont="1" applyBorder="1" applyAlignment="1">
      <alignment/>
    </xf>
    <xf numFmtId="3" fontId="25" fillId="2" borderId="2" xfId="0" applyNumberFormat="1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9" fontId="4" fillId="0" borderId="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3" fontId="10" fillId="2" borderId="0" xfId="0" applyNumberFormat="1" applyFont="1" applyFill="1" applyAlignment="1">
      <alignment/>
    </xf>
    <xf numFmtId="3" fontId="14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60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3" fontId="10" fillId="2" borderId="0" xfId="0" applyNumberFormat="1" applyFont="1" applyFill="1" applyBorder="1" applyAlignment="1">
      <alignment/>
    </xf>
    <xf numFmtId="3" fontId="1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 quotePrefix="1">
      <alignment horizontal="right"/>
    </xf>
    <xf numFmtId="0" fontId="14" fillId="2" borderId="0" xfId="0" applyFont="1" applyFill="1" applyBorder="1" applyAlignment="1">
      <alignment horizontal="right"/>
    </xf>
    <xf numFmtId="3" fontId="14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3" fontId="14" fillId="2" borderId="0" xfId="0" applyNumberFormat="1" applyFont="1" applyFill="1" applyAlignment="1">
      <alignment/>
    </xf>
    <xf numFmtId="3" fontId="14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62" fillId="2" borderId="0" xfId="0" applyFont="1" applyFill="1" applyBorder="1" applyAlignment="1">
      <alignment/>
    </xf>
    <xf numFmtId="9" fontId="14" fillId="2" borderId="0" xfId="0" applyNumberFormat="1" applyFont="1" applyFill="1" applyBorder="1" applyAlignment="1">
      <alignment/>
    </xf>
    <xf numFmtId="1" fontId="14" fillId="2" borderId="0" xfId="0" applyNumberFormat="1" applyFont="1" applyFill="1" applyBorder="1" applyAlignment="1">
      <alignment/>
    </xf>
    <xf numFmtId="3" fontId="63" fillId="2" borderId="0" xfId="0" applyNumberFormat="1" applyFont="1" applyFill="1" applyBorder="1" applyAlignment="1">
      <alignment/>
    </xf>
    <xf numFmtId="3" fontId="14" fillId="2" borderId="0" xfId="0" applyNumberFormat="1" applyFont="1" applyFill="1" applyBorder="1" applyAlignment="1">
      <alignment horizontal="right"/>
    </xf>
    <xf numFmtId="9" fontId="14" fillId="2" borderId="0" xfId="0" applyNumberFormat="1" applyFont="1" applyFill="1" applyBorder="1" applyAlignment="1">
      <alignment horizontal="center"/>
    </xf>
    <xf numFmtId="0" fontId="10" fillId="2" borderId="0" xfId="0" applyFont="1" applyFill="1" applyAlignment="1">
      <alignment/>
    </xf>
    <xf numFmtId="3" fontId="64" fillId="2" borderId="0" xfId="0" applyNumberFormat="1" applyFont="1" applyFill="1" applyAlignment="1">
      <alignment/>
    </xf>
    <xf numFmtId="0" fontId="10" fillId="2" borderId="0" xfId="0" applyFont="1" applyFill="1" applyBorder="1" applyAlignment="1">
      <alignment/>
    </xf>
    <xf numFmtId="0" fontId="65" fillId="2" borderId="0" xfId="0" applyFont="1" applyFill="1" applyAlignment="1">
      <alignment/>
    </xf>
    <xf numFmtId="9" fontId="7" fillId="2" borderId="0" xfId="0" applyNumberFormat="1" applyFont="1" applyFill="1" applyAlignment="1">
      <alignment/>
    </xf>
    <xf numFmtId="0" fontId="65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3" fontId="7" fillId="2" borderId="0" xfId="0" applyNumberFormat="1" applyFont="1" applyFill="1" applyAlignment="1">
      <alignment/>
    </xf>
    <xf numFmtId="3" fontId="64" fillId="3" borderId="0" xfId="0" applyNumberFormat="1" applyFont="1" applyFill="1" applyBorder="1" applyAlignment="1">
      <alignment horizontal="right" wrapText="1"/>
    </xf>
    <xf numFmtId="3" fontId="62" fillId="2" borderId="0" xfId="0" applyNumberFormat="1" applyFont="1" applyFill="1" applyAlignment="1">
      <alignment/>
    </xf>
    <xf numFmtId="0" fontId="53" fillId="4" borderId="0" xfId="0" applyFont="1" applyFill="1" applyBorder="1" applyAlignment="1">
      <alignment horizontal="center" vertical="center" wrapText="1"/>
    </xf>
    <xf numFmtId="0" fontId="52" fillId="4" borderId="0" xfId="0" applyFont="1" applyFill="1" applyBorder="1" applyAlignment="1">
      <alignment horizontal="center" vertical="center" wrapText="1"/>
    </xf>
    <xf numFmtId="3" fontId="53" fillId="4" borderId="0" xfId="0" applyNumberFormat="1" applyFont="1" applyFill="1" applyAlignment="1" quotePrefix="1">
      <alignment horizontal="center" vertical="center" wrapText="1"/>
    </xf>
    <xf numFmtId="49" fontId="53" fillId="4" borderId="0" xfId="0" applyNumberFormat="1" applyFont="1" applyFill="1" applyBorder="1" applyAlignment="1">
      <alignment horizontal="center" vertical="center" wrapText="1"/>
    </xf>
    <xf numFmtId="49" fontId="58" fillId="4" borderId="0" xfId="0" applyNumberFormat="1" applyFont="1" applyFill="1" applyBorder="1" applyAlignment="1">
      <alignment horizontal="center" vertical="center" wrapText="1"/>
    </xf>
    <xf numFmtId="0" fontId="59" fillId="4" borderId="0" xfId="0" applyFont="1" applyFill="1" applyBorder="1" applyAlignment="1">
      <alignment horizontal="center" vertical="center" wrapText="1"/>
    </xf>
    <xf numFmtId="0" fontId="58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3" fontId="58" fillId="4" borderId="0" xfId="0" applyNumberFormat="1" applyFont="1" applyFill="1" applyAlignment="1" quotePrefix="1">
      <alignment horizontal="center" vertical="center" wrapText="1"/>
    </xf>
    <xf numFmtId="172" fontId="12" fillId="0" borderId="0" xfId="0" applyNumberFormat="1" applyFont="1" applyFill="1" applyAlignment="1">
      <alignment horizontal="center"/>
    </xf>
    <xf numFmtId="0" fontId="43" fillId="0" borderId="0" xfId="0" applyFont="1" applyBorder="1" applyAlignment="1">
      <alignment horizontal="center" wrapText="1"/>
    </xf>
    <xf numFmtId="3" fontId="61" fillId="2" borderId="0" xfId="21" applyNumberFormat="1" applyFont="1" applyFill="1" applyBorder="1" applyAlignment="1">
      <alignment horizontal="center" vertical="center"/>
      <protection/>
    </xf>
    <xf numFmtId="0" fontId="56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42" fillId="0" borderId="0" xfId="0" applyFont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LDEF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ABA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20"/>
        <c:gapWidth val="20"/>
        <c:axId val="22401844"/>
        <c:axId val="290005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401844"/>
        <c:axId val="290005"/>
      </c:lineChart>
      <c:catAx>
        <c:axId val="224018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90005"/>
        <c:crosses val="autoZero"/>
        <c:auto val="0"/>
        <c:lblOffset val="100"/>
        <c:noMultiLvlLbl val="0"/>
      </c:catAx>
      <c:valAx>
        <c:axId val="290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018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20"/>
        <c:gapWidth val="20"/>
        <c:axId val="2610046"/>
        <c:axId val="23490415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610046"/>
        <c:axId val="23490415"/>
      </c:lineChart>
      <c:catAx>
        <c:axId val="2610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90415"/>
        <c:crosses val="autoZero"/>
        <c:auto val="0"/>
        <c:lblOffset val="100"/>
        <c:noMultiLvlLbl val="0"/>
      </c:catAx>
      <c:valAx>
        <c:axId val="234904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100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20"/>
        <c:gapWidth val="20"/>
        <c:axId val="10087144"/>
        <c:axId val="23675433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087144"/>
        <c:axId val="23675433"/>
      </c:lineChart>
      <c:catAx>
        <c:axId val="10087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75433"/>
        <c:crosses val="autoZero"/>
        <c:auto val="0"/>
        <c:lblOffset val="100"/>
        <c:noMultiLvlLbl val="0"/>
      </c:catAx>
      <c:valAx>
        <c:axId val="236754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871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30"/>
        <c:gapWidth val="20"/>
        <c:axId val="11752306"/>
        <c:axId val="38661891"/>
      </c:barChart>
      <c:lineChart>
        <c:grouping val="standard"/>
        <c:varyColors val="0"/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1752306"/>
        <c:axId val="38661891"/>
      </c:lineChart>
      <c:catAx>
        <c:axId val="11752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61891"/>
        <c:crosses val="autoZero"/>
        <c:auto val="1"/>
        <c:lblOffset val="100"/>
        <c:noMultiLvlLbl val="0"/>
      </c:catAx>
      <c:valAx>
        <c:axId val="38661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523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30"/>
        <c:gapWidth val="20"/>
        <c:axId val="12412700"/>
        <c:axId val="44605437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412700"/>
        <c:axId val="44605437"/>
      </c:lineChart>
      <c:catAx>
        <c:axId val="12412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05437"/>
        <c:crosses val="autoZero"/>
        <c:auto val="1"/>
        <c:lblOffset val="100"/>
        <c:noMultiLvlLbl val="0"/>
      </c:catAx>
      <c:valAx>
        <c:axId val="44605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127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30"/>
        <c:gapWidth val="20"/>
        <c:axId val="65904614"/>
        <c:axId val="56270615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FFFFFF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FFFFFF"/>
                  </a:solidFill>
                </a:ln>
              </c:spPr>
            </c:marker>
          </c:dP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904614"/>
        <c:axId val="56270615"/>
      </c:lineChart>
      <c:catAx>
        <c:axId val="65904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60000"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56270615"/>
        <c:crosses val="autoZero"/>
        <c:auto val="1"/>
        <c:lblOffset val="100"/>
        <c:noMultiLvlLbl val="0"/>
      </c:catAx>
      <c:valAx>
        <c:axId val="562706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659046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75"/>
          <c:w val="0.813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stdépôt!$X$25</c:f>
              <c:strCache>
                <c:ptCount val="1"/>
                <c:pt idx="0">
                  <c:v> dépôt 09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stdépôt!$W$26:$W$37</c:f>
              <c:strCache/>
            </c:strRef>
          </c:cat>
          <c:val>
            <c:numRef>
              <c:f>stdépôt!$X$26:$X$37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stdépôt!$Y$25</c:f>
              <c:strCache>
                <c:ptCount val="1"/>
                <c:pt idx="0">
                  <c:v> dépôt 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stdépôt!$W$26:$W$37</c:f>
              <c:strCache/>
            </c:strRef>
          </c:cat>
          <c:val>
            <c:numRef>
              <c:f>stdépôt!$Y$26:$Y$37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stdépôt!$Z$25</c:f>
              <c:strCache>
                <c:ptCount val="1"/>
                <c:pt idx="0">
                  <c:v> dépôt 11</c:v>
                </c:pt>
              </c:strCache>
            </c:strRef>
          </c:tx>
          <c:spPr>
            <a:pattFill prst="dkUpDiag">
              <a:fgClr>
                <a:srgbClr val="FABA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stdépôt!$W$26:$W$37</c:f>
              <c:strCache/>
            </c:strRef>
          </c:cat>
          <c:val>
            <c:numRef>
              <c:f>stdépôt!$Z$26:$Z$37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50"/>
        <c:gapWidth val="20"/>
        <c:axId val="36673488"/>
        <c:axId val="61625937"/>
      </c:barChart>
      <c:lineChart>
        <c:grouping val="standard"/>
        <c:varyColors val="0"/>
        <c:ser>
          <c:idx val="3"/>
          <c:order val="3"/>
          <c:tx>
            <c:strRef>
              <c:f>stdépôt!$AA$25</c:f>
              <c:strCache>
                <c:ptCount val="1"/>
                <c:pt idx="0">
                  <c:v>stocks 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stdépôt!$W$26:$W$37</c:f>
              <c:strCache/>
            </c:strRef>
          </c:cat>
          <c:val>
            <c:numRef>
              <c:f>stdépôt!$AA$26:$AA$37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stdépôt!$AB$25</c:f>
              <c:strCache>
                <c:ptCount val="1"/>
                <c:pt idx="0">
                  <c:v>stocks 11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stdépôt!$W$26:$W$37</c:f>
              <c:strCache/>
            </c:strRef>
          </c:cat>
          <c:val>
            <c:numRef>
              <c:f>stdépôt!$AB$26:$AB$37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7762522"/>
        <c:axId val="25644971"/>
      </c:lineChart>
      <c:catAx>
        <c:axId val="3667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1625937"/>
        <c:crosses val="autoZero"/>
        <c:auto val="1"/>
        <c:lblOffset val="100"/>
        <c:noMultiLvlLbl val="0"/>
      </c:catAx>
      <c:valAx>
        <c:axId val="616259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73488"/>
        <c:crossesAt val="1"/>
        <c:crossBetween val="between"/>
        <c:dispUnits/>
      </c:valAx>
      <c:catAx>
        <c:axId val="17762522"/>
        <c:scaling>
          <c:orientation val="minMax"/>
        </c:scaling>
        <c:axPos val="b"/>
        <c:delete val="1"/>
        <c:majorTickMark val="out"/>
        <c:minorTickMark val="none"/>
        <c:tickLblPos val="nextTo"/>
        <c:crossAx val="25644971"/>
        <c:crosses val="autoZero"/>
        <c:auto val="1"/>
        <c:lblOffset val="100"/>
        <c:noMultiLvlLbl val="0"/>
      </c:catAx>
      <c:valAx>
        <c:axId val="25644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76252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75"/>
          <c:y val="0.06225"/>
          <c:w val="0.13325"/>
          <c:h val="0.8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5"/>
          <c:h val="0.9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stdépôt!$AE$25</c:f>
              <c:strCache>
                <c:ptCount val="1"/>
                <c:pt idx="0">
                  <c:v> dépôt 09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stdépôt!$AD$26:$AD$37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fev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stdépôt!$AE$26:$AE$37</c:f>
              <c:numCache>
                <c:ptCount val="12"/>
                <c:pt idx="0">
                  <c:v>6.8796</c:v>
                </c:pt>
                <c:pt idx="1">
                  <c:v>31.7312</c:v>
                </c:pt>
                <c:pt idx="2">
                  <c:v>240.80429999999998</c:v>
                </c:pt>
                <c:pt idx="3">
                  <c:v>225.49470000000002</c:v>
                </c:pt>
                <c:pt idx="4">
                  <c:v>192.2398</c:v>
                </c:pt>
                <c:pt idx="5">
                  <c:v>153.437</c:v>
                </c:pt>
                <c:pt idx="6">
                  <c:v>115.5667</c:v>
                </c:pt>
                <c:pt idx="7">
                  <c:v>89.2153</c:v>
                </c:pt>
                <c:pt idx="8">
                  <c:v>54.3981</c:v>
                </c:pt>
                <c:pt idx="9">
                  <c:v>28.5879</c:v>
                </c:pt>
                <c:pt idx="10">
                  <c:v>11.9216</c:v>
                </c:pt>
                <c:pt idx="11">
                  <c:v>2.5806999999999998</c:v>
                </c:pt>
              </c:numCache>
            </c:numRef>
          </c:val>
        </c:ser>
        <c:ser>
          <c:idx val="1"/>
          <c:order val="1"/>
          <c:tx>
            <c:strRef>
              <c:f>stdépôt!$AF$25</c:f>
              <c:strCache>
                <c:ptCount val="1"/>
                <c:pt idx="0">
                  <c:v> dépôt 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stdépôt!$AD$26:$AD$37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fev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stdépôt!$AF$26:$AF$37</c:f>
              <c:numCache>
                <c:ptCount val="12"/>
                <c:pt idx="0">
                  <c:v>2.1292</c:v>
                </c:pt>
                <c:pt idx="1">
                  <c:v>8.789</c:v>
                </c:pt>
                <c:pt idx="2">
                  <c:v>286.335</c:v>
                </c:pt>
                <c:pt idx="3">
                  <c:v>292.7867</c:v>
                </c:pt>
                <c:pt idx="4">
                  <c:v>202.9301</c:v>
                </c:pt>
                <c:pt idx="5">
                  <c:v>149.51760000000002</c:v>
                </c:pt>
                <c:pt idx="6">
                  <c:v>107.28280000000001</c:v>
                </c:pt>
                <c:pt idx="7">
                  <c:v>76.8989</c:v>
                </c:pt>
                <c:pt idx="8">
                  <c:v>61.499199999999995</c:v>
                </c:pt>
                <c:pt idx="9">
                  <c:v>44.6951</c:v>
                </c:pt>
                <c:pt idx="10">
                  <c:v>24.9438</c:v>
                </c:pt>
                <c:pt idx="11">
                  <c:v>14.3493</c:v>
                </c:pt>
              </c:numCache>
            </c:numRef>
          </c:val>
        </c:ser>
        <c:ser>
          <c:idx val="2"/>
          <c:order val="2"/>
          <c:tx>
            <c:strRef>
              <c:f>stdépôt!$AG$25</c:f>
              <c:strCache>
                <c:ptCount val="1"/>
                <c:pt idx="0">
                  <c:v> dépôt 11</c:v>
                </c:pt>
              </c:strCache>
            </c:strRef>
          </c:tx>
          <c:spPr>
            <a:pattFill prst="dkUpDiag">
              <a:fgClr>
                <a:srgbClr val="FABA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stdépôt!$AD$26:$AD$37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fev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stdépôt!$AG$26:$AG$37</c:f>
              <c:numCache>
                <c:ptCount val="12"/>
                <c:pt idx="0">
                  <c:v>13.916450000000001</c:v>
                </c:pt>
                <c:pt idx="1">
                  <c:v>75.14587</c:v>
                </c:pt>
                <c:pt idx="2">
                  <c:v>342.39959000000005</c:v>
                </c:pt>
                <c:pt idx="3">
                  <c:v>307.93352000000004</c:v>
                </c:pt>
                <c:pt idx="4">
                  <c:v>242.86992</c:v>
                </c:pt>
                <c:pt idx="5">
                  <c:v>211.40242999999998</c:v>
                </c:pt>
                <c:pt idx="6">
                  <c:v>161.78467999999998</c:v>
                </c:pt>
                <c:pt idx="7">
                  <c:v>112.76689</c:v>
                </c:pt>
                <c:pt idx="8">
                  <c:v>62.74563</c:v>
                </c:pt>
              </c:numCache>
            </c:numRef>
          </c:val>
        </c:ser>
        <c:overlap val="50"/>
        <c:gapWidth val="20"/>
        <c:axId val="29478148"/>
        <c:axId val="63976741"/>
      </c:barChart>
      <c:lineChart>
        <c:grouping val="standard"/>
        <c:varyColors val="0"/>
        <c:ser>
          <c:idx val="3"/>
          <c:order val="3"/>
          <c:tx>
            <c:strRef>
              <c:f>stdépôt!$AH$25</c:f>
              <c:strCache>
                <c:ptCount val="1"/>
                <c:pt idx="0">
                  <c:v>stocks 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stdépôt!$AD$26:$AD$37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fev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stdépôt!$AH$26:$AH$37</c:f>
              <c:numCache>
                <c:ptCount val="12"/>
                <c:pt idx="0">
                  <c:v>123.1402</c:v>
                </c:pt>
                <c:pt idx="1">
                  <c:v>97.1175</c:v>
                </c:pt>
                <c:pt idx="2">
                  <c:v>779.28</c:v>
                </c:pt>
                <c:pt idx="3">
                  <c:v>909.9191</c:v>
                </c:pt>
                <c:pt idx="4">
                  <c:v>886.7573000000001</c:v>
                </c:pt>
                <c:pt idx="5">
                  <c:v>814.5844000000001</c:v>
                </c:pt>
                <c:pt idx="6">
                  <c:v>712.0991</c:v>
                </c:pt>
                <c:pt idx="7">
                  <c:v>610.4524</c:v>
                </c:pt>
                <c:pt idx="8">
                  <c:v>496.66270000000003</c:v>
                </c:pt>
                <c:pt idx="9">
                  <c:v>380.2568</c:v>
                </c:pt>
                <c:pt idx="10">
                  <c:v>263.211</c:v>
                </c:pt>
                <c:pt idx="11">
                  <c:v>125.894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stdépôt!$AI$25</c:f>
              <c:strCache>
                <c:ptCount val="1"/>
                <c:pt idx="0">
                  <c:v>stocks 11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stdépôt!$AD$26:$AD$37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fev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stdépôt!$AI$26:$AI$37</c:f>
              <c:numCache>
                <c:ptCount val="12"/>
                <c:pt idx="0">
                  <c:v>74.16304</c:v>
                </c:pt>
                <c:pt idx="1">
                  <c:v>203.34979</c:v>
                </c:pt>
                <c:pt idx="2">
                  <c:v>975.37424</c:v>
                </c:pt>
                <c:pt idx="3">
                  <c:v>962.54264</c:v>
                </c:pt>
                <c:pt idx="4">
                  <c:v>913.6528199999999</c:v>
                </c:pt>
                <c:pt idx="5">
                  <c:v>827.8464</c:v>
                </c:pt>
                <c:pt idx="6">
                  <c:v>713.88025</c:v>
                </c:pt>
                <c:pt idx="7">
                  <c:v>618.75834</c:v>
                </c:pt>
                <c:pt idx="8">
                  <c:v>491.23913</c:v>
                </c:pt>
              </c:numCache>
            </c:numRef>
          </c:val>
          <c:smooth val="0"/>
        </c:ser>
        <c:axId val="38919758"/>
        <c:axId val="14733503"/>
      </c:lineChart>
      <c:catAx>
        <c:axId val="2947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3976741"/>
        <c:crosses val="autoZero"/>
        <c:auto val="1"/>
        <c:lblOffset val="100"/>
        <c:noMultiLvlLbl val="0"/>
      </c:catAx>
      <c:valAx>
        <c:axId val="639767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9478148"/>
        <c:crossesAt val="1"/>
        <c:crossBetween val="between"/>
        <c:dispUnits/>
      </c:valAx>
      <c:catAx>
        <c:axId val="38919758"/>
        <c:scaling>
          <c:orientation val="minMax"/>
        </c:scaling>
        <c:axPos val="b"/>
        <c:delete val="1"/>
        <c:majorTickMark val="out"/>
        <c:minorTickMark val="none"/>
        <c:tickLblPos val="nextTo"/>
        <c:crossAx val="14733503"/>
        <c:crosses val="autoZero"/>
        <c:auto val="1"/>
        <c:lblOffset val="100"/>
        <c:noMultiLvlLbl val="0"/>
      </c:catAx>
      <c:valAx>
        <c:axId val="14733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3891975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755"/>
          <c:w val="0.941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stdépôt!$Y$44</c:f>
              <c:strCache>
                <c:ptCount val="1"/>
                <c:pt idx="0">
                  <c:v> dépôt 09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stdépôt!$X$45:$X$56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fev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stdépôt!$Y$45:$Y$56</c:f>
              <c:numCache>
                <c:ptCount val="12"/>
                <c:pt idx="0">
                  <c:v>60.4934</c:v>
                </c:pt>
                <c:pt idx="1">
                  <c:v>64.6479</c:v>
                </c:pt>
                <c:pt idx="2">
                  <c:v>54.5554</c:v>
                </c:pt>
                <c:pt idx="3">
                  <c:v>50.0447</c:v>
                </c:pt>
                <c:pt idx="4">
                  <c:v>44.9071</c:v>
                </c:pt>
                <c:pt idx="5">
                  <c:v>37.6764</c:v>
                </c:pt>
                <c:pt idx="6">
                  <c:v>27.906599999999997</c:v>
                </c:pt>
                <c:pt idx="7">
                  <c:v>22.3371</c:v>
                </c:pt>
                <c:pt idx="8">
                  <c:v>13.2856</c:v>
                </c:pt>
                <c:pt idx="9">
                  <c:v>6.9408</c:v>
                </c:pt>
                <c:pt idx="10">
                  <c:v>2.9015</c:v>
                </c:pt>
                <c:pt idx="11">
                  <c:v>0.35860000000000003</c:v>
                </c:pt>
              </c:numCache>
            </c:numRef>
          </c:val>
        </c:ser>
        <c:ser>
          <c:idx val="1"/>
          <c:order val="1"/>
          <c:tx>
            <c:strRef>
              <c:f>stdépôt!$Z$44</c:f>
              <c:strCache>
                <c:ptCount val="1"/>
                <c:pt idx="0">
                  <c:v> dépôt 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stdépôt!$X$45:$X$56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fev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stdépôt!$Z$45:$Z$56</c:f>
              <c:numCache>
                <c:ptCount val="12"/>
                <c:pt idx="0">
                  <c:v>140.67870000000002</c:v>
                </c:pt>
                <c:pt idx="1">
                  <c:v>132.4205</c:v>
                </c:pt>
                <c:pt idx="2">
                  <c:v>94.9068</c:v>
                </c:pt>
                <c:pt idx="3">
                  <c:v>76.8699</c:v>
                </c:pt>
                <c:pt idx="4">
                  <c:v>56.8478</c:v>
                </c:pt>
                <c:pt idx="5">
                  <c:v>47.9543</c:v>
                </c:pt>
                <c:pt idx="6">
                  <c:v>38.100300000000004</c:v>
                </c:pt>
                <c:pt idx="7">
                  <c:v>31.1757</c:v>
                </c:pt>
                <c:pt idx="8">
                  <c:v>21.3706</c:v>
                </c:pt>
                <c:pt idx="9">
                  <c:v>11.4402</c:v>
                </c:pt>
                <c:pt idx="10">
                  <c:v>4.7673000000000005</c:v>
                </c:pt>
                <c:pt idx="11">
                  <c:v>2.9319</c:v>
                </c:pt>
              </c:numCache>
            </c:numRef>
          </c:val>
        </c:ser>
        <c:ser>
          <c:idx val="2"/>
          <c:order val="2"/>
          <c:tx>
            <c:strRef>
              <c:f>stdépôt!$AA$44</c:f>
              <c:strCache>
                <c:ptCount val="1"/>
                <c:pt idx="0">
                  <c:v> dépôt 11</c:v>
                </c:pt>
              </c:strCache>
            </c:strRef>
          </c:tx>
          <c:spPr>
            <a:pattFill prst="dkUpDiag">
              <a:fgClr>
                <a:srgbClr val="FABA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stdépôt!$X$45:$X$56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fev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stdépôt!$AA$45:$AA$56</c:f>
              <c:numCache>
                <c:ptCount val="12"/>
                <c:pt idx="0">
                  <c:v>117.91871</c:v>
                </c:pt>
                <c:pt idx="1">
                  <c:v>99.44801</c:v>
                </c:pt>
                <c:pt idx="2">
                  <c:v>73.43634</c:v>
                </c:pt>
                <c:pt idx="3">
                  <c:v>63.8748</c:v>
                </c:pt>
                <c:pt idx="4">
                  <c:v>54.651540000000004</c:v>
                </c:pt>
                <c:pt idx="5">
                  <c:v>49.55716</c:v>
                </c:pt>
                <c:pt idx="6">
                  <c:v>38.57308999999999</c:v>
                </c:pt>
                <c:pt idx="7">
                  <c:v>30.32614</c:v>
                </c:pt>
                <c:pt idx="8">
                  <c:v>19.41354</c:v>
                </c:pt>
              </c:numCache>
            </c:numRef>
          </c:val>
        </c:ser>
        <c:overlap val="50"/>
        <c:gapWidth val="20"/>
        <c:axId val="65492664"/>
        <c:axId val="52563065"/>
      </c:barChart>
      <c:lineChart>
        <c:grouping val="standard"/>
        <c:varyColors val="0"/>
        <c:ser>
          <c:idx val="3"/>
          <c:order val="3"/>
          <c:tx>
            <c:strRef>
              <c:f>stdépôt!$AB$44</c:f>
              <c:strCache>
                <c:ptCount val="1"/>
                <c:pt idx="0">
                  <c:v>stocks 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stdépôt!$X$45:$X$56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fev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stdépôt!$AB$45:$AB$56</c:f>
              <c:numCache>
                <c:ptCount val="12"/>
                <c:pt idx="0">
                  <c:v>459.0837</c:v>
                </c:pt>
                <c:pt idx="1">
                  <c:v>451.1313</c:v>
                </c:pt>
                <c:pt idx="2">
                  <c:v>419.043</c:v>
                </c:pt>
                <c:pt idx="3">
                  <c:v>383.85209999999995</c:v>
                </c:pt>
                <c:pt idx="4">
                  <c:v>354.2724</c:v>
                </c:pt>
                <c:pt idx="5">
                  <c:v>317.9396</c:v>
                </c:pt>
                <c:pt idx="6">
                  <c:v>281.4044</c:v>
                </c:pt>
                <c:pt idx="7">
                  <c:v>254.5828</c:v>
                </c:pt>
                <c:pt idx="8">
                  <c:v>218.057</c:v>
                </c:pt>
                <c:pt idx="9">
                  <c:v>182.129</c:v>
                </c:pt>
                <c:pt idx="10">
                  <c:v>138.52339999999998</c:v>
                </c:pt>
                <c:pt idx="11">
                  <c:v>75.91460000000001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stdépôt!$AC$44</c:f>
              <c:strCache>
                <c:ptCount val="1"/>
                <c:pt idx="0">
                  <c:v>stocks 11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stdépôt!$X$45:$X$56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fev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stdépôt!$AC$45:$AC$56</c:f>
              <c:numCache>
                <c:ptCount val="12"/>
                <c:pt idx="0">
                  <c:v>289.11316999999997</c:v>
                </c:pt>
                <c:pt idx="1">
                  <c:v>294.92904</c:v>
                </c:pt>
                <c:pt idx="2">
                  <c:v>265.98277</c:v>
                </c:pt>
                <c:pt idx="3">
                  <c:v>244.66606</c:v>
                </c:pt>
                <c:pt idx="4">
                  <c:v>237.76253</c:v>
                </c:pt>
                <c:pt idx="5">
                  <c:v>211.77392</c:v>
                </c:pt>
                <c:pt idx="6">
                  <c:v>202.73719</c:v>
                </c:pt>
                <c:pt idx="7">
                  <c:v>185.60335</c:v>
                </c:pt>
                <c:pt idx="8">
                  <c:v>136.24817000000002</c:v>
                </c:pt>
              </c:numCache>
            </c:numRef>
          </c:val>
          <c:smooth val="0"/>
        </c:ser>
        <c:axId val="3305538"/>
        <c:axId val="29749843"/>
      </c:lineChart>
      <c:catAx>
        <c:axId val="65492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63065"/>
        <c:crosses val="autoZero"/>
        <c:auto val="1"/>
        <c:lblOffset val="100"/>
        <c:noMultiLvlLbl val="0"/>
      </c:catAx>
      <c:valAx>
        <c:axId val="525630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492664"/>
        <c:crossesAt val="1"/>
        <c:crossBetween val="between"/>
        <c:dispUnits/>
      </c:valAx>
      <c:catAx>
        <c:axId val="3305538"/>
        <c:scaling>
          <c:orientation val="minMax"/>
        </c:scaling>
        <c:axPos val="b"/>
        <c:delete val="1"/>
        <c:majorTickMark val="out"/>
        <c:minorTickMark val="none"/>
        <c:tickLblPos val="nextTo"/>
        <c:crossAx val="29749843"/>
        <c:crosses val="autoZero"/>
        <c:auto val="1"/>
        <c:lblOffset val="100"/>
        <c:noMultiLvlLbl val="0"/>
      </c:catAx>
      <c:valAx>
        <c:axId val="29749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0553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20</xdr:col>
      <xdr:colOff>314325</xdr:colOff>
      <xdr:row>0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619125" y="0"/>
          <a:ext cx="1021080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oléagineux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-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situation provisoire au 31 octobre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récoltes 98 et 99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2" name="Texte 2"/>
        <xdr:cNvSpPr txBox="1">
          <a:spLocks noChangeArrowheads="1"/>
        </xdr:cNvSpPr>
      </xdr:nvSpPr>
      <xdr:spPr>
        <a:xfrm>
          <a:off x="619125" y="0"/>
          <a:ext cx="103727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protéagineux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situation provisoire au 31 octobre récoltes 98 et 99
.99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récoltes 97 et 98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10</xdr:col>
      <xdr:colOff>66675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47700" y="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428625</xdr:colOff>
      <xdr:row>0</xdr:row>
      <xdr:rowOff>0</xdr:rowOff>
    </xdr:from>
    <xdr:to>
      <xdr:col>11</xdr:col>
      <xdr:colOff>28575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047750" y="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5638800" y="0"/>
        <a:ext cx="5267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152400</xdr:colOff>
      <xdr:row>0</xdr:row>
      <xdr:rowOff>0</xdr:rowOff>
    </xdr:from>
    <xdr:to>
      <xdr:col>7</xdr:col>
      <xdr:colOff>266700</xdr:colOff>
      <xdr:row>0</xdr:row>
      <xdr:rowOff>0</xdr:rowOff>
    </xdr:to>
    <xdr:sp>
      <xdr:nvSpPr>
        <xdr:cNvPr id="6" name="Texte 13"/>
        <xdr:cNvSpPr txBox="1">
          <a:spLocks noChangeArrowheads="1"/>
        </xdr:cNvSpPr>
      </xdr:nvSpPr>
      <xdr:spPr>
        <a:xfrm>
          <a:off x="1428750" y="0"/>
          <a:ext cx="2800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colza   dépôt et collecte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7" name="Texte 14"/>
        <xdr:cNvSpPr txBox="1">
          <a:spLocks noChangeArrowheads="1"/>
        </xdr:cNvSpPr>
      </xdr:nvSpPr>
      <xdr:spPr>
        <a:xfrm>
          <a:off x="904875" y="0"/>
          <a:ext cx="3248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tournesol   dépôt et collecte
collecte</a:t>
          </a:r>
        </a:p>
      </xdr:txBody>
    </xdr:sp>
    <xdr:clientData/>
  </xdr:twoCellAnchor>
  <xdr:twoCellAnchor>
    <xdr:from>
      <xdr:col>11</xdr:col>
      <xdr:colOff>66675</xdr:colOff>
      <xdr:row>0</xdr:row>
      <xdr:rowOff>0</xdr:rowOff>
    </xdr:from>
    <xdr:to>
      <xdr:col>18</xdr:col>
      <xdr:colOff>133350</xdr:colOff>
      <xdr:row>0</xdr:row>
      <xdr:rowOff>0</xdr:rowOff>
    </xdr:to>
    <xdr:sp>
      <xdr:nvSpPr>
        <xdr:cNvPr id="8" name="Texte 15"/>
        <xdr:cNvSpPr txBox="1">
          <a:spLocks noChangeArrowheads="1"/>
        </xdr:cNvSpPr>
      </xdr:nvSpPr>
      <xdr:spPr>
        <a:xfrm>
          <a:off x="5886450" y="0"/>
          <a:ext cx="3524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pois  dépôt et collecte</a:t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9" name="Texte 16"/>
        <xdr:cNvSpPr txBox="1">
          <a:spLocks noChangeArrowheads="1"/>
        </xdr:cNvSpPr>
      </xdr:nvSpPr>
      <xdr:spPr>
        <a:xfrm>
          <a:off x="6296025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10" name="Texte 17"/>
        <xdr:cNvSpPr txBox="1">
          <a:spLocks noChangeArrowheads="1"/>
        </xdr:cNvSpPr>
      </xdr:nvSpPr>
      <xdr:spPr>
        <a:xfrm>
          <a:off x="6296025" y="0"/>
          <a:ext cx="190500" cy="0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12</xdr:col>
      <xdr:colOff>171450</xdr:colOff>
      <xdr:row>0</xdr:row>
      <xdr:rowOff>0</xdr:rowOff>
    </xdr:to>
    <xdr:sp>
      <xdr:nvSpPr>
        <xdr:cNvPr id="11" name="Texte 19"/>
        <xdr:cNvSpPr txBox="1">
          <a:spLocks noChangeArrowheads="1"/>
        </xdr:cNvSpPr>
      </xdr:nvSpPr>
      <xdr:spPr>
        <a:xfrm>
          <a:off x="6343650" y="0"/>
          <a:ext cx="666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6229350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0</xdr:row>
      <xdr:rowOff>0</xdr:rowOff>
    </xdr:from>
    <xdr:to>
      <xdr:col>12</xdr:col>
      <xdr:colOff>285750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6305550" y="0"/>
          <a:ext cx="2190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314325</xdr:colOff>
      <xdr:row>0</xdr:row>
      <xdr:rowOff>0</xdr:rowOff>
    </xdr:to>
    <xdr:sp>
      <xdr:nvSpPr>
        <xdr:cNvPr id="14" name="Texte 1"/>
        <xdr:cNvSpPr txBox="1">
          <a:spLocks noChangeArrowheads="1"/>
        </xdr:cNvSpPr>
      </xdr:nvSpPr>
      <xdr:spPr>
        <a:xfrm>
          <a:off x="619125" y="0"/>
          <a:ext cx="1021080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oléagineux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-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situation provisoire au 31.07.99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récoltes 98 et 99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295275</xdr:colOff>
      <xdr:row>0</xdr:row>
      <xdr:rowOff>0</xdr:rowOff>
    </xdr:to>
    <xdr:sp>
      <xdr:nvSpPr>
        <xdr:cNvPr id="15" name="Texte 2"/>
        <xdr:cNvSpPr txBox="1">
          <a:spLocks noChangeArrowheads="1"/>
        </xdr:cNvSpPr>
      </xdr:nvSpPr>
      <xdr:spPr>
        <a:xfrm>
          <a:off x="619125" y="0"/>
          <a:ext cx="1019175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protéagineux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situation provisoire au 31.07 récolte 98 et 99
.99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récoltes 97 et 98</a:t>
          </a:r>
        </a:p>
      </xdr:txBody>
    </xdr:sp>
    <xdr:clientData/>
  </xdr:twoCellAnchor>
  <xdr:twoCellAnchor>
    <xdr:from>
      <xdr:col>2</xdr:col>
      <xdr:colOff>152400</xdr:colOff>
      <xdr:row>0</xdr:row>
      <xdr:rowOff>0</xdr:rowOff>
    </xdr:from>
    <xdr:to>
      <xdr:col>7</xdr:col>
      <xdr:colOff>266700</xdr:colOff>
      <xdr:row>0</xdr:row>
      <xdr:rowOff>0</xdr:rowOff>
    </xdr:to>
    <xdr:sp>
      <xdr:nvSpPr>
        <xdr:cNvPr id="16" name="Texte 13"/>
        <xdr:cNvSpPr txBox="1">
          <a:spLocks noChangeArrowheads="1"/>
        </xdr:cNvSpPr>
      </xdr:nvSpPr>
      <xdr:spPr>
        <a:xfrm>
          <a:off x="1428750" y="0"/>
          <a:ext cx="2800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colza   dépôt et collecte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17" name="Texte 14"/>
        <xdr:cNvSpPr txBox="1">
          <a:spLocks noChangeArrowheads="1"/>
        </xdr:cNvSpPr>
      </xdr:nvSpPr>
      <xdr:spPr>
        <a:xfrm>
          <a:off x="904875" y="0"/>
          <a:ext cx="3248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tournesol   dépôt et collecte
collecte</a:t>
          </a:r>
        </a:p>
      </xdr:txBody>
    </xdr:sp>
    <xdr:clientData/>
  </xdr:twoCellAnchor>
  <xdr:twoCellAnchor>
    <xdr:from>
      <xdr:col>11</xdr:col>
      <xdr:colOff>66675</xdr:colOff>
      <xdr:row>0</xdr:row>
      <xdr:rowOff>0</xdr:rowOff>
    </xdr:from>
    <xdr:to>
      <xdr:col>18</xdr:col>
      <xdr:colOff>133350</xdr:colOff>
      <xdr:row>0</xdr:row>
      <xdr:rowOff>0</xdr:rowOff>
    </xdr:to>
    <xdr:sp>
      <xdr:nvSpPr>
        <xdr:cNvPr id="18" name="Texte 15"/>
        <xdr:cNvSpPr txBox="1">
          <a:spLocks noChangeArrowheads="1"/>
        </xdr:cNvSpPr>
      </xdr:nvSpPr>
      <xdr:spPr>
        <a:xfrm>
          <a:off x="5886450" y="0"/>
          <a:ext cx="3524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pois  dépôt et collecte</a:t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19" name="Texte 16"/>
        <xdr:cNvSpPr txBox="1">
          <a:spLocks noChangeArrowheads="1"/>
        </xdr:cNvSpPr>
      </xdr:nvSpPr>
      <xdr:spPr>
        <a:xfrm>
          <a:off x="6296025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20" name="Texte 17"/>
        <xdr:cNvSpPr txBox="1">
          <a:spLocks noChangeArrowheads="1"/>
        </xdr:cNvSpPr>
      </xdr:nvSpPr>
      <xdr:spPr>
        <a:xfrm>
          <a:off x="6296025" y="0"/>
          <a:ext cx="190500" cy="0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21" name="Texte 18"/>
        <xdr:cNvSpPr txBox="1">
          <a:spLocks noChangeArrowheads="1"/>
        </xdr:cNvSpPr>
      </xdr:nvSpPr>
      <xdr:spPr>
        <a:xfrm>
          <a:off x="6296025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0</xdr:row>
      <xdr:rowOff>0</xdr:rowOff>
    </xdr:from>
    <xdr:to>
      <xdr:col>12</xdr:col>
      <xdr:colOff>238125</xdr:colOff>
      <xdr:row>0</xdr:row>
      <xdr:rowOff>0</xdr:rowOff>
    </xdr:to>
    <xdr:sp>
      <xdr:nvSpPr>
        <xdr:cNvPr id="22" name="Texte 19"/>
        <xdr:cNvSpPr txBox="1">
          <a:spLocks noChangeArrowheads="1"/>
        </xdr:cNvSpPr>
      </xdr:nvSpPr>
      <xdr:spPr>
        <a:xfrm>
          <a:off x="6286500" y="0"/>
          <a:ext cx="1905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323850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619125" y="0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390525</xdr:colOff>
      <xdr:row>0</xdr:row>
      <xdr:rowOff>0</xdr:rowOff>
    </xdr:from>
    <xdr:to>
      <xdr:col>20</xdr:col>
      <xdr:colOff>390525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4905375" y="0"/>
        <a:ext cx="60007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619125" y="0"/>
        <a:ext cx="4791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85725</xdr:colOff>
      <xdr:row>3</xdr:row>
      <xdr:rowOff>57150</xdr:rowOff>
    </xdr:from>
    <xdr:to>
      <xdr:col>7</xdr:col>
      <xdr:colOff>419100</xdr:colOff>
      <xdr:row>5</xdr:row>
      <xdr:rowOff>9525</xdr:rowOff>
    </xdr:to>
    <xdr:sp>
      <xdr:nvSpPr>
        <xdr:cNvPr id="26" name="Texte 13"/>
        <xdr:cNvSpPr txBox="1">
          <a:spLocks noChangeArrowheads="1"/>
        </xdr:cNvSpPr>
      </xdr:nvSpPr>
      <xdr:spPr>
        <a:xfrm flipV="1">
          <a:off x="1952625" y="1200150"/>
          <a:ext cx="242887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ABA00"/>
              </a:solidFill>
            </a:rPr>
            <a:t>Colza : stocks de dépôt </a:t>
          </a:r>
        </a:p>
      </xdr:txBody>
    </xdr:sp>
    <xdr:clientData/>
  </xdr:twoCellAnchor>
  <xdr:twoCellAnchor>
    <xdr:from>
      <xdr:col>1</xdr:col>
      <xdr:colOff>457200</xdr:colOff>
      <xdr:row>76</xdr:row>
      <xdr:rowOff>19050</xdr:rowOff>
    </xdr:from>
    <xdr:to>
      <xdr:col>7</xdr:col>
      <xdr:colOff>447675</xdr:colOff>
      <xdr:row>78</xdr:row>
      <xdr:rowOff>0</xdr:rowOff>
    </xdr:to>
    <xdr:sp>
      <xdr:nvSpPr>
        <xdr:cNvPr id="27" name="Texte 14"/>
        <xdr:cNvSpPr txBox="1">
          <a:spLocks noChangeArrowheads="1"/>
        </xdr:cNvSpPr>
      </xdr:nvSpPr>
      <xdr:spPr>
        <a:xfrm>
          <a:off x="1076325" y="13306425"/>
          <a:ext cx="33337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Tournesol : stocks de dépôt </a:t>
          </a: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238125</xdr:colOff>
      <xdr:row>76</xdr:row>
      <xdr:rowOff>9525</xdr:rowOff>
    </xdr:from>
    <xdr:to>
      <xdr:col>17</xdr:col>
      <xdr:colOff>295275</xdr:colOff>
      <xdr:row>77</xdr:row>
      <xdr:rowOff>114300</xdr:rowOff>
    </xdr:to>
    <xdr:sp>
      <xdr:nvSpPr>
        <xdr:cNvPr id="28" name="Texte 15"/>
        <xdr:cNvSpPr txBox="1">
          <a:spLocks noChangeArrowheads="1"/>
        </xdr:cNvSpPr>
      </xdr:nvSpPr>
      <xdr:spPr>
        <a:xfrm>
          <a:off x="6057900" y="13296900"/>
          <a:ext cx="29146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Pois : stocks de dépôt</a:t>
          </a:r>
          <a:r>
            <a:rPr lang="en-US" cap="none" sz="1200" b="1" i="1" u="none" baseline="0">
              <a:solidFill>
                <a:srgbClr val="CC99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381000</xdr:colOff>
      <xdr:row>8</xdr:row>
      <xdr:rowOff>28575</xdr:rowOff>
    </xdr:from>
    <xdr:to>
      <xdr:col>2</xdr:col>
      <xdr:colOff>276225</xdr:colOff>
      <xdr:row>15</xdr:row>
      <xdr:rowOff>85725</xdr:rowOff>
    </xdr:to>
    <xdr:sp>
      <xdr:nvSpPr>
        <xdr:cNvPr id="29" name="TextBox 349"/>
        <xdr:cNvSpPr txBox="1">
          <a:spLocks noChangeArrowheads="1"/>
        </xdr:cNvSpPr>
      </xdr:nvSpPr>
      <xdr:spPr>
        <a:xfrm>
          <a:off x="1000125" y="1981200"/>
          <a:ext cx="5524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dépôt 
1000 t</a:t>
          </a:r>
        </a:p>
      </xdr:txBody>
    </xdr:sp>
    <xdr:clientData/>
  </xdr:twoCellAnchor>
  <xdr:twoCellAnchor>
    <xdr:from>
      <xdr:col>10</xdr:col>
      <xdr:colOff>342900</xdr:colOff>
      <xdr:row>3</xdr:row>
      <xdr:rowOff>47625</xdr:rowOff>
    </xdr:from>
    <xdr:to>
      <xdr:col>13</xdr:col>
      <xdr:colOff>9525</xdr:colOff>
      <xdr:row>5</xdr:row>
      <xdr:rowOff>28575</xdr:rowOff>
    </xdr:to>
    <xdr:sp>
      <xdr:nvSpPr>
        <xdr:cNvPr id="30" name="TextBox 350"/>
        <xdr:cNvSpPr txBox="1">
          <a:spLocks noChangeArrowheads="1"/>
        </xdr:cNvSpPr>
      </xdr:nvSpPr>
      <xdr:spPr>
        <a:xfrm>
          <a:off x="5743575" y="1190625"/>
          <a:ext cx="923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collecte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1000 t</a:t>
          </a:r>
        </a:p>
      </xdr:txBody>
    </xdr:sp>
    <xdr:clientData/>
  </xdr:twoCellAnchor>
  <xdr:twoCellAnchor>
    <xdr:from>
      <xdr:col>2</xdr:col>
      <xdr:colOff>142875</xdr:colOff>
      <xdr:row>4</xdr:row>
      <xdr:rowOff>104775</xdr:rowOff>
    </xdr:from>
    <xdr:to>
      <xdr:col>15</xdr:col>
      <xdr:colOff>190500</xdr:colOff>
      <xdr:row>20</xdr:row>
      <xdr:rowOff>47625</xdr:rowOff>
    </xdr:to>
    <xdr:graphicFrame>
      <xdr:nvGraphicFramePr>
        <xdr:cNvPr id="31" name="Chart 353"/>
        <xdr:cNvGraphicFramePr/>
      </xdr:nvGraphicFramePr>
      <xdr:xfrm>
        <a:off x="1419225" y="1409700"/>
        <a:ext cx="633412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419100</xdr:colOff>
      <xdr:row>61</xdr:row>
      <xdr:rowOff>19050</xdr:rowOff>
    </xdr:from>
    <xdr:to>
      <xdr:col>8</xdr:col>
      <xdr:colOff>304800</xdr:colOff>
      <xdr:row>76</xdr:row>
      <xdr:rowOff>133350</xdr:rowOff>
    </xdr:to>
    <xdr:graphicFrame>
      <xdr:nvGraphicFramePr>
        <xdr:cNvPr id="32" name="Chart 354"/>
        <xdr:cNvGraphicFramePr/>
      </xdr:nvGraphicFramePr>
      <xdr:xfrm>
        <a:off x="419100" y="10877550"/>
        <a:ext cx="440055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</xdr:colOff>
      <xdr:row>59</xdr:row>
      <xdr:rowOff>57150</xdr:rowOff>
    </xdr:from>
    <xdr:to>
      <xdr:col>8</xdr:col>
      <xdr:colOff>390525</xdr:colOff>
      <xdr:row>61</xdr:row>
      <xdr:rowOff>19050</xdr:rowOff>
    </xdr:to>
    <xdr:sp>
      <xdr:nvSpPr>
        <xdr:cNvPr id="33" name="TextBox 355"/>
        <xdr:cNvSpPr txBox="1">
          <a:spLocks noChangeArrowheads="1"/>
        </xdr:cNvSpPr>
      </xdr:nvSpPr>
      <xdr:spPr>
        <a:xfrm>
          <a:off x="3971925" y="10591800"/>
          <a:ext cx="9334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 
collecte 1 000 t</a:t>
          </a:r>
        </a:p>
      </xdr:txBody>
    </xdr:sp>
    <xdr:clientData/>
  </xdr:twoCellAnchor>
  <xdr:twoCellAnchor>
    <xdr:from>
      <xdr:col>9</xdr:col>
      <xdr:colOff>304800</xdr:colOff>
      <xdr:row>60</xdr:row>
      <xdr:rowOff>152400</xdr:rowOff>
    </xdr:from>
    <xdr:to>
      <xdr:col>19</xdr:col>
      <xdr:colOff>266700</xdr:colOff>
      <xdr:row>76</xdr:row>
      <xdr:rowOff>142875</xdr:rowOff>
    </xdr:to>
    <xdr:graphicFrame>
      <xdr:nvGraphicFramePr>
        <xdr:cNvPr id="34" name="Chart 356"/>
        <xdr:cNvGraphicFramePr/>
      </xdr:nvGraphicFramePr>
      <xdr:xfrm>
        <a:off x="5295900" y="10848975"/>
        <a:ext cx="48291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247650</xdr:colOff>
      <xdr:row>59</xdr:row>
      <xdr:rowOff>142875</xdr:rowOff>
    </xdr:from>
    <xdr:to>
      <xdr:col>19</xdr:col>
      <xdr:colOff>152400</xdr:colOff>
      <xdr:row>62</xdr:row>
      <xdr:rowOff>0</xdr:rowOff>
    </xdr:to>
    <xdr:sp>
      <xdr:nvSpPr>
        <xdr:cNvPr id="35" name="TextBox 357"/>
        <xdr:cNvSpPr txBox="1">
          <a:spLocks noChangeArrowheads="1"/>
        </xdr:cNvSpPr>
      </xdr:nvSpPr>
      <xdr:spPr>
        <a:xfrm>
          <a:off x="8924925" y="10677525"/>
          <a:ext cx="10858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 
collecte 1 000 t</a:t>
          </a:r>
        </a:p>
      </xdr:txBody>
    </xdr:sp>
    <xdr:clientData/>
  </xdr:twoCellAnchor>
  <xdr:twoCellAnchor>
    <xdr:from>
      <xdr:col>10</xdr:col>
      <xdr:colOff>123825</xdr:colOff>
      <xdr:row>59</xdr:row>
      <xdr:rowOff>133350</xdr:rowOff>
    </xdr:from>
    <xdr:to>
      <xdr:col>12</xdr:col>
      <xdr:colOff>190500</xdr:colOff>
      <xdr:row>61</xdr:row>
      <xdr:rowOff>152400</xdr:rowOff>
    </xdr:to>
    <xdr:sp>
      <xdr:nvSpPr>
        <xdr:cNvPr id="36" name="TextBox 358"/>
        <xdr:cNvSpPr txBox="1">
          <a:spLocks noChangeArrowheads="1"/>
        </xdr:cNvSpPr>
      </xdr:nvSpPr>
      <xdr:spPr>
        <a:xfrm>
          <a:off x="5524500" y="10668000"/>
          <a:ext cx="9048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stocks 
dépôt 1000 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%20pg\stdepot.html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s\Coln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ollecte_sas\oleagineux\fichiers\STKN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epot"/>
    </sheetNames>
    <sheetDataSet>
      <sheetData sheetId="0">
        <row r="4">
          <cell r="B4">
            <v>2009</v>
          </cell>
          <cell r="C4">
            <v>2010</v>
          </cell>
          <cell r="D4">
            <v>2011</v>
          </cell>
        </row>
        <row r="5">
          <cell r="B5">
            <v>1031653.3</v>
          </cell>
          <cell r="C5">
            <v>777341.9</v>
          </cell>
          <cell r="D5">
            <v>1261294.09</v>
          </cell>
          <cell r="E5">
            <v>6879.6</v>
          </cell>
          <cell r="F5">
            <v>2129.2</v>
          </cell>
          <cell r="G5">
            <v>13916.45</v>
          </cell>
          <cell r="H5">
            <v>212.3</v>
          </cell>
          <cell r="I5">
            <v>331.4</v>
          </cell>
          <cell r="J5">
            <v>1532.2</v>
          </cell>
          <cell r="K5">
            <v>419</v>
          </cell>
          <cell r="L5">
            <v>703.2</v>
          </cell>
          <cell r="M5">
            <v>2143.39</v>
          </cell>
        </row>
        <row r="6">
          <cell r="B6">
            <v>890793.9</v>
          </cell>
          <cell r="C6">
            <v>799566.6</v>
          </cell>
          <cell r="D6">
            <v>844649.69</v>
          </cell>
          <cell r="E6">
            <v>31731.2</v>
          </cell>
          <cell r="F6">
            <v>8789</v>
          </cell>
          <cell r="G6">
            <v>75145.87</v>
          </cell>
          <cell r="H6">
            <v>618.7</v>
          </cell>
          <cell r="I6">
            <v>316.4</v>
          </cell>
          <cell r="J6">
            <v>785.7</v>
          </cell>
          <cell r="K6">
            <v>571.6</v>
          </cell>
          <cell r="L6">
            <v>994.1</v>
          </cell>
          <cell r="M6">
            <v>1762.52</v>
          </cell>
        </row>
        <row r="7">
          <cell r="B7">
            <v>800633.3</v>
          </cell>
          <cell r="C7">
            <v>659452.3</v>
          </cell>
          <cell r="D7">
            <v>676687.52</v>
          </cell>
          <cell r="E7">
            <v>240804.3</v>
          </cell>
          <cell r="F7">
            <v>286335</v>
          </cell>
          <cell r="G7">
            <v>342399.59</v>
          </cell>
          <cell r="H7">
            <v>4487</v>
          </cell>
          <cell r="I7">
            <v>4511.4</v>
          </cell>
          <cell r="J7">
            <v>4396.92</v>
          </cell>
          <cell r="K7">
            <v>434</v>
          </cell>
          <cell r="L7">
            <v>755</v>
          </cell>
          <cell r="M7">
            <v>1742.28</v>
          </cell>
        </row>
        <row r="8">
          <cell r="B8">
            <v>755509.3</v>
          </cell>
          <cell r="C8">
            <v>586490</v>
          </cell>
          <cell r="D8">
            <v>608774.46</v>
          </cell>
          <cell r="E8">
            <v>225494.7</v>
          </cell>
          <cell r="F8">
            <v>292786.7</v>
          </cell>
          <cell r="G8">
            <v>307933.52</v>
          </cell>
          <cell r="H8">
            <v>8596.2</v>
          </cell>
          <cell r="I8">
            <v>12438.7</v>
          </cell>
          <cell r="J8">
            <v>7843.65</v>
          </cell>
          <cell r="K8">
            <v>227.1</v>
          </cell>
          <cell r="L8">
            <v>264.5</v>
          </cell>
          <cell r="M8">
            <v>1172.31</v>
          </cell>
        </row>
        <row r="9">
          <cell r="B9">
            <v>667637.5</v>
          </cell>
          <cell r="C9">
            <v>417020.4</v>
          </cell>
          <cell r="D9">
            <v>439782.6</v>
          </cell>
          <cell r="E9">
            <v>192239.8</v>
          </cell>
          <cell r="F9">
            <v>202930.1</v>
          </cell>
          <cell r="G9">
            <v>242869.92</v>
          </cell>
          <cell r="H9">
            <v>7890.5</v>
          </cell>
          <cell r="I9">
            <v>10940.6</v>
          </cell>
          <cell r="J9">
            <v>7144.88</v>
          </cell>
          <cell r="K9">
            <v>192.8</v>
          </cell>
          <cell r="L9">
            <v>253.7</v>
          </cell>
          <cell r="M9">
            <v>889.51</v>
          </cell>
        </row>
        <row r="10">
          <cell r="B10">
            <v>608124.8</v>
          </cell>
          <cell r="C10">
            <v>338266</v>
          </cell>
          <cell r="D10">
            <v>406367.63</v>
          </cell>
          <cell r="E10">
            <v>153437</v>
          </cell>
          <cell r="F10">
            <v>149517.6</v>
          </cell>
          <cell r="G10">
            <v>211402.43</v>
          </cell>
          <cell r="H10">
            <v>7579.6</v>
          </cell>
          <cell r="I10">
            <v>8818.1</v>
          </cell>
          <cell r="J10">
            <v>6421.04</v>
          </cell>
          <cell r="K10">
            <v>63.4</v>
          </cell>
          <cell r="L10">
            <v>320.1</v>
          </cell>
          <cell r="M10">
            <v>722.01</v>
          </cell>
        </row>
        <row r="11">
          <cell r="B11">
            <v>481786.7</v>
          </cell>
          <cell r="C11">
            <v>262875.6</v>
          </cell>
          <cell r="D11">
            <v>290379.45</v>
          </cell>
          <cell r="E11">
            <v>115566.7</v>
          </cell>
          <cell r="F11">
            <v>107282.8</v>
          </cell>
          <cell r="G11">
            <v>161784.68</v>
          </cell>
          <cell r="H11">
            <v>3860.6</v>
          </cell>
          <cell r="I11">
            <v>6300.9</v>
          </cell>
          <cell r="J11">
            <v>5224.81</v>
          </cell>
          <cell r="K11">
            <v>3.9</v>
          </cell>
          <cell r="L11">
            <v>197.3</v>
          </cell>
          <cell r="M11">
            <v>469.31</v>
          </cell>
        </row>
        <row r="12">
          <cell r="B12">
            <v>317795.3</v>
          </cell>
          <cell r="C12">
            <v>166307.9</v>
          </cell>
          <cell r="D12">
            <v>203501.02</v>
          </cell>
          <cell r="E12">
            <v>89215.3</v>
          </cell>
          <cell r="F12">
            <v>76898.9</v>
          </cell>
          <cell r="G12">
            <v>112766.89</v>
          </cell>
          <cell r="H12">
            <v>2764.8</v>
          </cell>
          <cell r="I12">
            <v>4330.8</v>
          </cell>
          <cell r="J12">
            <v>4235.26</v>
          </cell>
          <cell r="K12">
            <v>34</v>
          </cell>
          <cell r="L12">
            <v>120.2</v>
          </cell>
          <cell r="M12">
            <v>301.01</v>
          </cell>
        </row>
        <row r="13">
          <cell r="B13">
            <v>213969.3</v>
          </cell>
          <cell r="C13">
            <v>111850.7</v>
          </cell>
          <cell r="D13">
            <v>132421.99</v>
          </cell>
          <cell r="E13">
            <v>54398.1</v>
          </cell>
          <cell r="F13">
            <v>61499.2</v>
          </cell>
          <cell r="G13">
            <v>62745.63</v>
          </cell>
          <cell r="H13">
            <v>2163.7</v>
          </cell>
          <cell r="I13">
            <v>3541.5</v>
          </cell>
          <cell r="J13">
            <v>3330.98</v>
          </cell>
          <cell r="K13">
            <v>31.1</v>
          </cell>
          <cell r="L13">
            <v>84</v>
          </cell>
          <cell r="M13">
            <v>213.81</v>
          </cell>
        </row>
        <row r="14">
          <cell r="B14">
            <v>136746.3</v>
          </cell>
          <cell r="C14">
            <v>70164.3</v>
          </cell>
          <cell r="D14">
            <v>71415.79</v>
          </cell>
          <cell r="E14">
            <v>28587.9</v>
          </cell>
          <cell r="F14">
            <v>44695.1</v>
          </cell>
          <cell r="G14">
            <v>37723.44</v>
          </cell>
          <cell r="H14">
            <v>1191.7</v>
          </cell>
          <cell r="I14">
            <v>2825.9</v>
          </cell>
          <cell r="J14">
            <v>2506.16</v>
          </cell>
          <cell r="K14">
            <v>19.2</v>
          </cell>
          <cell r="L14">
            <v>68.9</v>
          </cell>
          <cell r="M14">
            <v>85.8</v>
          </cell>
        </row>
        <row r="15">
          <cell r="B15">
            <v>28768.8</v>
          </cell>
          <cell r="C15">
            <v>17952</v>
          </cell>
          <cell r="D15">
            <v>0</v>
          </cell>
          <cell r="E15">
            <v>11921.6</v>
          </cell>
          <cell r="F15">
            <v>24943.8</v>
          </cell>
          <cell r="G15">
            <v>0</v>
          </cell>
          <cell r="H15">
            <v>1155.5</v>
          </cell>
          <cell r="I15">
            <v>1932.8</v>
          </cell>
          <cell r="J15">
            <v>0</v>
          </cell>
          <cell r="K15">
            <v>16.4</v>
          </cell>
          <cell r="L15">
            <v>0</v>
          </cell>
          <cell r="M15">
            <v>0</v>
          </cell>
        </row>
        <row r="16">
          <cell r="B16">
            <v>3850.9</v>
          </cell>
          <cell r="C16">
            <v>21902.5</v>
          </cell>
          <cell r="D16">
            <v>0</v>
          </cell>
          <cell r="E16">
            <v>2580.7</v>
          </cell>
          <cell r="F16">
            <v>14349.3</v>
          </cell>
          <cell r="G16">
            <v>0</v>
          </cell>
          <cell r="H16">
            <v>385.3</v>
          </cell>
          <cell r="I16">
            <v>1722.5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2">
          <cell r="B22">
            <v>60493.4</v>
          </cell>
          <cell r="C22">
            <v>140678.7</v>
          </cell>
          <cell r="D22">
            <v>117918.71</v>
          </cell>
          <cell r="E22">
            <v>1092.5</v>
          </cell>
          <cell r="F22">
            <v>3568.8</v>
          </cell>
          <cell r="G22">
            <v>1606.12</v>
          </cell>
          <cell r="H22">
            <v>3.8</v>
          </cell>
          <cell r="I22">
            <v>0</v>
          </cell>
          <cell r="J22">
            <v>26.9</v>
          </cell>
        </row>
        <row r="23">
          <cell r="B23">
            <v>64647.9</v>
          </cell>
          <cell r="C23">
            <v>132420.5</v>
          </cell>
          <cell r="D23">
            <v>99448.01</v>
          </cell>
          <cell r="E23">
            <v>43224.6</v>
          </cell>
          <cell r="F23">
            <v>35177.9</v>
          </cell>
          <cell r="G23">
            <v>29272.76</v>
          </cell>
          <cell r="H23">
            <v>25.4</v>
          </cell>
          <cell r="I23">
            <v>92.1</v>
          </cell>
          <cell r="J23">
            <v>25.8</v>
          </cell>
        </row>
        <row r="24">
          <cell r="B24">
            <v>54555.4</v>
          </cell>
          <cell r="C24">
            <v>94906.8</v>
          </cell>
          <cell r="D24">
            <v>73436.34</v>
          </cell>
          <cell r="E24">
            <v>30029.2</v>
          </cell>
          <cell r="F24">
            <v>45401.3</v>
          </cell>
          <cell r="G24">
            <v>31723.26</v>
          </cell>
          <cell r="H24">
            <v>8</v>
          </cell>
          <cell r="I24">
            <v>181.5</v>
          </cell>
          <cell r="J24">
            <v>19.6</v>
          </cell>
        </row>
        <row r="25">
          <cell r="B25">
            <v>50044.7</v>
          </cell>
          <cell r="C25">
            <v>76869.9</v>
          </cell>
          <cell r="D25">
            <v>63874.8</v>
          </cell>
          <cell r="E25">
            <v>25562.5</v>
          </cell>
          <cell r="F25">
            <v>38761.3</v>
          </cell>
          <cell r="G25">
            <v>26934.06</v>
          </cell>
          <cell r="H25">
            <v>8</v>
          </cell>
          <cell r="I25">
            <v>88.1</v>
          </cell>
          <cell r="J25">
            <v>17.5</v>
          </cell>
        </row>
        <row r="26">
          <cell r="B26">
            <v>44907.1</v>
          </cell>
          <cell r="C26">
            <v>56847.8</v>
          </cell>
          <cell r="D26">
            <v>54651.54</v>
          </cell>
          <cell r="E26">
            <v>22951.8</v>
          </cell>
          <cell r="F26">
            <v>31521.6</v>
          </cell>
          <cell r="G26">
            <v>24015.5</v>
          </cell>
          <cell r="H26">
            <v>8</v>
          </cell>
          <cell r="I26">
            <v>90</v>
          </cell>
          <cell r="J26">
            <v>16.4</v>
          </cell>
        </row>
        <row r="27">
          <cell r="B27">
            <v>37676.4</v>
          </cell>
          <cell r="C27">
            <v>47954.3</v>
          </cell>
          <cell r="D27">
            <v>49557.16</v>
          </cell>
          <cell r="E27">
            <v>20184.7</v>
          </cell>
          <cell r="F27">
            <v>26658.7</v>
          </cell>
          <cell r="G27">
            <v>21918.68</v>
          </cell>
          <cell r="H27">
            <v>8</v>
          </cell>
          <cell r="I27">
            <v>113.1</v>
          </cell>
          <cell r="J27">
            <v>16.4</v>
          </cell>
        </row>
        <row r="28">
          <cell r="B28">
            <v>27906.6</v>
          </cell>
          <cell r="C28">
            <v>38100.3</v>
          </cell>
          <cell r="D28">
            <v>38573.09</v>
          </cell>
          <cell r="E28">
            <v>16867.8</v>
          </cell>
          <cell r="F28">
            <v>22861.7</v>
          </cell>
          <cell r="G28">
            <v>16824.79</v>
          </cell>
          <cell r="H28">
            <v>8</v>
          </cell>
          <cell r="I28">
            <v>57.3</v>
          </cell>
          <cell r="J28">
            <v>16.3</v>
          </cell>
        </row>
        <row r="29">
          <cell r="B29">
            <v>22337.1</v>
          </cell>
          <cell r="C29">
            <v>31175.7</v>
          </cell>
          <cell r="D29">
            <v>30326.14</v>
          </cell>
          <cell r="E29">
            <v>14241.9</v>
          </cell>
          <cell r="F29">
            <v>18628.6</v>
          </cell>
          <cell r="G29">
            <v>12670.6</v>
          </cell>
          <cell r="H29">
            <v>1.3</v>
          </cell>
          <cell r="I29">
            <v>50.2</v>
          </cell>
          <cell r="J29">
            <v>0</v>
          </cell>
        </row>
        <row r="30">
          <cell r="B30">
            <v>13285.6</v>
          </cell>
          <cell r="C30">
            <v>21370.6</v>
          </cell>
          <cell r="D30">
            <v>19413.54</v>
          </cell>
          <cell r="E30">
            <v>10055</v>
          </cell>
          <cell r="F30">
            <v>12374.9</v>
          </cell>
          <cell r="G30">
            <v>7029.17</v>
          </cell>
          <cell r="H30">
            <v>1.3</v>
          </cell>
          <cell r="I30">
            <v>45.2</v>
          </cell>
          <cell r="J30">
            <v>0</v>
          </cell>
        </row>
        <row r="31">
          <cell r="B31">
            <v>6940.8</v>
          </cell>
          <cell r="C31">
            <v>11440.2</v>
          </cell>
          <cell r="D31">
            <v>10158.19</v>
          </cell>
          <cell r="E31">
            <v>7259.1</v>
          </cell>
          <cell r="F31">
            <v>7496.2</v>
          </cell>
          <cell r="G31">
            <v>3711.5</v>
          </cell>
          <cell r="H31">
            <v>0</v>
          </cell>
          <cell r="I31">
            <v>41.8</v>
          </cell>
          <cell r="J31">
            <v>0</v>
          </cell>
        </row>
        <row r="32">
          <cell r="B32">
            <v>2901.5</v>
          </cell>
          <cell r="C32">
            <v>4767.3</v>
          </cell>
          <cell r="D32">
            <v>0</v>
          </cell>
          <cell r="E32">
            <v>3087.7</v>
          </cell>
          <cell r="F32">
            <v>1493.9</v>
          </cell>
          <cell r="G32">
            <v>0</v>
          </cell>
          <cell r="H32">
            <v>0</v>
          </cell>
          <cell r="I32">
            <v>39.1</v>
          </cell>
          <cell r="J32">
            <v>0</v>
          </cell>
        </row>
        <row r="33">
          <cell r="B33">
            <v>358.6</v>
          </cell>
          <cell r="C33">
            <v>2931.9</v>
          </cell>
          <cell r="D33">
            <v>0</v>
          </cell>
          <cell r="E33">
            <v>472.7</v>
          </cell>
          <cell r="F33">
            <v>230</v>
          </cell>
          <cell r="G33">
            <v>0</v>
          </cell>
          <cell r="H33">
            <v>0</v>
          </cell>
          <cell r="I33">
            <v>30.6</v>
          </cell>
          <cell r="J3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za-tournesol"/>
      <sheetName val="soja-lin"/>
      <sheetName val="pois-feves-lupin"/>
    </sheetNames>
    <sheetDataSet>
      <sheetData sheetId="2">
        <row r="3">
          <cell r="A3" t="str">
            <v>situation provisoire au 31 avril   récolte 2009 à 2011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lza-tournesol"/>
      <sheetName val="soja-lin"/>
      <sheetName val="proteagineux"/>
    </sheetNames>
    <sheetDataSet>
      <sheetData sheetId="0">
        <row r="9">
          <cell r="L9">
            <v>2253309.3</v>
          </cell>
          <cell r="M9">
            <v>2977205.19</v>
          </cell>
        </row>
        <row r="10">
          <cell r="L10">
            <v>2659587.1</v>
          </cell>
          <cell r="M10">
            <v>2944863.82</v>
          </cell>
        </row>
        <row r="11">
          <cell r="L11">
            <v>2530056.9</v>
          </cell>
          <cell r="M11">
            <v>2739032.08</v>
          </cell>
        </row>
        <row r="12">
          <cell r="L12">
            <v>2359810.9</v>
          </cell>
          <cell r="M12">
            <v>2446238.26</v>
          </cell>
        </row>
        <row r="13">
          <cell r="L13">
            <v>2262080</v>
          </cell>
          <cell r="M13">
            <v>2336331.25</v>
          </cell>
        </row>
        <row r="14">
          <cell r="L14">
            <v>2031476.9</v>
          </cell>
          <cell r="M14">
            <v>2041999.7</v>
          </cell>
        </row>
        <row r="15">
          <cell r="L15">
            <v>1768275.3</v>
          </cell>
          <cell r="M15">
            <v>1729867.89</v>
          </cell>
        </row>
        <row r="16">
          <cell r="L16">
            <v>1523848.8</v>
          </cell>
          <cell r="M16">
            <v>1437987.82</v>
          </cell>
        </row>
        <row r="17">
          <cell r="L17">
            <v>1170281</v>
          </cell>
          <cell r="M17">
            <v>1060198.63</v>
          </cell>
        </row>
        <row r="18">
          <cell r="L18">
            <v>794321.1</v>
          </cell>
        </row>
        <row r="19">
          <cell r="L19">
            <v>490081.8</v>
          </cell>
        </row>
        <row r="20">
          <cell r="L20">
            <v>193355</v>
          </cell>
        </row>
        <row r="29">
          <cell r="L29">
            <v>123140.2</v>
          </cell>
          <cell r="M29">
            <v>74163.04</v>
          </cell>
        </row>
        <row r="30">
          <cell r="L30">
            <v>97117.5</v>
          </cell>
          <cell r="M30">
            <v>203349.79</v>
          </cell>
        </row>
        <row r="31">
          <cell r="L31">
            <v>779280</v>
          </cell>
          <cell r="M31">
            <v>975374.24</v>
          </cell>
        </row>
        <row r="32">
          <cell r="L32">
            <v>909919.1</v>
          </cell>
          <cell r="M32">
            <v>962542.64</v>
          </cell>
        </row>
        <row r="33">
          <cell r="L33">
            <v>886757.3</v>
          </cell>
          <cell r="M33">
            <v>913652.82</v>
          </cell>
        </row>
        <row r="34">
          <cell r="L34">
            <v>814584.4</v>
          </cell>
          <cell r="M34">
            <v>827846.4</v>
          </cell>
        </row>
        <row r="35">
          <cell r="L35">
            <v>712099.1</v>
          </cell>
          <cell r="M35">
            <v>713880.25</v>
          </cell>
        </row>
        <row r="36">
          <cell r="L36">
            <v>610452.4</v>
          </cell>
          <cell r="M36">
            <v>618758.34</v>
          </cell>
        </row>
        <row r="37">
          <cell r="L37">
            <v>496662.7</v>
          </cell>
          <cell r="M37">
            <v>491239.13</v>
          </cell>
        </row>
        <row r="38">
          <cell r="L38">
            <v>380256.8</v>
          </cell>
        </row>
        <row r="39">
          <cell r="L39">
            <v>263211</v>
          </cell>
        </row>
        <row r="40">
          <cell r="L40">
            <v>125894</v>
          </cell>
        </row>
      </sheetData>
      <sheetData sheetId="2">
        <row r="9">
          <cell r="L9">
            <v>459083.7</v>
          </cell>
          <cell r="M9">
            <v>289113.17</v>
          </cell>
        </row>
        <row r="10">
          <cell r="L10">
            <v>451131.3</v>
          </cell>
          <cell r="M10">
            <v>294929.04</v>
          </cell>
        </row>
        <row r="11">
          <cell r="L11">
            <v>419043</v>
          </cell>
          <cell r="M11">
            <v>265982.77</v>
          </cell>
        </row>
        <row r="12">
          <cell r="L12">
            <v>383852.1</v>
          </cell>
          <cell r="M12">
            <v>244666.06</v>
          </cell>
        </row>
        <row r="13">
          <cell r="L13">
            <v>354272.4</v>
          </cell>
          <cell r="M13">
            <v>237762.53</v>
          </cell>
        </row>
        <row r="14">
          <cell r="L14">
            <v>317939.6</v>
          </cell>
          <cell r="M14">
            <v>211773.92</v>
          </cell>
        </row>
        <row r="15">
          <cell r="L15">
            <v>281404.4</v>
          </cell>
          <cell r="M15">
            <v>202737.19</v>
          </cell>
        </row>
        <row r="16">
          <cell r="L16">
            <v>254582.8</v>
          </cell>
          <cell r="M16">
            <v>185603.35</v>
          </cell>
        </row>
        <row r="17">
          <cell r="L17">
            <v>218057</v>
          </cell>
          <cell r="M17">
            <v>136248.17</v>
          </cell>
        </row>
        <row r="18">
          <cell r="L18">
            <v>182129</v>
          </cell>
        </row>
        <row r="19">
          <cell r="L19">
            <v>138523.4</v>
          </cell>
        </row>
        <row r="20">
          <cell r="L20">
            <v>75914.6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">
      <pane xSplit="3495" ySplit="510" topLeftCell="A1" activePane="bottomLeft" state="split"/>
      <selection pane="topLeft" activeCell="A1" sqref="A1:IV16384"/>
      <selection pane="topRight" activeCell="D1" sqref="D1"/>
      <selection pane="bottomLeft" activeCell="C26" sqref="C26"/>
      <selection pane="bottomRight" activeCell="D61" sqref="D61"/>
    </sheetView>
  </sheetViews>
  <sheetFormatPr defaultColWidth="9.8515625" defaultRowHeight="12.75"/>
  <cols>
    <col min="1" max="2" width="9.8515625" style="1" customWidth="1"/>
    <col min="3" max="3" width="9.8515625" style="40" customWidth="1"/>
    <col min="4" max="4" width="10.140625" style="1" bestFit="1" customWidth="1"/>
    <col min="5" max="10" width="10.00390625" style="1" bestFit="1" customWidth="1"/>
    <col min="11" max="16384" width="9.8515625" style="1" customWidth="1"/>
  </cols>
  <sheetData>
    <row r="1" spans="1:10" ht="12.75">
      <c r="A1" s="1" t="s">
        <v>45</v>
      </c>
      <c r="B1" s="1" t="s">
        <v>46</v>
      </c>
      <c r="C1" s="40" t="s">
        <v>47</v>
      </c>
      <c r="D1" s="1" t="s">
        <v>48</v>
      </c>
      <c r="E1" s="1" t="s">
        <v>49</v>
      </c>
      <c r="F1" s="1" t="s">
        <v>50</v>
      </c>
      <c r="G1" s="1" t="s">
        <v>51</v>
      </c>
      <c r="H1" s="1" t="s">
        <v>52</v>
      </c>
      <c r="I1" s="1" t="s">
        <v>53</v>
      </c>
      <c r="J1" s="1" t="s">
        <v>54</v>
      </c>
    </row>
    <row r="2" spans="1:11" ht="12.75">
      <c r="A2" s="1">
        <v>1998</v>
      </c>
      <c r="B2" s="1">
        <v>1998</v>
      </c>
      <c r="C2" s="40">
        <v>7</v>
      </c>
      <c r="D2" s="38">
        <v>23829.2</v>
      </c>
      <c r="E2" s="38">
        <v>3</v>
      </c>
      <c r="F2" s="38">
        <v>0</v>
      </c>
      <c r="G2" s="38">
        <v>0</v>
      </c>
      <c r="H2" s="38">
        <v>63036.2</v>
      </c>
      <c r="I2" s="38">
        <v>151</v>
      </c>
      <c r="J2" s="38">
        <v>0</v>
      </c>
      <c r="K2" s="1">
        <v>99</v>
      </c>
    </row>
    <row r="3" spans="1:11" ht="12.75">
      <c r="A3" s="1">
        <v>1998</v>
      </c>
      <c r="B3" s="1">
        <v>1998</v>
      </c>
      <c r="C3" s="40">
        <v>8</v>
      </c>
      <c r="D3" s="38">
        <v>32431.9</v>
      </c>
      <c r="E3" s="38">
        <v>3438.6</v>
      </c>
      <c r="F3" s="38">
        <v>0</v>
      </c>
      <c r="G3" s="38">
        <v>0</v>
      </c>
      <c r="H3" s="38">
        <v>97399.6</v>
      </c>
      <c r="I3" s="38">
        <v>2236.8</v>
      </c>
      <c r="J3" s="38">
        <v>0</v>
      </c>
      <c r="K3" s="1">
        <v>99</v>
      </c>
    </row>
    <row r="4" spans="1:11" ht="12.75">
      <c r="A4" s="1">
        <v>1998</v>
      </c>
      <c r="B4" s="1">
        <v>1998</v>
      </c>
      <c r="C4" s="40">
        <v>9</v>
      </c>
      <c r="D4" s="38">
        <v>29836</v>
      </c>
      <c r="E4" s="38">
        <v>42655</v>
      </c>
      <c r="F4" s="38">
        <v>1384</v>
      </c>
      <c r="G4" s="38">
        <v>0</v>
      </c>
      <c r="H4" s="38">
        <v>92154.1</v>
      </c>
      <c r="I4" s="38">
        <v>2228.2</v>
      </c>
      <c r="J4" s="38">
        <v>0</v>
      </c>
      <c r="K4" s="1">
        <v>99</v>
      </c>
    </row>
    <row r="5" spans="1:11" ht="12.75">
      <c r="A5" s="1">
        <v>1998</v>
      </c>
      <c r="B5" s="1">
        <v>1998</v>
      </c>
      <c r="C5" s="40">
        <v>10</v>
      </c>
      <c r="D5" s="38">
        <v>27927.4</v>
      </c>
      <c r="E5" s="38">
        <v>52087.2</v>
      </c>
      <c r="F5" s="38">
        <v>10282.8</v>
      </c>
      <c r="G5" s="38">
        <v>0</v>
      </c>
      <c r="H5" s="38">
        <v>86060.4</v>
      </c>
      <c r="I5" s="38">
        <v>2295.4</v>
      </c>
      <c r="J5" s="38">
        <v>0</v>
      </c>
      <c r="K5" s="1">
        <v>99</v>
      </c>
    </row>
    <row r="6" spans="1:11" ht="12.75">
      <c r="A6" s="1">
        <v>1998</v>
      </c>
      <c r="B6" s="1">
        <v>1998</v>
      </c>
      <c r="C6" s="40">
        <v>11</v>
      </c>
      <c r="D6" s="38">
        <v>24666.1</v>
      </c>
      <c r="E6" s="38">
        <v>54016.4</v>
      </c>
      <c r="F6" s="38">
        <v>14100.5</v>
      </c>
      <c r="G6" s="38">
        <v>0</v>
      </c>
      <c r="H6" s="38">
        <v>82501.8</v>
      </c>
      <c r="I6" s="38">
        <v>2345</v>
      </c>
      <c r="J6" s="38">
        <v>0</v>
      </c>
      <c r="K6" s="1">
        <v>99</v>
      </c>
    </row>
    <row r="7" spans="1:11" ht="12.75">
      <c r="A7" s="1">
        <v>1998</v>
      </c>
      <c r="B7" s="1">
        <v>1998</v>
      </c>
      <c r="C7" s="40">
        <v>12</v>
      </c>
      <c r="D7" s="38">
        <v>20653.3</v>
      </c>
      <c r="E7" s="38">
        <v>50379.4</v>
      </c>
      <c r="F7" s="38">
        <v>12344.4</v>
      </c>
      <c r="G7" s="38">
        <v>0</v>
      </c>
      <c r="H7" s="38">
        <v>71245.4</v>
      </c>
      <c r="I7" s="38">
        <v>2045.2</v>
      </c>
      <c r="J7" s="38">
        <v>0</v>
      </c>
      <c r="K7" s="1">
        <v>99</v>
      </c>
    </row>
    <row r="8" spans="1:11" ht="12.75">
      <c r="A8" s="1">
        <v>1999</v>
      </c>
      <c r="B8" s="1">
        <v>1998</v>
      </c>
      <c r="C8" s="40">
        <v>1</v>
      </c>
      <c r="D8" s="38">
        <v>15888.2</v>
      </c>
      <c r="E8" s="38">
        <v>47314.8</v>
      </c>
      <c r="F8" s="38">
        <v>9733.5</v>
      </c>
      <c r="G8" s="38">
        <v>0</v>
      </c>
      <c r="H8" s="38">
        <v>48351.4</v>
      </c>
      <c r="I8" s="38">
        <v>1516.9</v>
      </c>
      <c r="J8" s="38">
        <v>0</v>
      </c>
      <c r="K8" s="1">
        <v>0</v>
      </c>
    </row>
    <row r="9" spans="1:11" ht="12.75">
      <c r="A9" s="1">
        <v>1999</v>
      </c>
      <c r="B9" s="1">
        <v>1998</v>
      </c>
      <c r="C9" s="40">
        <v>2</v>
      </c>
      <c r="D9" s="38">
        <v>31090.2</v>
      </c>
      <c r="E9" s="38">
        <v>53013.1</v>
      </c>
      <c r="F9" s="38">
        <v>7411.9</v>
      </c>
      <c r="G9" s="38">
        <v>0</v>
      </c>
      <c r="H9" s="38">
        <v>101383.9</v>
      </c>
      <c r="I9" s="38">
        <v>1466.8</v>
      </c>
      <c r="J9" s="38">
        <v>0</v>
      </c>
      <c r="K9" s="1">
        <v>0</v>
      </c>
    </row>
    <row r="10" spans="1:11" ht="12.75">
      <c r="A10" s="1">
        <v>1999</v>
      </c>
      <c r="B10" s="1">
        <v>1998</v>
      </c>
      <c r="C10" s="40">
        <v>3</v>
      </c>
      <c r="D10" s="38">
        <v>23477.7</v>
      </c>
      <c r="E10" s="38">
        <v>34796.7</v>
      </c>
      <c r="F10" s="38">
        <v>5371.1</v>
      </c>
      <c r="G10" s="38">
        <v>0</v>
      </c>
      <c r="H10" s="38">
        <v>56096.2</v>
      </c>
      <c r="I10" s="38">
        <v>105.7</v>
      </c>
      <c r="J10" s="38">
        <v>0</v>
      </c>
      <c r="K10" s="1">
        <v>0</v>
      </c>
    </row>
    <row r="11" spans="1:11" ht="12.75">
      <c r="A11" s="1">
        <v>1999</v>
      </c>
      <c r="B11" s="1">
        <v>1998</v>
      </c>
      <c r="C11" s="40">
        <v>4</v>
      </c>
      <c r="D11" s="38">
        <v>20367.2</v>
      </c>
      <c r="E11" s="38">
        <v>17787.6</v>
      </c>
      <c r="F11" s="38">
        <v>2181.9</v>
      </c>
      <c r="G11" s="38">
        <v>0</v>
      </c>
      <c r="H11" s="38">
        <v>37269.6</v>
      </c>
      <c r="I11" s="38">
        <v>43.5</v>
      </c>
      <c r="J11" s="38">
        <v>0</v>
      </c>
      <c r="K11" s="1">
        <v>0</v>
      </c>
    </row>
    <row r="12" spans="1:11" ht="12.75">
      <c r="A12" s="1">
        <v>1999</v>
      </c>
      <c r="B12" s="1">
        <v>1998</v>
      </c>
      <c r="C12" s="40">
        <v>5</v>
      </c>
      <c r="D12" s="38">
        <v>5632.3</v>
      </c>
      <c r="E12" s="38">
        <v>4251.3</v>
      </c>
      <c r="F12" s="38">
        <v>202.5</v>
      </c>
      <c r="G12" s="38">
        <v>0</v>
      </c>
      <c r="H12" s="38">
        <v>13418.9</v>
      </c>
      <c r="I12" s="38">
        <v>2</v>
      </c>
      <c r="J12" s="38">
        <v>0</v>
      </c>
      <c r="K12" s="1">
        <v>0</v>
      </c>
    </row>
    <row r="13" spans="1:11" ht="12.75">
      <c r="A13" s="1">
        <v>1999</v>
      </c>
      <c r="B13" s="1">
        <v>1998</v>
      </c>
      <c r="C13" s="40">
        <v>6</v>
      </c>
      <c r="D13" s="38">
        <v>5191.7</v>
      </c>
      <c r="E13" s="38">
        <v>1637.7</v>
      </c>
      <c r="F13" s="38">
        <v>2.2</v>
      </c>
      <c r="G13" s="38">
        <v>0</v>
      </c>
      <c r="H13" s="38">
        <v>1393.8</v>
      </c>
      <c r="I13" s="38">
        <v>1</v>
      </c>
      <c r="J13" s="38">
        <v>0</v>
      </c>
      <c r="K13" s="1">
        <v>0</v>
      </c>
    </row>
    <row r="16" spans="1:11" ht="12.75">
      <c r="A16">
        <v>1999</v>
      </c>
      <c r="B16">
        <v>1999</v>
      </c>
      <c r="C16" s="40">
        <v>7</v>
      </c>
      <c r="D16" s="1">
        <v>608932.6</v>
      </c>
      <c r="E16" s="1">
        <v>2922.7</v>
      </c>
      <c r="F16" s="1">
        <v>2.2</v>
      </c>
      <c r="G16" s="1">
        <v>139.3</v>
      </c>
      <c r="H16" s="1">
        <v>309683.7</v>
      </c>
      <c r="I16" s="1">
        <v>289.5</v>
      </c>
      <c r="J16" s="1">
        <v>0</v>
      </c>
      <c r="K16" s="38"/>
    </row>
    <row r="17" spans="1:11" ht="12.75">
      <c r="A17">
        <v>1999</v>
      </c>
      <c r="B17">
        <v>1999</v>
      </c>
      <c r="C17" s="40">
        <v>8</v>
      </c>
      <c r="D17" s="1">
        <v>475714.7</v>
      </c>
      <c r="E17" s="1">
        <v>10035.3</v>
      </c>
      <c r="F17" s="1">
        <v>47.6</v>
      </c>
      <c r="G17" s="1">
        <v>1012.3</v>
      </c>
      <c r="H17" s="1">
        <v>399887.7</v>
      </c>
      <c r="I17" s="1">
        <v>2308.4</v>
      </c>
      <c r="J17" s="1">
        <v>49.9</v>
      </c>
      <c r="K17" s="38"/>
    </row>
    <row r="18" spans="1:11" ht="12.75">
      <c r="A18">
        <v>1999</v>
      </c>
      <c r="B18">
        <v>1999</v>
      </c>
      <c r="C18" s="40">
        <v>9</v>
      </c>
      <c r="D18" s="1">
        <v>416146.3</v>
      </c>
      <c r="E18" s="1">
        <v>109193.6</v>
      </c>
      <c r="F18" s="1">
        <v>4103</v>
      </c>
      <c r="G18" s="1">
        <v>900.2</v>
      </c>
      <c r="H18" s="1">
        <v>349437.7</v>
      </c>
      <c r="I18" s="1">
        <v>4890.5</v>
      </c>
      <c r="J18" s="1">
        <v>63.7</v>
      </c>
      <c r="K18" s="38"/>
    </row>
    <row r="19" spans="1:11" ht="12.75">
      <c r="A19">
        <v>1999</v>
      </c>
      <c r="B19">
        <v>1999</v>
      </c>
      <c r="C19" s="40">
        <v>10</v>
      </c>
      <c r="D19" s="1">
        <v>368735.8</v>
      </c>
      <c r="E19" s="1">
        <v>196882.2</v>
      </c>
      <c r="F19" s="1">
        <v>16787.8</v>
      </c>
      <c r="G19" s="1">
        <v>728.1</v>
      </c>
      <c r="H19" s="1">
        <v>304003.4</v>
      </c>
      <c r="I19" s="1">
        <v>4099.5</v>
      </c>
      <c r="J19" s="1">
        <v>58.7</v>
      </c>
      <c r="K19" s="38"/>
    </row>
    <row r="20" spans="1:11" ht="12.75">
      <c r="A20">
        <v>1999</v>
      </c>
      <c r="B20">
        <v>1999</v>
      </c>
      <c r="C20" s="40">
        <v>11</v>
      </c>
      <c r="D20" s="1">
        <v>329369.6</v>
      </c>
      <c r="E20" s="1">
        <v>187785.8</v>
      </c>
      <c r="F20" s="1">
        <v>16402.3</v>
      </c>
      <c r="G20" s="1">
        <v>272.5</v>
      </c>
      <c r="H20" s="1">
        <v>268544.7</v>
      </c>
      <c r="I20" s="1">
        <v>3894.2</v>
      </c>
      <c r="J20" s="1">
        <v>13.8</v>
      </c>
      <c r="K20" s="38"/>
    </row>
    <row r="21" spans="1:11" ht="12.75">
      <c r="A21">
        <v>1999</v>
      </c>
      <c r="B21">
        <v>1999</v>
      </c>
      <c r="C21" s="40">
        <v>12</v>
      </c>
      <c r="D21" s="1">
        <v>267932.8</v>
      </c>
      <c r="E21" s="1">
        <v>167505.3</v>
      </c>
      <c r="F21" s="1">
        <v>13358.3</v>
      </c>
      <c r="G21" s="1">
        <v>244.3</v>
      </c>
      <c r="H21" s="1">
        <v>219329.4</v>
      </c>
      <c r="I21" s="1">
        <v>3751.2</v>
      </c>
      <c r="J21" s="1">
        <v>13.8</v>
      </c>
      <c r="K21" s="38"/>
    </row>
    <row r="22" spans="1:11" ht="12.75">
      <c r="A22">
        <v>2000</v>
      </c>
      <c r="B22">
        <v>1999</v>
      </c>
      <c r="C22" s="40">
        <v>1</v>
      </c>
      <c r="D22" s="1">
        <v>197636.9</v>
      </c>
      <c r="E22" s="1">
        <v>146636.5</v>
      </c>
      <c r="F22" s="1">
        <v>9458.7</v>
      </c>
      <c r="G22" s="1">
        <v>203.5</v>
      </c>
      <c r="H22" s="1">
        <v>160034.2</v>
      </c>
      <c r="I22" s="1">
        <v>2942.1</v>
      </c>
      <c r="J22" s="1">
        <v>13.8</v>
      </c>
      <c r="K22" s="38"/>
    </row>
    <row r="23" spans="1:11" ht="12.75">
      <c r="A23">
        <v>2000</v>
      </c>
      <c r="B23">
        <v>1999</v>
      </c>
      <c r="C23" s="40">
        <v>2</v>
      </c>
      <c r="D23" s="1">
        <v>143830.7</v>
      </c>
      <c r="E23" s="1">
        <v>121623.2</v>
      </c>
      <c r="F23" s="1">
        <v>6779.7</v>
      </c>
      <c r="G23" s="1">
        <v>176.1</v>
      </c>
      <c r="H23" s="1">
        <v>140853.5</v>
      </c>
      <c r="I23" s="1">
        <v>2537.9</v>
      </c>
      <c r="J23" s="1">
        <v>13.8</v>
      </c>
      <c r="K23" s="38"/>
    </row>
    <row r="24" spans="1:11" ht="12.75">
      <c r="A24">
        <v>2000</v>
      </c>
      <c r="B24">
        <v>1999</v>
      </c>
      <c r="C24" s="40">
        <v>3</v>
      </c>
      <c r="D24" s="1">
        <v>76823.6</v>
      </c>
      <c r="E24" s="1">
        <v>83610.9</v>
      </c>
      <c r="F24" s="1">
        <v>4406.8</v>
      </c>
      <c r="G24" s="1">
        <v>90</v>
      </c>
      <c r="H24" s="1">
        <v>64699.7</v>
      </c>
      <c r="I24" s="1">
        <v>332.9</v>
      </c>
      <c r="J24" s="1">
        <v>13.8</v>
      </c>
      <c r="K24" s="38"/>
    </row>
    <row r="25" spans="1:11" ht="12.75">
      <c r="A25">
        <v>2000</v>
      </c>
      <c r="B25">
        <v>1999</v>
      </c>
      <c r="C25" s="40">
        <v>4</v>
      </c>
      <c r="D25" s="1">
        <v>36846.8</v>
      </c>
      <c r="E25" s="1">
        <v>46665.5</v>
      </c>
      <c r="F25" s="1">
        <v>2281.8</v>
      </c>
      <c r="G25" s="1">
        <v>68.2</v>
      </c>
      <c r="H25" s="1">
        <v>36115.8</v>
      </c>
      <c r="I25" s="1">
        <v>236.4</v>
      </c>
      <c r="J25" s="1">
        <v>6.1</v>
      </c>
      <c r="K25" s="38"/>
    </row>
    <row r="26" spans="1:11" ht="12.75">
      <c r="A26">
        <v>2000</v>
      </c>
      <c r="B26">
        <v>1999</v>
      </c>
      <c r="C26" s="40">
        <v>5</v>
      </c>
      <c r="D26" s="1">
        <v>12130.2</v>
      </c>
      <c r="E26" s="1">
        <v>15326.2</v>
      </c>
      <c r="F26" s="1">
        <v>372.6</v>
      </c>
      <c r="G26" s="1">
        <v>22</v>
      </c>
      <c r="H26" s="1">
        <v>15359.4</v>
      </c>
      <c r="I26" s="1">
        <v>32.1</v>
      </c>
      <c r="J26" s="1">
        <v>6.1</v>
      </c>
      <c r="K26" s="38"/>
    </row>
    <row r="27" spans="1:11" ht="12.75">
      <c r="A27">
        <v>2000</v>
      </c>
      <c r="B27">
        <v>1999</v>
      </c>
      <c r="C27" s="40">
        <v>6</v>
      </c>
      <c r="D27" s="1">
        <v>1886.1</v>
      </c>
      <c r="E27" s="1">
        <v>2964.6</v>
      </c>
      <c r="F27" s="1">
        <v>132.9</v>
      </c>
      <c r="G27" s="1">
        <v>0</v>
      </c>
      <c r="H27" s="1">
        <v>444.6</v>
      </c>
      <c r="I27" s="1">
        <v>0.1</v>
      </c>
      <c r="J27" s="1">
        <v>6.1</v>
      </c>
      <c r="K27" s="38"/>
    </row>
    <row r="30" spans="1:10" ht="12.75">
      <c r="A30">
        <v>2000</v>
      </c>
      <c r="B30">
        <v>2000</v>
      </c>
      <c r="C30" s="40">
        <v>6</v>
      </c>
      <c r="D30" s="1">
        <v>4560.2</v>
      </c>
      <c r="E30" s="1">
        <v>0</v>
      </c>
      <c r="F30" s="1">
        <v>0</v>
      </c>
      <c r="G30" s="1">
        <v>0</v>
      </c>
      <c r="H30" s="1">
        <v>5.7</v>
      </c>
      <c r="I30" s="1">
        <v>0</v>
      </c>
      <c r="J30" s="1">
        <v>0</v>
      </c>
    </row>
    <row r="31" spans="1:10" ht="12.75">
      <c r="A31">
        <v>2000</v>
      </c>
      <c r="B31">
        <v>2000</v>
      </c>
      <c r="C31" s="40">
        <v>7</v>
      </c>
      <c r="D31" s="1">
        <v>473648.7</v>
      </c>
      <c r="E31" s="1">
        <v>2773.4</v>
      </c>
      <c r="F31" s="1">
        <v>123.8</v>
      </c>
      <c r="G31" s="1">
        <v>32.8</v>
      </c>
      <c r="H31" s="1">
        <v>57321.4</v>
      </c>
      <c r="I31" s="1">
        <v>126.8</v>
      </c>
      <c r="J31" s="1">
        <v>6.1</v>
      </c>
    </row>
    <row r="32" spans="1:10" ht="12.75">
      <c r="A32">
        <v>2000</v>
      </c>
      <c r="B32">
        <v>2000</v>
      </c>
      <c r="C32" s="41" t="s">
        <v>31</v>
      </c>
      <c r="D32" s="39">
        <v>478225.8</v>
      </c>
      <c r="E32" s="39">
        <v>2773.4</v>
      </c>
      <c r="F32" s="39">
        <v>123.8</v>
      </c>
      <c r="G32" s="39">
        <v>32.8</v>
      </c>
      <c r="H32" s="39">
        <v>57333.9</v>
      </c>
      <c r="I32" s="39">
        <v>126.8</v>
      </c>
      <c r="J32" s="39">
        <v>6.1</v>
      </c>
    </row>
    <row r="33" spans="1:10" ht="12.75">
      <c r="A33">
        <v>2000</v>
      </c>
      <c r="B33">
        <v>2000</v>
      </c>
      <c r="C33" s="41" t="s">
        <v>32</v>
      </c>
      <c r="D33" s="38">
        <v>320708.9</v>
      </c>
      <c r="E33" s="38">
        <v>9406.7</v>
      </c>
      <c r="F33" s="38">
        <v>54</v>
      </c>
      <c r="G33" s="38">
        <v>210.1</v>
      </c>
      <c r="H33" s="38">
        <v>330396.8</v>
      </c>
      <c r="I33" s="38">
        <v>1220.3</v>
      </c>
      <c r="J33" s="38">
        <v>127.1</v>
      </c>
    </row>
    <row r="34" spans="1:10" ht="12.75">
      <c r="A34">
        <v>2000</v>
      </c>
      <c r="B34">
        <v>2000</v>
      </c>
      <c r="C34" s="41" t="s">
        <v>33</v>
      </c>
      <c r="D34" s="38">
        <v>254144.5</v>
      </c>
      <c r="E34" s="38">
        <v>133928.2</v>
      </c>
      <c r="F34" s="38">
        <v>2564.1</v>
      </c>
      <c r="G34" s="38">
        <v>260</v>
      </c>
      <c r="H34" s="38">
        <v>273269</v>
      </c>
      <c r="I34" s="38">
        <v>1153.9</v>
      </c>
      <c r="J34" s="38">
        <v>76.1</v>
      </c>
    </row>
    <row r="35" spans="1:10" ht="12.75">
      <c r="A35">
        <v>2000</v>
      </c>
      <c r="B35">
        <v>2000</v>
      </c>
      <c r="C35" s="41" t="s">
        <v>34</v>
      </c>
      <c r="D35" s="38">
        <v>217608.7</v>
      </c>
      <c r="E35" s="38">
        <v>149561</v>
      </c>
      <c r="F35" s="38">
        <v>6628.5</v>
      </c>
      <c r="G35" s="38">
        <v>271.8</v>
      </c>
      <c r="H35" s="38">
        <v>229876.7</v>
      </c>
      <c r="I35" s="38">
        <v>940.2</v>
      </c>
      <c r="J35" s="38">
        <v>24.1</v>
      </c>
    </row>
    <row r="36" spans="1:10" ht="12.75">
      <c r="A36">
        <v>2000</v>
      </c>
      <c r="B36">
        <v>2000</v>
      </c>
      <c r="C36" s="41" t="s">
        <v>35</v>
      </c>
      <c r="D36" s="38">
        <v>193409.5</v>
      </c>
      <c r="E36" s="38">
        <v>137193.4</v>
      </c>
      <c r="F36" s="38">
        <v>6345.1</v>
      </c>
      <c r="G36" s="38">
        <v>202.8</v>
      </c>
      <c r="H36" s="38">
        <v>214026.3</v>
      </c>
      <c r="I36" s="38">
        <v>953.9</v>
      </c>
      <c r="J36" s="38">
        <v>24.1</v>
      </c>
    </row>
    <row r="37" spans="1:10" ht="12.75">
      <c r="A37">
        <v>2000</v>
      </c>
      <c r="B37">
        <v>2000</v>
      </c>
      <c r="C37" s="41" t="s">
        <v>36</v>
      </c>
      <c r="D37" s="38">
        <v>157866.8</v>
      </c>
      <c r="E37" s="38">
        <v>120095.2</v>
      </c>
      <c r="F37" s="38">
        <v>6189.8</v>
      </c>
      <c r="G37" s="38">
        <v>164.3</v>
      </c>
      <c r="H37" s="38">
        <v>164907.6</v>
      </c>
      <c r="I37" s="38">
        <v>880.1</v>
      </c>
      <c r="J37" s="38">
        <v>22.9</v>
      </c>
    </row>
    <row r="38" spans="1:10" ht="12.75">
      <c r="A38">
        <v>2000</v>
      </c>
      <c r="B38">
        <v>2000</v>
      </c>
      <c r="C38" s="41" t="s">
        <v>37</v>
      </c>
      <c r="D38" s="38">
        <v>119161.2</v>
      </c>
      <c r="E38" s="38">
        <v>94082.2</v>
      </c>
      <c r="F38" s="38">
        <v>4095</v>
      </c>
      <c r="G38" s="38">
        <v>102.8</v>
      </c>
      <c r="H38" s="38">
        <v>113880.8</v>
      </c>
      <c r="I38" s="38">
        <v>805.2</v>
      </c>
      <c r="J38" s="38">
        <v>21.1</v>
      </c>
    </row>
    <row r="39" spans="1:10" ht="12.75">
      <c r="A39">
        <v>2000</v>
      </c>
      <c r="B39">
        <v>2000</v>
      </c>
      <c r="C39" s="41" t="s">
        <v>38</v>
      </c>
      <c r="D39" s="38">
        <v>93899.2</v>
      </c>
      <c r="E39" s="38">
        <v>81476.2</v>
      </c>
      <c r="F39" s="38">
        <v>3594.2</v>
      </c>
      <c r="G39" s="38">
        <v>49</v>
      </c>
      <c r="H39" s="38">
        <v>89525</v>
      </c>
      <c r="I39" s="38">
        <v>901.4</v>
      </c>
      <c r="J39" s="38">
        <v>20.3</v>
      </c>
    </row>
    <row r="40" spans="1:10" ht="12.75">
      <c r="A40">
        <v>2000</v>
      </c>
      <c r="B40">
        <v>2000</v>
      </c>
      <c r="C40" s="41" t="s">
        <v>39</v>
      </c>
      <c r="D40" s="38">
        <v>58939.8</v>
      </c>
      <c r="E40" s="38">
        <v>52923.1</v>
      </c>
      <c r="F40" s="38">
        <v>2807.9</v>
      </c>
      <c r="G40" s="38">
        <v>40.1</v>
      </c>
      <c r="H40" s="38">
        <v>54815.2</v>
      </c>
      <c r="I40" s="38">
        <v>528.7</v>
      </c>
      <c r="J40" s="38">
        <v>13</v>
      </c>
    </row>
    <row r="41" spans="1:10" ht="12.75">
      <c r="A41">
        <v>2000</v>
      </c>
      <c r="B41">
        <v>2000</v>
      </c>
      <c r="C41" s="41" t="s">
        <v>40</v>
      </c>
      <c r="D41" s="38">
        <v>30680.5</v>
      </c>
      <c r="E41" s="38">
        <v>29087.7</v>
      </c>
      <c r="F41" s="38">
        <v>1520</v>
      </c>
      <c r="G41" s="38">
        <v>40.1</v>
      </c>
      <c r="H41" s="38">
        <v>33888.2</v>
      </c>
      <c r="I41" s="38">
        <v>279.6</v>
      </c>
      <c r="J41" s="38">
        <v>12.6</v>
      </c>
    </row>
    <row r="42" spans="1:10" ht="12.75">
      <c r="A42">
        <v>2000</v>
      </c>
      <c r="B42">
        <v>2000</v>
      </c>
      <c r="C42" s="41" t="s">
        <v>41</v>
      </c>
      <c r="D42" s="38">
        <v>9069</v>
      </c>
      <c r="E42" s="38">
        <v>12124.6</v>
      </c>
      <c r="F42" s="38">
        <v>912.3</v>
      </c>
      <c r="G42" s="38">
        <v>20</v>
      </c>
      <c r="H42" s="38">
        <v>13006</v>
      </c>
      <c r="I42" s="38">
        <v>79.6</v>
      </c>
      <c r="J42" s="38">
        <v>12.2</v>
      </c>
    </row>
    <row r="43" spans="1:10" ht="12.75">
      <c r="A43">
        <v>2000</v>
      </c>
      <c r="B43">
        <v>2000</v>
      </c>
      <c r="C43" s="41" t="s">
        <v>42</v>
      </c>
      <c r="D43" s="38">
        <v>1240.1</v>
      </c>
      <c r="E43" s="38">
        <v>1696.9</v>
      </c>
      <c r="F43" s="38">
        <v>22.9</v>
      </c>
      <c r="G43" s="38">
        <v>0</v>
      </c>
      <c r="H43" s="38">
        <v>1712.2</v>
      </c>
      <c r="I43" s="38">
        <v>1</v>
      </c>
      <c r="J43" s="38">
        <v>0.2</v>
      </c>
    </row>
    <row r="44" ht="12.75">
      <c r="C44" s="41"/>
    </row>
    <row r="47" spans="1:10" ht="12.75">
      <c r="A47">
        <v>2001</v>
      </c>
      <c r="B47">
        <v>2001</v>
      </c>
      <c r="C47">
        <v>6</v>
      </c>
      <c r="D47" s="1">
        <v>3277.8</v>
      </c>
      <c r="E47" s="1">
        <v>0</v>
      </c>
      <c r="F47" s="1">
        <v>0</v>
      </c>
      <c r="G47" s="1">
        <v>0</v>
      </c>
      <c r="H47" s="1">
        <v>122.6</v>
      </c>
      <c r="I47" s="1">
        <v>0</v>
      </c>
      <c r="J47" s="1">
        <v>0</v>
      </c>
    </row>
    <row r="48" spans="1:10" ht="12.75">
      <c r="A48">
        <v>2001</v>
      </c>
      <c r="B48">
        <v>2001</v>
      </c>
      <c r="C48">
        <v>7</v>
      </c>
      <c r="D48" s="1">
        <v>306974.8</v>
      </c>
      <c r="E48" s="1">
        <v>1143.8</v>
      </c>
      <c r="F48" s="1">
        <v>39.3</v>
      </c>
      <c r="G48" s="1">
        <v>0</v>
      </c>
      <c r="H48" s="1">
        <v>77401.2</v>
      </c>
      <c r="I48" s="1">
        <v>598.2</v>
      </c>
      <c r="J48" s="1">
        <v>0</v>
      </c>
    </row>
    <row r="49" spans="3:10" ht="12.75">
      <c r="C49">
        <v>7</v>
      </c>
      <c r="D49" s="42">
        <v>310252.6</v>
      </c>
      <c r="E49" s="42">
        <v>1143.8</v>
      </c>
      <c r="F49" s="42">
        <v>39.3</v>
      </c>
      <c r="G49" s="42">
        <v>0</v>
      </c>
      <c r="H49" s="42">
        <v>77523.8</v>
      </c>
      <c r="I49" s="42">
        <v>598.2</v>
      </c>
      <c r="J49" s="42">
        <v>0</v>
      </c>
    </row>
    <row r="50" spans="1:10" ht="12.75">
      <c r="A50" s="1">
        <v>2001</v>
      </c>
      <c r="B50" s="1">
        <v>2001</v>
      </c>
      <c r="C50" s="40">
        <v>7</v>
      </c>
      <c r="D50" s="1">
        <v>310252.6</v>
      </c>
      <c r="E50" s="1">
        <v>1143.8</v>
      </c>
      <c r="F50" s="1">
        <v>39.3</v>
      </c>
      <c r="G50" s="1">
        <v>0</v>
      </c>
      <c r="H50" s="1">
        <v>77523.8</v>
      </c>
      <c r="I50" s="1">
        <v>598.2</v>
      </c>
      <c r="J50" s="1">
        <v>0</v>
      </c>
    </row>
    <row r="51" spans="1:10" ht="12.75">
      <c r="A51" s="1">
        <v>2001</v>
      </c>
      <c r="B51" s="1">
        <v>2001</v>
      </c>
      <c r="C51" s="40">
        <v>8</v>
      </c>
      <c r="D51" s="1">
        <v>229073</v>
      </c>
      <c r="E51" s="1">
        <v>2145.2</v>
      </c>
      <c r="F51" s="1">
        <v>27.1</v>
      </c>
      <c r="G51" s="1">
        <v>11.5</v>
      </c>
      <c r="H51" s="1">
        <v>231770</v>
      </c>
      <c r="I51" s="1">
        <v>3842.7</v>
      </c>
      <c r="J51" s="1">
        <v>143.3</v>
      </c>
    </row>
    <row r="52" spans="1:10" ht="12.75">
      <c r="A52" s="1">
        <v>2001</v>
      </c>
      <c r="B52" s="1">
        <v>2001</v>
      </c>
      <c r="C52" s="40">
        <v>9</v>
      </c>
      <c r="D52" s="1">
        <v>171458.2</v>
      </c>
      <c r="E52" s="1">
        <v>67674.5</v>
      </c>
      <c r="F52" s="1">
        <v>2417.7</v>
      </c>
      <c r="G52" s="1">
        <v>19.3</v>
      </c>
      <c r="H52" s="1">
        <v>197578.8</v>
      </c>
      <c r="I52" s="1">
        <v>3611.6</v>
      </c>
      <c r="J52" s="1">
        <v>132.3</v>
      </c>
    </row>
    <row r="53" spans="1:10" ht="12.75">
      <c r="A53" s="1">
        <v>2001</v>
      </c>
      <c r="B53" s="1">
        <v>2001</v>
      </c>
      <c r="C53" s="40">
        <v>10</v>
      </c>
      <c r="D53" s="1">
        <v>147246.8</v>
      </c>
      <c r="E53" s="1">
        <v>95964.4</v>
      </c>
      <c r="F53" s="1">
        <v>8157.3</v>
      </c>
      <c r="G53" s="1">
        <v>13.6</v>
      </c>
      <c r="H53" s="1">
        <v>175444.2</v>
      </c>
      <c r="I53" s="1">
        <v>3014.1</v>
      </c>
      <c r="J53" s="1">
        <v>161.7</v>
      </c>
    </row>
    <row r="54" spans="1:10" ht="12.75">
      <c r="A54" s="1">
        <v>2001</v>
      </c>
      <c r="B54" s="1">
        <v>2001</v>
      </c>
      <c r="C54" s="41" t="s">
        <v>35</v>
      </c>
      <c r="D54" s="1">
        <v>122413</v>
      </c>
      <c r="E54" s="1">
        <v>75594.9</v>
      </c>
      <c r="F54" s="1">
        <v>5960.3</v>
      </c>
      <c r="G54" s="1">
        <v>20.2</v>
      </c>
      <c r="H54" s="1">
        <v>153148.2</v>
      </c>
      <c r="I54" s="1">
        <v>2738</v>
      </c>
      <c r="J54" s="1">
        <v>128.8</v>
      </c>
    </row>
    <row r="55" spans="1:10" ht="12.75">
      <c r="A55" s="1">
        <v>2001</v>
      </c>
      <c r="B55" s="1">
        <v>2001</v>
      </c>
      <c r="C55" s="41" t="s">
        <v>36</v>
      </c>
      <c r="D55" s="1">
        <v>96788</v>
      </c>
      <c r="E55" s="1">
        <v>54593.5</v>
      </c>
      <c r="F55" s="1">
        <v>5549.2</v>
      </c>
      <c r="G55" s="1">
        <v>20.2</v>
      </c>
      <c r="H55" s="1">
        <v>117481.8</v>
      </c>
      <c r="I55" s="1">
        <v>3657.2</v>
      </c>
      <c r="J55" s="1">
        <v>110.3</v>
      </c>
    </row>
    <row r="56" spans="1:10" ht="12.75">
      <c r="A56" s="1">
        <v>2002</v>
      </c>
      <c r="B56" s="1">
        <v>2001</v>
      </c>
      <c r="C56" s="41" t="s">
        <v>37</v>
      </c>
      <c r="D56" s="1">
        <v>72088.4</v>
      </c>
      <c r="E56" s="1">
        <v>25354.5</v>
      </c>
      <c r="F56" s="1">
        <v>4825.3</v>
      </c>
      <c r="G56" s="1">
        <v>17.7</v>
      </c>
      <c r="H56" s="1">
        <v>90593.7</v>
      </c>
      <c r="I56" s="1">
        <v>3152.5</v>
      </c>
      <c r="J56" s="1">
        <v>103.3</v>
      </c>
    </row>
    <row r="57" spans="1:10" ht="12.75">
      <c r="A57" s="1">
        <v>2002</v>
      </c>
      <c r="B57" s="1">
        <v>2001</v>
      </c>
      <c r="C57" s="41" t="s">
        <v>38</v>
      </c>
      <c r="D57" s="1">
        <v>52108.6</v>
      </c>
      <c r="E57" s="1">
        <v>16190.9</v>
      </c>
      <c r="F57" s="1">
        <v>4224.7</v>
      </c>
      <c r="G57" s="1">
        <v>7.5</v>
      </c>
      <c r="H57" s="1">
        <v>68947</v>
      </c>
      <c r="I57" s="1">
        <v>2802.1</v>
      </c>
      <c r="J57" s="1">
        <v>90.6</v>
      </c>
    </row>
    <row r="58" spans="1:10" ht="12.75">
      <c r="A58" s="1">
        <v>2002</v>
      </c>
      <c r="B58" s="1">
        <v>2001</v>
      </c>
      <c r="C58" s="41" t="s">
        <v>39</v>
      </c>
      <c r="D58" s="1">
        <v>34605.2</v>
      </c>
      <c r="E58" s="1">
        <v>11562</v>
      </c>
      <c r="F58" s="1">
        <v>3187.1</v>
      </c>
      <c r="G58" s="1">
        <v>9.5</v>
      </c>
      <c r="H58" s="1">
        <v>43043.6</v>
      </c>
      <c r="I58" s="1">
        <v>1097.4</v>
      </c>
      <c r="J58" s="1">
        <v>47.6</v>
      </c>
    </row>
    <row r="59" spans="1:10" ht="12.75">
      <c r="A59" s="1">
        <v>2002</v>
      </c>
      <c r="B59" s="1">
        <v>2001</v>
      </c>
      <c r="C59" s="41" t="s">
        <v>40</v>
      </c>
      <c r="D59" s="1">
        <v>23377.1</v>
      </c>
      <c r="E59" s="1">
        <v>7090.9</v>
      </c>
      <c r="F59" s="1">
        <v>1719.7</v>
      </c>
      <c r="G59" s="1">
        <v>9.5</v>
      </c>
      <c r="H59" s="1">
        <v>28428.9</v>
      </c>
      <c r="I59" s="1">
        <v>889.6</v>
      </c>
      <c r="J59" s="1">
        <v>53.1</v>
      </c>
    </row>
    <row r="60" spans="1:10" ht="12.75">
      <c r="A60" s="1">
        <v>2002</v>
      </c>
      <c r="B60" s="1">
        <v>2001</v>
      </c>
      <c r="C60" s="41" t="s">
        <v>41</v>
      </c>
      <c r="D60" s="1">
        <v>8240.2</v>
      </c>
      <c r="E60" s="1">
        <v>3344.8</v>
      </c>
      <c r="F60" s="1">
        <v>563.2</v>
      </c>
      <c r="G60" s="1">
        <v>0</v>
      </c>
      <c r="H60" s="1">
        <v>10268.2</v>
      </c>
      <c r="I60" s="1">
        <v>461.1</v>
      </c>
      <c r="J60" s="1">
        <v>17.9</v>
      </c>
    </row>
    <row r="61" spans="1:10" ht="12.75">
      <c r="A61" s="1">
        <v>2002</v>
      </c>
      <c r="B61" s="1">
        <v>2001</v>
      </c>
      <c r="C61" s="41" t="s">
        <v>42</v>
      </c>
      <c r="D61" s="1">
        <v>2205.8</v>
      </c>
      <c r="E61" s="1">
        <v>880.6</v>
      </c>
      <c r="F61" s="1">
        <v>1.5</v>
      </c>
      <c r="G61" s="1">
        <v>0</v>
      </c>
      <c r="H61" s="1">
        <v>1870.9</v>
      </c>
      <c r="I61" s="1">
        <v>12.7</v>
      </c>
      <c r="J61" s="1">
        <v>13.5</v>
      </c>
    </row>
    <row r="64" spans="2:10" ht="12.75">
      <c r="B64">
        <v>2001</v>
      </c>
      <c r="C64">
        <v>6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</row>
    <row r="65" spans="2:10" ht="12.75">
      <c r="B65">
        <v>2001</v>
      </c>
      <c r="C65">
        <v>7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</row>
    <row r="67" spans="2:10" ht="12.75">
      <c r="B67" s="1">
        <v>2002</v>
      </c>
      <c r="C67">
        <v>7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</row>
    <row r="68" spans="2:3" ht="12.75">
      <c r="B68" s="1">
        <v>2002</v>
      </c>
      <c r="C68" s="40">
        <v>8</v>
      </c>
    </row>
    <row r="69" spans="2:3" ht="12.75">
      <c r="B69" s="1">
        <v>2002</v>
      </c>
      <c r="C69" s="40">
        <v>9</v>
      </c>
    </row>
    <row r="70" spans="2:3" ht="12.75">
      <c r="B70" s="1">
        <v>2002</v>
      </c>
      <c r="C70" s="40">
        <v>10</v>
      </c>
    </row>
    <row r="71" spans="2:3" ht="12.75">
      <c r="B71" s="1">
        <v>2002</v>
      </c>
      <c r="C71" s="41" t="s">
        <v>35</v>
      </c>
    </row>
    <row r="72" spans="2:3" ht="12.75">
      <c r="B72" s="1">
        <v>2002</v>
      </c>
      <c r="C72" s="41" t="s">
        <v>36</v>
      </c>
    </row>
    <row r="73" spans="2:3" ht="12.75">
      <c r="B73" s="1">
        <v>2002</v>
      </c>
      <c r="C73" s="41" t="s">
        <v>37</v>
      </c>
    </row>
    <row r="74" spans="2:3" ht="12.75">
      <c r="B74" s="1">
        <v>2002</v>
      </c>
      <c r="C74" s="41" t="s">
        <v>38</v>
      </c>
    </row>
    <row r="75" spans="2:3" ht="12.75">
      <c r="B75" s="1">
        <v>2002</v>
      </c>
      <c r="C75" s="41" t="s">
        <v>39</v>
      </c>
    </row>
    <row r="76" spans="2:3" ht="12.75">
      <c r="B76" s="1">
        <v>2002</v>
      </c>
      <c r="C76" s="41" t="s">
        <v>40</v>
      </c>
    </row>
    <row r="77" spans="2:3" ht="12.75">
      <c r="B77" s="1">
        <v>2002</v>
      </c>
      <c r="C77" s="41" t="s">
        <v>41</v>
      </c>
    </row>
    <row r="78" spans="2:3" ht="12.75">
      <c r="B78" s="1">
        <v>2002</v>
      </c>
      <c r="C78" s="41" t="s">
        <v>42</v>
      </c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D85"/>
  <sheetViews>
    <sheetView showGridLines="0" showZeros="0" tabSelected="1" zoomScale="80" zoomScaleNormal="80" workbookViewId="0" topLeftCell="A31">
      <selection activeCell="Z9" sqref="Z9"/>
    </sheetView>
  </sheetViews>
  <sheetFormatPr defaultColWidth="11.421875" defaultRowHeight="12.75"/>
  <cols>
    <col min="1" max="1" width="9.28125" style="48" customWidth="1"/>
    <col min="2" max="2" width="9.8515625" style="0" customWidth="1"/>
    <col min="3" max="3" width="8.8515625" style="2" customWidth="1"/>
    <col min="4" max="4" width="9.421875" style="2" bestFit="1" customWidth="1"/>
    <col min="5" max="5" width="7.140625" style="2" customWidth="1"/>
    <col min="6" max="7" width="7.421875" style="2" customWidth="1"/>
    <col min="8" max="8" width="8.28125" style="2" customWidth="1"/>
    <col min="9" max="9" width="7.140625" style="2" customWidth="1"/>
    <col min="10" max="10" width="6.140625" style="2" customWidth="1"/>
    <col min="11" max="13" width="6.28125" style="2" customWidth="1"/>
    <col min="14" max="14" width="6.140625" style="2" customWidth="1"/>
    <col min="15" max="15" width="7.421875" style="2" customWidth="1"/>
    <col min="16" max="16" width="8.00390625" style="2" customWidth="1"/>
    <col min="17" max="17" width="8.7109375" style="2" customWidth="1"/>
    <col min="18" max="18" width="9.00390625" style="2" bestFit="1" customWidth="1"/>
    <col min="19" max="19" width="8.7109375" style="2" customWidth="1"/>
    <col min="20" max="20" width="9.8515625" style="2" bestFit="1" customWidth="1"/>
    <col min="21" max="21" width="5.8515625" style="2" customWidth="1"/>
    <col min="22" max="22" width="9.8515625" style="106" customWidth="1"/>
    <col min="23" max="42" width="11.421875" style="106" customWidth="1"/>
  </cols>
  <sheetData>
    <row r="1" spans="1:22" ht="30" customHeight="1">
      <c r="A1" s="151" t="s">
        <v>55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05"/>
    </row>
    <row r="2" spans="1:21" ht="30" customHeight="1">
      <c r="A2" s="156" t="str">
        <f>'[2]pois-feves-lupin'!$A$3</f>
        <v>situation provisoire au 31 avril   récolte 2009 à 2011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1" ht="30" customHeight="1">
      <c r="A3" s="59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</row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spans="15:16" ht="12.75" customHeight="1">
      <c r="O10" s="5"/>
      <c r="P10" s="37"/>
    </row>
    <row r="11" ht="12.75" customHeight="1"/>
    <row r="12" ht="12.75" customHeight="1">
      <c r="P12" s="37"/>
    </row>
    <row r="13" ht="12.75" customHeight="1"/>
    <row r="14" spans="1:21" ht="12.75" customHeight="1">
      <c r="A14" s="56"/>
      <c r="P14" s="43"/>
      <c r="Q14" s="45"/>
      <c r="R14" s="45"/>
      <c r="S14" s="45"/>
      <c r="T14" s="45"/>
      <c r="U14" s="46"/>
    </row>
    <row r="15" spans="1:20" ht="12.75" customHeight="1">
      <c r="A15" s="57"/>
      <c r="P15" s="44"/>
      <c r="Q15" s="44"/>
      <c r="R15" s="44"/>
      <c r="S15" s="44"/>
      <c r="T15" s="44"/>
    </row>
    <row r="16" spans="1:21" ht="12.75" customHeight="1">
      <c r="A16" s="57"/>
      <c r="P16" s="43"/>
      <c r="Q16" s="45"/>
      <c r="R16" s="45"/>
      <c r="S16" s="45"/>
      <c r="T16" s="45"/>
      <c r="U16" s="46"/>
    </row>
    <row r="17" ht="12.75" customHeight="1">
      <c r="A17" s="57"/>
    </row>
    <row r="18" ht="12.75">
      <c r="A18" s="57"/>
    </row>
    <row r="19" spans="1:81" ht="25.5">
      <c r="A19" s="57"/>
      <c r="C19" s="3"/>
      <c r="D19" s="4"/>
      <c r="E19"/>
      <c r="F19"/>
      <c r="G19"/>
      <c r="H19"/>
      <c r="I19" s="4"/>
      <c r="J19" s="4"/>
      <c r="K19"/>
      <c r="L19"/>
      <c r="M19"/>
      <c r="N19"/>
      <c r="O19" s="4"/>
      <c r="P19"/>
      <c r="Q19"/>
      <c r="R19"/>
      <c r="S19" s="4"/>
      <c r="T19"/>
      <c r="U19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07"/>
      <c r="AL19" s="107"/>
      <c r="AM19" s="107"/>
      <c r="AN19" s="107"/>
      <c r="AO19" s="107"/>
      <c r="AP19" s="107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6"/>
      <c r="BX19" s="6"/>
      <c r="BY19" s="6"/>
      <c r="BZ19" s="6"/>
      <c r="CA19" s="6"/>
      <c r="CB19" s="6"/>
      <c r="CC19" s="6"/>
    </row>
    <row r="20" spans="1:81" ht="12.75">
      <c r="A20" s="57"/>
      <c r="C20" s="7"/>
      <c r="D20" s="8"/>
      <c r="I20" s="8"/>
      <c r="J20" s="8"/>
      <c r="O20" s="8"/>
      <c r="S20" s="8"/>
      <c r="V20" s="99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9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6"/>
      <c r="BX20" s="6"/>
      <c r="BY20" s="6"/>
      <c r="BZ20" s="6"/>
      <c r="CA20" s="6"/>
      <c r="CB20" s="6"/>
      <c r="CC20" s="6"/>
    </row>
    <row r="21" spans="1:81" ht="23.25" customHeight="1">
      <c r="A21" s="57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 s="100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</row>
    <row r="22" spans="1:81" ht="9.75" customHeight="1">
      <c r="A22" s="57"/>
      <c r="C22" s="7"/>
      <c r="D22" s="8"/>
      <c r="I22" s="8"/>
      <c r="J22" s="8"/>
      <c r="O22" s="8"/>
      <c r="S22" s="8"/>
      <c r="V22" s="100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</row>
    <row r="23" spans="1:81" s="13" customFormat="1" ht="19.5">
      <c r="A23" s="80"/>
      <c r="B23" s="153" t="s">
        <v>0</v>
      </c>
      <c r="C23" s="153"/>
      <c r="D23" s="153"/>
      <c r="E23" s="153"/>
      <c r="F23" s="154" t="s">
        <v>1</v>
      </c>
      <c r="G23" s="154"/>
      <c r="H23" s="154"/>
      <c r="I23" s="154"/>
      <c r="J23" s="154" t="s">
        <v>2</v>
      </c>
      <c r="K23" s="154"/>
      <c r="L23" s="154"/>
      <c r="M23" s="154"/>
      <c r="N23" s="154" t="s">
        <v>43</v>
      </c>
      <c r="O23" s="154"/>
      <c r="P23" s="154"/>
      <c r="Q23" s="154"/>
      <c r="R23" s="155" t="s">
        <v>3</v>
      </c>
      <c r="S23" s="155"/>
      <c r="T23" s="155"/>
      <c r="U23" s="155"/>
      <c r="V23" s="101"/>
      <c r="W23" s="108"/>
      <c r="X23" s="108"/>
      <c r="Y23" s="108" t="s">
        <v>0</v>
      </c>
      <c r="Z23" s="108"/>
      <c r="AA23" s="108"/>
      <c r="AB23" s="108"/>
      <c r="AC23" s="108"/>
      <c r="AD23" s="108"/>
      <c r="AE23" s="108"/>
      <c r="AF23" s="108" t="s">
        <v>1</v>
      </c>
      <c r="AG23" s="108"/>
      <c r="AH23" s="109"/>
      <c r="AI23" s="109"/>
      <c r="AJ23" s="109"/>
      <c r="AK23" s="109"/>
      <c r="AL23" s="109"/>
      <c r="AM23" s="110"/>
      <c r="AN23" s="110"/>
      <c r="AO23" s="110"/>
      <c r="AP23" s="110"/>
      <c r="AQ23" s="11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</row>
    <row r="24" spans="1:81" s="16" customFormat="1" ht="12.75" customHeight="1">
      <c r="A24" s="147" t="s">
        <v>4</v>
      </c>
      <c r="B24" s="149">
        <f>'[1]stdepot'!B4</f>
        <v>2009</v>
      </c>
      <c r="C24" s="149">
        <f>'[1]stdepot'!C4</f>
        <v>2010</v>
      </c>
      <c r="D24" s="149">
        <f>'[1]stdepot'!D4</f>
        <v>2011</v>
      </c>
      <c r="E24" s="146" t="s">
        <v>5</v>
      </c>
      <c r="F24" s="149">
        <f>B24</f>
        <v>2009</v>
      </c>
      <c r="G24" s="144">
        <f>C24</f>
        <v>2010</v>
      </c>
      <c r="H24" s="144">
        <f>D24</f>
        <v>2011</v>
      </c>
      <c r="I24" s="146" t="s">
        <v>5</v>
      </c>
      <c r="J24" s="149">
        <f>B24</f>
        <v>2009</v>
      </c>
      <c r="K24" s="144">
        <f>C24</f>
        <v>2010</v>
      </c>
      <c r="L24" s="144">
        <f>D24</f>
        <v>2011</v>
      </c>
      <c r="M24" s="146" t="s">
        <v>5</v>
      </c>
      <c r="N24" s="149">
        <f>J24</f>
        <v>2009</v>
      </c>
      <c r="O24" s="144">
        <f>K24</f>
        <v>2010</v>
      </c>
      <c r="P24" s="144">
        <f>L24</f>
        <v>2011</v>
      </c>
      <c r="Q24" s="146" t="s">
        <v>5</v>
      </c>
      <c r="R24" s="149">
        <f>J24</f>
        <v>2009</v>
      </c>
      <c r="S24" s="144">
        <f>K24</f>
        <v>2010</v>
      </c>
      <c r="T24" s="144">
        <f>L24</f>
        <v>2011</v>
      </c>
      <c r="U24" s="146" t="s">
        <v>5</v>
      </c>
      <c r="V24" s="24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2"/>
      <c r="AI24" s="112"/>
      <c r="AJ24" s="112"/>
      <c r="AK24" s="112"/>
      <c r="AL24" s="112"/>
      <c r="AM24" s="113"/>
      <c r="AN24" s="113"/>
      <c r="AO24" s="113"/>
      <c r="AP24" s="113"/>
      <c r="AQ24" s="14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</row>
    <row r="25" spans="1:81" s="63" customFormat="1" ht="12" customHeight="1">
      <c r="A25" s="148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02"/>
      <c r="W25" s="114"/>
      <c r="X25" s="115" t="s">
        <v>58</v>
      </c>
      <c r="Y25" s="115" t="s">
        <v>59</v>
      </c>
      <c r="Z25" s="115" t="s">
        <v>61</v>
      </c>
      <c r="AA25" s="115" t="s">
        <v>60</v>
      </c>
      <c r="AB25" s="115" t="s">
        <v>62</v>
      </c>
      <c r="AC25" s="116"/>
      <c r="AD25" s="114"/>
      <c r="AE25" s="115" t="s">
        <v>58</v>
      </c>
      <c r="AF25" s="115" t="s">
        <v>59</v>
      </c>
      <c r="AG25" s="115" t="s">
        <v>61</v>
      </c>
      <c r="AH25" s="115" t="s">
        <v>60</v>
      </c>
      <c r="AI25" s="115" t="s">
        <v>62</v>
      </c>
      <c r="AJ25" s="117"/>
      <c r="AK25" s="117"/>
      <c r="AL25" s="117"/>
      <c r="AM25" s="117"/>
      <c r="AN25" s="117"/>
      <c r="AO25" s="117"/>
      <c r="AP25" s="1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</row>
    <row r="26" spans="1:81" s="22" customFormat="1" ht="12.75" customHeight="1">
      <c r="A26" s="73" t="s">
        <v>6</v>
      </c>
      <c r="B26" s="20">
        <f>'[1]stdepot'!B5</f>
        <v>1031653.3</v>
      </c>
      <c r="C26" s="23">
        <f>'[1]stdepot'!C5</f>
        <v>777341.9</v>
      </c>
      <c r="D26" s="17">
        <f>'[1]stdepot'!D5</f>
        <v>1261294.09</v>
      </c>
      <c r="E26" s="92">
        <f>IF(D26&lt;&gt;0,(D26-C26)/C26,0)</f>
        <v>0.6225731431690483</v>
      </c>
      <c r="F26" s="72">
        <f>'[1]stdepot'!E5</f>
        <v>6879.6</v>
      </c>
      <c r="G26" s="20">
        <f>'[1]stdepot'!F5</f>
        <v>2129.2</v>
      </c>
      <c r="H26" s="17">
        <f>'[1]stdepot'!G5</f>
        <v>13916.45</v>
      </c>
      <c r="I26" s="92">
        <f>IF(H26&lt;&gt;0,(H26-G26)/G26,0)</f>
        <v>5.535999436408041</v>
      </c>
      <c r="J26" s="72">
        <f>'[1]stdepot'!H5</f>
        <v>212.3</v>
      </c>
      <c r="K26" s="20">
        <f>'[1]stdepot'!I5</f>
        <v>331.4</v>
      </c>
      <c r="L26" s="91">
        <f>'[1]stdepot'!J5</f>
        <v>1532.2</v>
      </c>
      <c r="M26" s="92">
        <f>IF(L26&lt;&gt;0,(L26-K26)/K26,0)</f>
        <v>3.6234158117079067</v>
      </c>
      <c r="N26" s="72">
        <f>'[1]stdepot'!K5</f>
        <v>419</v>
      </c>
      <c r="O26" s="20">
        <f>'[1]stdepot'!L5</f>
        <v>703.2</v>
      </c>
      <c r="P26" s="17">
        <f>'[1]stdepot'!M5</f>
        <v>2143.39</v>
      </c>
      <c r="Q26" s="92">
        <f>IF(P26&lt;&gt;0,(P26-O26)/O26,0)</f>
        <v>2.0480517633674626</v>
      </c>
      <c r="R26" s="72">
        <f>(B26+F26+J26+N26)</f>
        <v>1039164.2000000001</v>
      </c>
      <c r="S26" s="72">
        <f aca="true" t="shared" si="0" ref="S26:T37">(C26+G26+K26+O26)</f>
        <v>780505.7</v>
      </c>
      <c r="T26" s="98">
        <f t="shared" si="0"/>
        <v>1278886.13</v>
      </c>
      <c r="U26" s="62">
        <f>IF(T26&lt;&gt;0,(T26-S26)/S26,0)</f>
        <v>0.6385352855206566</v>
      </c>
      <c r="V26" s="24"/>
      <c r="W26" s="99" t="s">
        <v>7</v>
      </c>
      <c r="X26" s="118">
        <f>B26/1000</f>
        <v>1031.6533</v>
      </c>
      <c r="Y26" s="118">
        <f>C26/1000</f>
        <v>777.3419</v>
      </c>
      <c r="Z26" s="118">
        <f>D26/1000</f>
        <v>1261.29409</v>
      </c>
      <c r="AA26" s="119">
        <f>'[3]colza-tournesol'!L9/1000</f>
        <v>2253.3093</v>
      </c>
      <c r="AB26" s="119">
        <f>'[3]colza-tournesol'!M9/1000</f>
        <v>2977.20519</v>
      </c>
      <c r="AC26" s="118"/>
      <c r="AD26" s="99" t="s">
        <v>7</v>
      </c>
      <c r="AE26" s="118">
        <f>F26/1000</f>
        <v>6.8796</v>
      </c>
      <c r="AF26" s="118">
        <f>G26/1000</f>
        <v>2.1292</v>
      </c>
      <c r="AG26" s="118">
        <f>H26/1000</f>
        <v>13.916450000000001</v>
      </c>
      <c r="AH26" s="119">
        <f>'[3]colza-tournesol'!L29/1000</f>
        <v>123.1402</v>
      </c>
      <c r="AI26" s="119">
        <f>'[3]colza-tournesol'!M29/1000</f>
        <v>74.16304</v>
      </c>
      <c r="AJ26" s="113"/>
      <c r="AK26" s="113"/>
      <c r="AL26" s="113"/>
      <c r="AM26" s="113"/>
      <c r="AN26" s="113"/>
      <c r="AO26" s="113"/>
      <c r="AP26" s="113"/>
      <c r="AQ26" s="14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s="22" customFormat="1" ht="12.75" customHeight="1">
      <c r="A27" s="73" t="s">
        <v>8</v>
      </c>
      <c r="B27" s="20">
        <f>'[1]stdepot'!B6</f>
        <v>890793.9</v>
      </c>
      <c r="C27" s="23">
        <f>'[1]stdepot'!C6</f>
        <v>799566.6</v>
      </c>
      <c r="D27" s="17">
        <f>'[1]stdepot'!D6</f>
        <v>844649.69</v>
      </c>
      <c r="E27" s="92">
        <f aca="true" t="shared" si="1" ref="E27:E37">IF(D27&lt;&gt;0,(D27-C27)/C27,0)</f>
        <v>0.05638440875344214</v>
      </c>
      <c r="F27" s="72">
        <f>'[1]stdepot'!E6</f>
        <v>31731.2</v>
      </c>
      <c r="G27" s="20">
        <f>'[1]stdepot'!F6</f>
        <v>8789</v>
      </c>
      <c r="H27" s="17">
        <f>'[1]stdepot'!G6</f>
        <v>75145.87</v>
      </c>
      <c r="I27" s="92">
        <f>IF(H27&lt;&gt;0,(H27-G27)/G27,0)</f>
        <v>7.54999089771305</v>
      </c>
      <c r="J27" s="72">
        <f>'[1]stdepot'!H6</f>
        <v>618.7</v>
      </c>
      <c r="K27" s="20">
        <f>'[1]stdepot'!I6</f>
        <v>316.4</v>
      </c>
      <c r="L27" s="17">
        <f>'[1]stdepot'!J6</f>
        <v>785.7</v>
      </c>
      <c r="M27" s="92">
        <f>IF(L27&lt;&gt;0,(L27-K27)/K27,0)</f>
        <v>1.483249051833123</v>
      </c>
      <c r="N27" s="72">
        <f>'[1]stdepot'!K6</f>
        <v>571.6</v>
      </c>
      <c r="O27" s="20">
        <f>'[1]stdepot'!L6</f>
        <v>994.1</v>
      </c>
      <c r="P27" s="17">
        <f>'[1]stdepot'!M6</f>
        <v>1762.52</v>
      </c>
      <c r="Q27" s="92">
        <f aca="true" t="shared" si="2" ref="Q27:Q36">IF(P27&lt;&gt;0,(P27-O27)/O27,0)</f>
        <v>0.7729805854541796</v>
      </c>
      <c r="R27" s="72">
        <f aca="true" t="shared" si="3" ref="R27:R37">(B27+F27+J27+N27)</f>
        <v>923715.3999999999</v>
      </c>
      <c r="S27" s="72">
        <f t="shared" si="0"/>
        <v>809666.1</v>
      </c>
      <c r="T27" s="98">
        <f t="shared" si="0"/>
        <v>922343.7799999999</v>
      </c>
      <c r="U27" s="62">
        <f aca="true" t="shared" si="4" ref="U27:U37">IF(T27&lt;&gt;0,(T27-S27)/S27,0)</f>
        <v>0.13916561407226996</v>
      </c>
      <c r="V27" s="24"/>
      <c r="W27" s="99" t="s">
        <v>9</v>
      </c>
      <c r="X27" s="118">
        <f aca="true" t="shared" si="5" ref="X27:X37">B27/1000</f>
        <v>890.7939</v>
      </c>
      <c r="Y27" s="118">
        <f aca="true" t="shared" si="6" ref="Y27:Z34">C27/1000</f>
        <v>799.5666</v>
      </c>
      <c r="Z27" s="118">
        <f t="shared" si="6"/>
        <v>844.64969</v>
      </c>
      <c r="AA27" s="119">
        <f>'[3]colza-tournesol'!L10/1000</f>
        <v>2659.5871</v>
      </c>
      <c r="AB27" s="119">
        <f>'[3]colza-tournesol'!M10/1000</f>
        <v>2944.86382</v>
      </c>
      <c r="AC27" s="118"/>
      <c r="AD27" s="99" t="s">
        <v>9</v>
      </c>
      <c r="AE27" s="118">
        <f aca="true" t="shared" si="7" ref="AE27:AE37">F27/1000</f>
        <v>31.7312</v>
      </c>
      <c r="AF27" s="118">
        <f aca="true" t="shared" si="8" ref="AF27:AF37">G27/1000</f>
        <v>8.789</v>
      </c>
      <c r="AG27" s="118">
        <f aca="true" t="shared" si="9" ref="AG27:AG34">H27/1000</f>
        <v>75.14587</v>
      </c>
      <c r="AH27" s="119">
        <f>'[3]colza-tournesol'!L30/1000</f>
        <v>97.1175</v>
      </c>
      <c r="AI27" s="119">
        <f>'[3]colza-tournesol'!M30/1000</f>
        <v>203.34979</v>
      </c>
      <c r="AJ27" s="113"/>
      <c r="AK27" s="113"/>
      <c r="AL27" s="113"/>
      <c r="AM27" s="113"/>
      <c r="AN27" s="113"/>
      <c r="AO27" s="113"/>
      <c r="AP27" s="113"/>
      <c r="AQ27" s="14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s="22" customFormat="1" ht="12.75">
      <c r="A28" s="73" t="s">
        <v>10</v>
      </c>
      <c r="B28" s="20">
        <f>'[1]stdepot'!B7</f>
        <v>800633.3</v>
      </c>
      <c r="C28" s="23">
        <f>'[1]stdepot'!C7</f>
        <v>659452.3</v>
      </c>
      <c r="D28" s="17">
        <f>'[1]stdepot'!D7</f>
        <v>676687.52</v>
      </c>
      <c r="E28" s="92">
        <f t="shared" si="1"/>
        <v>0.026135658333438175</v>
      </c>
      <c r="F28" s="72">
        <f>'[1]stdepot'!E7</f>
        <v>240804.3</v>
      </c>
      <c r="G28" s="20">
        <f>'[1]stdepot'!F7</f>
        <v>286335</v>
      </c>
      <c r="H28" s="17">
        <f>'[1]stdepot'!G7</f>
        <v>342399.59</v>
      </c>
      <c r="I28" s="92">
        <f aca="true" t="shared" si="10" ref="I28:I37">IF(H28&lt;&gt;0,(H28-G28)/G28,0)</f>
        <v>0.19580068800530856</v>
      </c>
      <c r="J28" s="72">
        <f>'[1]stdepot'!H7</f>
        <v>4487</v>
      </c>
      <c r="K28" s="20">
        <f>'[1]stdepot'!I7</f>
        <v>4511.4</v>
      </c>
      <c r="L28" s="17">
        <f>'[1]stdepot'!J7</f>
        <v>4396.92</v>
      </c>
      <c r="M28" s="92">
        <f aca="true" t="shared" si="11" ref="M28:M37">IF(L28&lt;&gt;0,(L28-K28)/K28,0)</f>
        <v>-0.0253757148556988</v>
      </c>
      <c r="N28" s="72">
        <f>'[1]stdepot'!K7</f>
        <v>434</v>
      </c>
      <c r="O28" s="20">
        <f>'[1]stdepot'!L7</f>
        <v>755</v>
      </c>
      <c r="P28" s="17">
        <f>'[1]stdepot'!M7</f>
        <v>1742.28</v>
      </c>
      <c r="Q28" s="92">
        <f t="shared" si="2"/>
        <v>1.3076556291390729</v>
      </c>
      <c r="R28" s="72">
        <f t="shared" si="3"/>
        <v>1046358.6000000001</v>
      </c>
      <c r="S28" s="72">
        <f t="shared" si="0"/>
        <v>951053.7000000001</v>
      </c>
      <c r="T28" s="98">
        <f t="shared" si="0"/>
        <v>1025226.3100000002</v>
      </c>
      <c r="U28" s="62">
        <f t="shared" si="4"/>
        <v>0.07798992843411481</v>
      </c>
      <c r="V28" s="24"/>
      <c r="W28" s="99" t="s">
        <v>11</v>
      </c>
      <c r="X28" s="118">
        <f t="shared" si="5"/>
        <v>800.6333000000001</v>
      </c>
      <c r="Y28" s="118">
        <f t="shared" si="6"/>
        <v>659.4523</v>
      </c>
      <c r="Z28" s="118">
        <f t="shared" si="6"/>
        <v>676.6875200000001</v>
      </c>
      <c r="AA28" s="119">
        <f>'[3]colza-tournesol'!L11/1000</f>
        <v>2530.0569</v>
      </c>
      <c r="AB28" s="119">
        <f>'[3]colza-tournesol'!M11/1000</f>
        <v>2739.03208</v>
      </c>
      <c r="AC28" s="118"/>
      <c r="AD28" s="99" t="s">
        <v>11</v>
      </c>
      <c r="AE28" s="118">
        <f t="shared" si="7"/>
        <v>240.80429999999998</v>
      </c>
      <c r="AF28" s="118">
        <f t="shared" si="8"/>
        <v>286.335</v>
      </c>
      <c r="AG28" s="118">
        <f t="shared" si="9"/>
        <v>342.39959000000005</v>
      </c>
      <c r="AH28" s="119">
        <f>'[3]colza-tournesol'!L31/1000</f>
        <v>779.28</v>
      </c>
      <c r="AI28" s="119">
        <f>'[3]colza-tournesol'!M31/1000</f>
        <v>975.37424</v>
      </c>
      <c r="AJ28" s="113"/>
      <c r="AK28" s="113"/>
      <c r="AL28" s="113"/>
      <c r="AM28" s="113"/>
      <c r="AN28" s="113"/>
      <c r="AO28" s="113"/>
      <c r="AP28" s="113"/>
      <c r="AQ28" s="14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s="22" customFormat="1" ht="12.75">
      <c r="A29" s="64" t="s">
        <v>12</v>
      </c>
      <c r="B29" s="36">
        <f>'[1]stdepot'!B8</f>
        <v>755509.3</v>
      </c>
      <c r="C29" s="71">
        <f>'[1]stdepot'!C8</f>
        <v>586490</v>
      </c>
      <c r="D29" s="63">
        <f>'[1]stdepot'!D8</f>
        <v>608774.46</v>
      </c>
      <c r="E29" s="92">
        <f t="shared" si="1"/>
        <v>0.0379963170727548</v>
      </c>
      <c r="F29" s="72">
        <f>'[1]stdepot'!E8</f>
        <v>225494.7</v>
      </c>
      <c r="G29" s="36">
        <f>'[1]stdepot'!F8</f>
        <v>292786.7</v>
      </c>
      <c r="H29" s="63">
        <f>'[1]stdepot'!G8</f>
        <v>307933.52</v>
      </c>
      <c r="I29" s="92">
        <f t="shared" si="10"/>
        <v>0.051733292530022734</v>
      </c>
      <c r="J29" s="72">
        <f>'[1]stdepot'!H8</f>
        <v>8596.2</v>
      </c>
      <c r="K29" s="36">
        <f>'[1]stdepot'!I8</f>
        <v>12438.7</v>
      </c>
      <c r="L29" s="63">
        <f>'[1]stdepot'!J8</f>
        <v>7843.65</v>
      </c>
      <c r="M29" s="92">
        <f t="shared" si="11"/>
        <v>-0.36941561417189905</v>
      </c>
      <c r="N29" s="72">
        <f>'[1]stdepot'!K8</f>
        <v>227.1</v>
      </c>
      <c r="O29" s="36">
        <f>'[1]stdepot'!L8</f>
        <v>264.5</v>
      </c>
      <c r="P29" s="63">
        <f>'[1]stdepot'!M8</f>
        <v>1172.31</v>
      </c>
      <c r="Q29" s="92">
        <f t="shared" si="2"/>
        <v>3.432173913043478</v>
      </c>
      <c r="R29" s="72">
        <f t="shared" si="3"/>
        <v>989827.2999999999</v>
      </c>
      <c r="S29" s="72">
        <f t="shared" si="0"/>
        <v>891979.8999999999</v>
      </c>
      <c r="T29" s="98">
        <f t="shared" si="0"/>
        <v>925723.9400000001</v>
      </c>
      <c r="U29" s="62">
        <f t="shared" si="4"/>
        <v>0.037830493714040146</v>
      </c>
      <c r="V29" s="24"/>
      <c r="W29" s="99" t="s">
        <v>13</v>
      </c>
      <c r="X29" s="118">
        <f t="shared" si="5"/>
        <v>755.5093</v>
      </c>
      <c r="Y29" s="118">
        <f t="shared" si="6"/>
        <v>586.49</v>
      </c>
      <c r="Z29" s="118">
        <f t="shared" si="6"/>
        <v>608.77446</v>
      </c>
      <c r="AA29" s="119">
        <f>'[3]colza-tournesol'!L12/1000</f>
        <v>2359.8109</v>
      </c>
      <c r="AB29" s="119">
        <f>'[3]colza-tournesol'!M12/1000</f>
        <v>2446.2382599999996</v>
      </c>
      <c r="AC29" s="118"/>
      <c r="AD29" s="99" t="s">
        <v>13</v>
      </c>
      <c r="AE29" s="118">
        <f t="shared" si="7"/>
        <v>225.49470000000002</v>
      </c>
      <c r="AF29" s="118">
        <f t="shared" si="8"/>
        <v>292.7867</v>
      </c>
      <c r="AG29" s="118">
        <f t="shared" si="9"/>
        <v>307.93352000000004</v>
      </c>
      <c r="AH29" s="119">
        <f>'[3]colza-tournesol'!L32/1000</f>
        <v>909.9191</v>
      </c>
      <c r="AI29" s="119">
        <f>'[3]colza-tournesol'!M32/1000</f>
        <v>962.54264</v>
      </c>
      <c r="AJ29" s="113"/>
      <c r="AK29" s="113"/>
      <c r="AL29" s="113"/>
      <c r="AM29" s="113"/>
      <c r="AN29" s="113"/>
      <c r="AO29" s="113"/>
      <c r="AP29" s="113"/>
      <c r="AQ29" s="14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s="22" customFormat="1" ht="12.75">
      <c r="A30" s="64" t="s">
        <v>14</v>
      </c>
      <c r="B30" s="36">
        <f>'[1]stdepot'!B9</f>
        <v>667637.5</v>
      </c>
      <c r="C30" s="71">
        <f>'[1]stdepot'!C9</f>
        <v>417020.4</v>
      </c>
      <c r="D30" s="63">
        <f>'[1]stdepot'!D9</f>
        <v>439782.6</v>
      </c>
      <c r="E30" s="92">
        <f t="shared" si="1"/>
        <v>0.054582941266182544</v>
      </c>
      <c r="F30" s="72">
        <f>'[1]stdepot'!E9</f>
        <v>192239.8</v>
      </c>
      <c r="G30" s="36">
        <f>'[1]stdepot'!F9</f>
        <v>202930.1</v>
      </c>
      <c r="H30" s="63">
        <f>'[1]stdepot'!G9</f>
        <v>242869.92</v>
      </c>
      <c r="I30" s="92">
        <f t="shared" si="10"/>
        <v>0.19681565228618134</v>
      </c>
      <c r="J30" s="72">
        <f>'[1]stdepot'!H9</f>
        <v>7890.5</v>
      </c>
      <c r="K30" s="36">
        <f>'[1]stdepot'!I9</f>
        <v>10940.6</v>
      </c>
      <c r="L30" s="63">
        <f>'[1]stdepot'!J9</f>
        <v>7144.88</v>
      </c>
      <c r="M30" s="92">
        <f t="shared" si="11"/>
        <v>-0.3469389247390454</v>
      </c>
      <c r="N30" s="72">
        <f>'[1]stdepot'!K9</f>
        <v>192.8</v>
      </c>
      <c r="O30" s="36">
        <f>'[1]stdepot'!L9</f>
        <v>253.7</v>
      </c>
      <c r="P30" s="63">
        <f>'[1]stdepot'!M9</f>
        <v>889.51</v>
      </c>
      <c r="Q30" s="92">
        <f t="shared" si="2"/>
        <v>2.5061489948758373</v>
      </c>
      <c r="R30" s="72">
        <f t="shared" si="3"/>
        <v>867960.6000000001</v>
      </c>
      <c r="S30" s="72">
        <f t="shared" si="0"/>
        <v>631144.7999999999</v>
      </c>
      <c r="T30" s="98">
        <f t="shared" si="0"/>
        <v>690686.91</v>
      </c>
      <c r="U30" s="62">
        <f t="shared" si="4"/>
        <v>0.09433985671750779</v>
      </c>
      <c r="V30" s="24"/>
      <c r="W30" s="99" t="s">
        <v>15</v>
      </c>
      <c r="X30" s="118">
        <f t="shared" si="5"/>
        <v>667.6375</v>
      </c>
      <c r="Y30" s="118">
        <f>C30/1000</f>
        <v>417.0204</v>
      </c>
      <c r="Z30" s="118">
        <f t="shared" si="6"/>
        <v>439.7826</v>
      </c>
      <c r="AA30" s="119">
        <f>'[3]colza-tournesol'!L13/1000</f>
        <v>2262.08</v>
      </c>
      <c r="AB30" s="119">
        <f>'[3]colza-tournesol'!M13/1000</f>
        <v>2336.33125</v>
      </c>
      <c r="AC30" s="120"/>
      <c r="AD30" s="99" t="s">
        <v>15</v>
      </c>
      <c r="AE30" s="118">
        <f t="shared" si="7"/>
        <v>192.2398</v>
      </c>
      <c r="AF30" s="118">
        <f t="shared" si="8"/>
        <v>202.9301</v>
      </c>
      <c r="AG30" s="118">
        <f t="shared" si="9"/>
        <v>242.86992</v>
      </c>
      <c r="AH30" s="119">
        <f>'[3]colza-tournesol'!L33/1000</f>
        <v>886.7573000000001</v>
      </c>
      <c r="AI30" s="119">
        <f>'[3]colza-tournesol'!M33/1000</f>
        <v>913.6528199999999</v>
      </c>
      <c r="AJ30" s="113"/>
      <c r="AK30" s="113"/>
      <c r="AL30" s="113"/>
      <c r="AM30" s="113"/>
      <c r="AN30" s="113"/>
      <c r="AO30" s="113"/>
      <c r="AP30" s="113"/>
      <c r="AQ30" s="14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s="22" customFormat="1" ht="13.5" customHeight="1">
      <c r="A31" s="64" t="s">
        <v>16</v>
      </c>
      <c r="B31" s="36">
        <f>'[1]stdepot'!B10</f>
        <v>608124.8</v>
      </c>
      <c r="C31" s="71">
        <f>'[1]stdepot'!C10</f>
        <v>338266</v>
      </c>
      <c r="D31" s="63">
        <f>'[1]stdepot'!D10</f>
        <v>406367.63</v>
      </c>
      <c r="E31" s="92">
        <f t="shared" si="1"/>
        <v>0.2013256726954527</v>
      </c>
      <c r="F31" s="72">
        <f>'[1]stdepot'!E10</f>
        <v>153437</v>
      </c>
      <c r="G31" s="36">
        <f>'[1]stdepot'!F10</f>
        <v>149517.6</v>
      </c>
      <c r="H31" s="63">
        <f>'[1]stdepot'!G10</f>
        <v>211402.43</v>
      </c>
      <c r="I31" s="92">
        <f t="shared" si="10"/>
        <v>0.4138966248789439</v>
      </c>
      <c r="J31" s="72">
        <f>'[1]stdepot'!H10</f>
        <v>7579.6</v>
      </c>
      <c r="K31" s="36">
        <f>'[1]stdepot'!I10</f>
        <v>8818.1</v>
      </c>
      <c r="L31" s="63">
        <f>'[1]stdepot'!J10</f>
        <v>6421.04</v>
      </c>
      <c r="M31" s="92">
        <f t="shared" si="11"/>
        <v>-0.27183406856352277</v>
      </c>
      <c r="N31" s="72">
        <f>'[1]stdepot'!K10</f>
        <v>63.4</v>
      </c>
      <c r="O31" s="36">
        <f>'[1]stdepot'!L10</f>
        <v>320.1</v>
      </c>
      <c r="P31" s="63">
        <f>'[1]stdepot'!M10</f>
        <v>722.01</v>
      </c>
      <c r="Q31" s="92">
        <f t="shared" si="2"/>
        <v>1.255576382380506</v>
      </c>
      <c r="R31" s="72">
        <f t="shared" si="3"/>
        <v>769204.8</v>
      </c>
      <c r="S31" s="72">
        <f t="shared" si="0"/>
        <v>496921.79999999993</v>
      </c>
      <c r="T31" s="98">
        <f t="shared" si="0"/>
        <v>624913.1100000001</v>
      </c>
      <c r="U31" s="62">
        <f t="shared" si="4"/>
        <v>0.25756831356563586</v>
      </c>
      <c r="V31" s="24"/>
      <c r="W31" s="99" t="s">
        <v>17</v>
      </c>
      <c r="X31" s="118">
        <f t="shared" si="5"/>
        <v>608.1248</v>
      </c>
      <c r="Y31" s="118">
        <f>C31/1000</f>
        <v>338.266</v>
      </c>
      <c r="Z31" s="118">
        <f t="shared" si="6"/>
        <v>406.36763</v>
      </c>
      <c r="AA31" s="119">
        <f>'[3]colza-tournesol'!L14/1000</f>
        <v>2031.4769</v>
      </c>
      <c r="AB31" s="119">
        <f>'[3]colza-tournesol'!M14/1000</f>
        <v>2041.9996999999998</v>
      </c>
      <c r="AC31" s="120"/>
      <c r="AD31" s="99" t="s">
        <v>17</v>
      </c>
      <c r="AE31" s="118">
        <f t="shared" si="7"/>
        <v>153.437</v>
      </c>
      <c r="AF31" s="118">
        <f t="shared" si="8"/>
        <v>149.51760000000002</v>
      </c>
      <c r="AG31" s="118">
        <f t="shared" si="9"/>
        <v>211.40242999999998</v>
      </c>
      <c r="AH31" s="119">
        <f>'[3]colza-tournesol'!L34/1000</f>
        <v>814.5844000000001</v>
      </c>
      <c r="AI31" s="119">
        <f>'[3]colza-tournesol'!M34/1000</f>
        <v>827.8464</v>
      </c>
      <c r="AJ31" s="113"/>
      <c r="AK31" s="113"/>
      <c r="AL31" s="113"/>
      <c r="AM31" s="113"/>
      <c r="AN31" s="113"/>
      <c r="AO31" s="113"/>
      <c r="AP31" s="113"/>
      <c r="AQ31" s="14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s="22" customFormat="1" ht="12.75" customHeight="1">
      <c r="A32" s="64" t="s">
        <v>18</v>
      </c>
      <c r="B32" s="36">
        <f>'[1]stdepot'!B11</f>
        <v>481786.7</v>
      </c>
      <c r="C32" s="71">
        <f>'[1]stdepot'!C11</f>
        <v>262875.6</v>
      </c>
      <c r="D32" s="63">
        <f>'[1]stdepot'!D11</f>
        <v>290379.45</v>
      </c>
      <c r="E32" s="92">
        <f t="shared" si="1"/>
        <v>0.104626865330978</v>
      </c>
      <c r="F32" s="72">
        <f>'[1]stdepot'!E11</f>
        <v>115566.7</v>
      </c>
      <c r="G32" s="36">
        <f>'[1]stdepot'!F11</f>
        <v>107282.8</v>
      </c>
      <c r="H32" s="63">
        <f>'[1]stdepot'!G11</f>
        <v>161784.68</v>
      </c>
      <c r="I32" s="92">
        <f t="shared" si="10"/>
        <v>0.5080206706014383</v>
      </c>
      <c r="J32" s="72">
        <f>'[1]stdepot'!H11</f>
        <v>3860.6</v>
      </c>
      <c r="K32" s="36">
        <f>'[1]stdepot'!I11</f>
        <v>6300.9</v>
      </c>
      <c r="L32" s="63">
        <f>'[1]stdepot'!J11</f>
        <v>5224.81</v>
      </c>
      <c r="M32" s="92">
        <f t="shared" si="11"/>
        <v>-0.1707835388595279</v>
      </c>
      <c r="N32" s="72">
        <f>'[1]stdepot'!K11</f>
        <v>3.9</v>
      </c>
      <c r="O32" s="36">
        <f>'[1]stdepot'!L11</f>
        <v>197.3</v>
      </c>
      <c r="P32" s="63">
        <f>'[1]stdepot'!M11</f>
        <v>469.31</v>
      </c>
      <c r="Q32" s="92">
        <f t="shared" si="2"/>
        <v>1.378661936137861</v>
      </c>
      <c r="R32" s="72">
        <f t="shared" si="3"/>
        <v>601217.9</v>
      </c>
      <c r="S32" s="72">
        <f t="shared" si="0"/>
        <v>376656.6</v>
      </c>
      <c r="T32" s="98">
        <f t="shared" si="0"/>
        <v>457858.25</v>
      </c>
      <c r="U32" s="62">
        <f t="shared" si="4"/>
        <v>0.21558536343183693</v>
      </c>
      <c r="V32" s="24"/>
      <c r="W32" s="99" t="s">
        <v>19</v>
      </c>
      <c r="X32" s="118">
        <f t="shared" si="5"/>
        <v>481.7867</v>
      </c>
      <c r="Y32" s="118">
        <f aca="true" t="shared" si="12" ref="Y32:Y37">C32/1000</f>
        <v>262.87559999999996</v>
      </c>
      <c r="Z32" s="118">
        <f t="shared" si="6"/>
        <v>290.37945</v>
      </c>
      <c r="AA32" s="119">
        <f>'[3]colza-tournesol'!L15/1000</f>
        <v>1768.2753</v>
      </c>
      <c r="AB32" s="119">
        <f>'[3]colza-tournesol'!M15/1000</f>
        <v>1729.86789</v>
      </c>
      <c r="AC32" s="120"/>
      <c r="AD32" s="99" t="s">
        <v>19</v>
      </c>
      <c r="AE32" s="118">
        <f t="shared" si="7"/>
        <v>115.5667</v>
      </c>
      <c r="AF32" s="118">
        <f t="shared" si="8"/>
        <v>107.28280000000001</v>
      </c>
      <c r="AG32" s="118">
        <f t="shared" si="9"/>
        <v>161.78467999999998</v>
      </c>
      <c r="AH32" s="119">
        <f>'[3]colza-tournesol'!L35/1000</f>
        <v>712.0991</v>
      </c>
      <c r="AI32" s="119">
        <f>'[3]colza-tournesol'!M35/1000</f>
        <v>713.88025</v>
      </c>
      <c r="AJ32" s="113"/>
      <c r="AK32" s="113"/>
      <c r="AL32" s="113"/>
      <c r="AM32" s="113"/>
      <c r="AN32" s="113"/>
      <c r="AO32" s="113"/>
      <c r="AP32" s="113"/>
      <c r="AQ32" s="14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s="22" customFormat="1" ht="12.75" customHeight="1">
      <c r="A33" s="64" t="s">
        <v>20</v>
      </c>
      <c r="B33" s="36">
        <f>'[1]stdepot'!B12</f>
        <v>317795.3</v>
      </c>
      <c r="C33" s="71">
        <f>'[1]stdepot'!C12</f>
        <v>166307.9</v>
      </c>
      <c r="D33" s="63">
        <f>'[1]stdepot'!D12</f>
        <v>203501.02</v>
      </c>
      <c r="E33" s="92">
        <f t="shared" si="1"/>
        <v>0.22364012773897088</v>
      </c>
      <c r="F33" s="72">
        <f>'[1]stdepot'!E12</f>
        <v>89215.3</v>
      </c>
      <c r="G33" s="36">
        <f>'[1]stdepot'!F12</f>
        <v>76898.9</v>
      </c>
      <c r="H33" s="63">
        <f>'[1]stdepot'!G12</f>
        <v>112766.89</v>
      </c>
      <c r="I33" s="92">
        <f>IF(H33&lt;&gt;0,(H33-G33)/G33,0)</f>
        <v>0.4664304690964371</v>
      </c>
      <c r="J33" s="72">
        <f>'[1]stdepot'!H12</f>
        <v>2764.8</v>
      </c>
      <c r="K33" s="36">
        <f>'[1]stdepot'!I12</f>
        <v>4330.8</v>
      </c>
      <c r="L33" s="63">
        <f>'[1]stdepot'!J12</f>
        <v>4235.26</v>
      </c>
      <c r="M33" s="92">
        <f>IF(L33&lt;&gt;0,(L33-K33)/K33,0)</f>
        <v>-0.022060589267571803</v>
      </c>
      <c r="N33" s="72">
        <f>'[1]stdepot'!K12</f>
        <v>34</v>
      </c>
      <c r="O33" s="36">
        <f>'[1]stdepot'!L12</f>
        <v>120.2</v>
      </c>
      <c r="P33" s="63">
        <f>'[1]stdepot'!M12</f>
        <v>301.01</v>
      </c>
      <c r="Q33" s="92">
        <f>IF(P33&lt;&gt;0,(P33-O33)/O33,0)</f>
        <v>1.5042429284525791</v>
      </c>
      <c r="R33" s="72">
        <f t="shared" si="3"/>
        <v>409809.39999999997</v>
      </c>
      <c r="S33" s="72">
        <f t="shared" si="0"/>
        <v>247657.8</v>
      </c>
      <c r="T33" s="98">
        <f t="shared" si="0"/>
        <v>320804.18</v>
      </c>
      <c r="U33" s="62">
        <f t="shared" si="4"/>
        <v>0.29535261962272136</v>
      </c>
      <c r="V33" s="24"/>
      <c r="W33" s="99" t="s">
        <v>21</v>
      </c>
      <c r="X33" s="118">
        <f t="shared" si="5"/>
        <v>317.7953</v>
      </c>
      <c r="Y33" s="118">
        <f t="shared" si="12"/>
        <v>166.3079</v>
      </c>
      <c r="Z33" s="118">
        <f t="shared" si="6"/>
        <v>203.50101999999998</v>
      </c>
      <c r="AA33" s="119">
        <f>'[3]colza-tournesol'!L16/1000</f>
        <v>1523.8488</v>
      </c>
      <c r="AB33" s="119">
        <f>'[3]colza-tournesol'!M16/1000</f>
        <v>1437.98782</v>
      </c>
      <c r="AC33" s="120"/>
      <c r="AD33" s="99" t="s">
        <v>21</v>
      </c>
      <c r="AE33" s="118">
        <f t="shared" si="7"/>
        <v>89.2153</v>
      </c>
      <c r="AF33" s="118">
        <f t="shared" si="8"/>
        <v>76.8989</v>
      </c>
      <c r="AG33" s="118">
        <f t="shared" si="9"/>
        <v>112.76689</v>
      </c>
      <c r="AH33" s="119">
        <f>'[3]colza-tournesol'!L36/1000</f>
        <v>610.4524</v>
      </c>
      <c r="AI33" s="119">
        <f>'[3]colza-tournesol'!M36/1000</f>
        <v>618.75834</v>
      </c>
      <c r="AJ33" s="113"/>
      <c r="AK33" s="113"/>
      <c r="AL33" s="113"/>
      <c r="AM33" s="113"/>
      <c r="AN33" s="113"/>
      <c r="AO33" s="113"/>
      <c r="AP33" s="113"/>
      <c r="AQ33" s="14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s="22" customFormat="1" ht="12.75" customHeight="1">
      <c r="A34" s="64" t="s">
        <v>22</v>
      </c>
      <c r="B34" s="36">
        <f>'[1]stdepot'!B13</f>
        <v>213969.3</v>
      </c>
      <c r="C34" s="71">
        <f>'[1]stdepot'!C13</f>
        <v>111850.7</v>
      </c>
      <c r="D34" s="63">
        <f>'[1]stdepot'!D13</f>
        <v>132421.99</v>
      </c>
      <c r="E34" s="92">
        <f t="shared" si="1"/>
        <v>0.18391740060634393</v>
      </c>
      <c r="F34" s="72">
        <f>'[1]stdepot'!E13</f>
        <v>54398.1</v>
      </c>
      <c r="G34" s="36">
        <f>'[1]stdepot'!F13</f>
        <v>61499.2</v>
      </c>
      <c r="H34" s="63">
        <f>'[1]stdepot'!G13</f>
        <v>62745.63</v>
      </c>
      <c r="I34" s="92">
        <f>IF(H34&lt;&gt;0,(H34-G34)/G34,0)</f>
        <v>0.020267418112755942</v>
      </c>
      <c r="J34" s="72">
        <f>'[1]stdepot'!H13</f>
        <v>2163.7</v>
      </c>
      <c r="K34" s="36">
        <f>'[1]stdepot'!I13</f>
        <v>3541.5</v>
      </c>
      <c r="L34" s="63">
        <f>'[1]stdepot'!J13</f>
        <v>3330.98</v>
      </c>
      <c r="M34" s="92">
        <f>IF(L34&lt;&gt;0,(L34-K34)/K34,0)</f>
        <v>-0.05944373852887194</v>
      </c>
      <c r="N34" s="72">
        <f>'[1]stdepot'!K13</f>
        <v>31.1</v>
      </c>
      <c r="O34" s="36">
        <f>'[1]stdepot'!L13</f>
        <v>84</v>
      </c>
      <c r="P34" s="63">
        <f>'[1]stdepot'!M13</f>
        <v>213.81</v>
      </c>
      <c r="Q34" s="92">
        <f>IF(P34&lt;&gt;0,(P34-O34)/O34,0)</f>
        <v>1.5453571428571429</v>
      </c>
      <c r="R34" s="72">
        <f t="shared" si="3"/>
        <v>270562.19999999995</v>
      </c>
      <c r="S34" s="72">
        <f t="shared" si="0"/>
        <v>176975.4</v>
      </c>
      <c r="T34" s="98">
        <f>(D34+H34+L34+P34)</f>
        <v>198712.41</v>
      </c>
      <c r="U34" s="62">
        <f>IF(T34&lt;&gt;0,(T34-S34)/S34,0)</f>
        <v>0.12282503670001599</v>
      </c>
      <c r="V34" s="24"/>
      <c r="W34" s="99" t="s">
        <v>22</v>
      </c>
      <c r="X34" s="118">
        <f t="shared" si="5"/>
        <v>213.96929999999998</v>
      </c>
      <c r="Y34" s="118">
        <f t="shared" si="12"/>
        <v>111.8507</v>
      </c>
      <c r="Z34" s="118">
        <f t="shared" si="6"/>
        <v>132.42199</v>
      </c>
      <c r="AA34" s="119">
        <f>'[3]colza-tournesol'!L17/1000</f>
        <v>1170.281</v>
      </c>
      <c r="AB34" s="119">
        <f>'[3]colza-tournesol'!M17/1000</f>
        <v>1060.1986299999999</v>
      </c>
      <c r="AC34" s="120"/>
      <c r="AD34" s="99" t="s">
        <v>22</v>
      </c>
      <c r="AE34" s="118">
        <f t="shared" si="7"/>
        <v>54.3981</v>
      </c>
      <c r="AF34" s="118">
        <f t="shared" si="8"/>
        <v>61.499199999999995</v>
      </c>
      <c r="AG34" s="118">
        <f t="shared" si="9"/>
        <v>62.74563</v>
      </c>
      <c r="AH34" s="119">
        <f>'[3]colza-tournesol'!L37/1000</f>
        <v>496.66270000000003</v>
      </c>
      <c r="AI34" s="119">
        <f>'[3]colza-tournesol'!M37/1000</f>
        <v>491.23913</v>
      </c>
      <c r="AJ34" s="113"/>
      <c r="AK34" s="113"/>
      <c r="AL34" s="113"/>
      <c r="AM34" s="113"/>
      <c r="AN34" s="113"/>
      <c r="AO34" s="113"/>
      <c r="AP34" s="113"/>
      <c r="AQ34" s="14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s="22" customFormat="1" ht="12.75" customHeight="1">
      <c r="A35" s="64" t="s">
        <v>23</v>
      </c>
      <c r="B35" s="36">
        <f>'[1]stdepot'!B14</f>
        <v>136746.3</v>
      </c>
      <c r="C35" s="71">
        <f>'[1]stdepot'!C14</f>
        <v>70164.3</v>
      </c>
      <c r="D35" s="63">
        <f>'[1]stdepot'!D14</f>
        <v>71415.79</v>
      </c>
      <c r="E35" s="92">
        <f t="shared" si="1"/>
        <v>0.017836563608558634</v>
      </c>
      <c r="F35" s="72">
        <f>'[1]stdepot'!E14</f>
        <v>28587.9</v>
      </c>
      <c r="G35" s="36">
        <f>'[1]stdepot'!F14</f>
        <v>44695.1</v>
      </c>
      <c r="H35" s="63">
        <f>'[1]stdepot'!G14</f>
        <v>37723.44</v>
      </c>
      <c r="I35" s="92">
        <f t="shared" si="10"/>
        <v>-0.1559826468673299</v>
      </c>
      <c r="J35" s="72">
        <f>'[1]stdepot'!H14</f>
        <v>1191.7</v>
      </c>
      <c r="K35" s="36">
        <f>'[1]stdepot'!I14</f>
        <v>2825.9</v>
      </c>
      <c r="L35" s="63">
        <f>'[1]stdepot'!J14</f>
        <v>2506.16</v>
      </c>
      <c r="M35" s="92">
        <f t="shared" si="11"/>
        <v>-0.11314625429066855</v>
      </c>
      <c r="N35" s="72">
        <f>'[1]stdepot'!K14</f>
        <v>19.2</v>
      </c>
      <c r="O35" s="36">
        <f>'[1]stdepot'!L14</f>
        <v>68.9</v>
      </c>
      <c r="P35" s="63">
        <f>'[1]stdepot'!M14</f>
        <v>85.8</v>
      </c>
      <c r="Q35" s="92">
        <f t="shared" si="2"/>
        <v>0.2452830188679244</v>
      </c>
      <c r="R35" s="72">
        <f t="shared" si="3"/>
        <v>166545.1</v>
      </c>
      <c r="S35" s="72">
        <f t="shared" si="0"/>
        <v>117754.19999999998</v>
      </c>
      <c r="T35" s="98">
        <f t="shared" si="0"/>
        <v>111731.19</v>
      </c>
      <c r="U35" s="62">
        <f t="shared" si="4"/>
        <v>-0.05114900360241911</v>
      </c>
      <c r="V35" s="24"/>
      <c r="W35" s="99" t="s">
        <v>24</v>
      </c>
      <c r="X35" s="118">
        <f t="shared" si="5"/>
        <v>136.7463</v>
      </c>
      <c r="Y35" s="118">
        <f t="shared" si="12"/>
        <v>70.1643</v>
      </c>
      <c r="Z35" s="118"/>
      <c r="AA35" s="119">
        <f>'[3]colza-tournesol'!L18/1000</f>
        <v>794.3211</v>
      </c>
      <c r="AB35" s="119"/>
      <c r="AC35" s="120"/>
      <c r="AD35" s="99" t="s">
        <v>24</v>
      </c>
      <c r="AE35" s="118">
        <f t="shared" si="7"/>
        <v>28.5879</v>
      </c>
      <c r="AF35" s="118">
        <f t="shared" si="8"/>
        <v>44.6951</v>
      </c>
      <c r="AG35" s="118"/>
      <c r="AH35" s="119">
        <f>'[3]colza-tournesol'!L38/1000</f>
        <v>380.2568</v>
      </c>
      <c r="AI35" s="119"/>
      <c r="AJ35" s="113"/>
      <c r="AK35" s="113"/>
      <c r="AL35" s="113"/>
      <c r="AM35" s="113"/>
      <c r="AN35" s="113"/>
      <c r="AO35" s="113"/>
      <c r="AP35" s="113"/>
      <c r="AQ35" s="14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s="22" customFormat="1" ht="12.75" customHeight="1">
      <c r="A36" s="64" t="s">
        <v>25</v>
      </c>
      <c r="B36" s="36">
        <f>'[1]stdepot'!B15</f>
        <v>28768.8</v>
      </c>
      <c r="C36" s="71">
        <f>'[1]stdepot'!C15</f>
        <v>17952</v>
      </c>
      <c r="D36" s="63">
        <f>'[1]stdepot'!D15</f>
        <v>0</v>
      </c>
      <c r="E36" s="92">
        <f t="shared" si="1"/>
        <v>0</v>
      </c>
      <c r="F36" s="72">
        <f>'[1]stdepot'!E15</f>
        <v>11921.6</v>
      </c>
      <c r="G36" s="36">
        <f>'[1]stdepot'!F15</f>
        <v>24943.8</v>
      </c>
      <c r="H36" s="63">
        <f>'[1]stdepot'!G15</f>
        <v>0</v>
      </c>
      <c r="I36" s="92">
        <f t="shared" si="10"/>
        <v>0</v>
      </c>
      <c r="J36" s="72">
        <f>'[1]stdepot'!H15</f>
        <v>1155.5</v>
      </c>
      <c r="K36" s="36">
        <f>'[1]stdepot'!I15</f>
        <v>1932.8</v>
      </c>
      <c r="L36" s="63">
        <f>'[1]stdepot'!J15</f>
        <v>0</v>
      </c>
      <c r="M36" s="92">
        <f t="shared" si="11"/>
        <v>0</v>
      </c>
      <c r="N36" s="72">
        <f>'[1]stdepot'!K15</f>
        <v>16.4</v>
      </c>
      <c r="O36" s="36">
        <f>'[1]stdepot'!L15</f>
        <v>0</v>
      </c>
      <c r="P36" s="63">
        <f>'[1]stdepot'!M15</f>
        <v>0</v>
      </c>
      <c r="Q36" s="92">
        <f t="shared" si="2"/>
        <v>0</v>
      </c>
      <c r="R36" s="72">
        <f t="shared" si="3"/>
        <v>41862.3</v>
      </c>
      <c r="S36" s="72">
        <f t="shared" si="0"/>
        <v>44828.600000000006</v>
      </c>
      <c r="T36" s="98">
        <f t="shared" si="0"/>
        <v>0</v>
      </c>
      <c r="U36" s="62">
        <f t="shared" si="4"/>
        <v>0</v>
      </c>
      <c r="V36" s="24"/>
      <c r="W36" s="99" t="s">
        <v>25</v>
      </c>
      <c r="X36" s="118">
        <f t="shared" si="5"/>
        <v>28.7688</v>
      </c>
      <c r="Y36" s="118">
        <f t="shared" si="12"/>
        <v>17.952</v>
      </c>
      <c r="Z36" s="118"/>
      <c r="AA36" s="119">
        <f>'[3]colza-tournesol'!L19/1000</f>
        <v>490.0818</v>
      </c>
      <c r="AB36" s="119"/>
      <c r="AC36" s="121"/>
      <c r="AD36" s="99" t="s">
        <v>25</v>
      </c>
      <c r="AE36" s="118">
        <f t="shared" si="7"/>
        <v>11.9216</v>
      </c>
      <c r="AF36" s="118">
        <f t="shared" si="8"/>
        <v>24.9438</v>
      </c>
      <c r="AG36" s="118"/>
      <c r="AH36" s="119">
        <f>'[3]colza-tournesol'!L39/1000</f>
        <v>263.211</v>
      </c>
      <c r="AI36" s="119"/>
      <c r="AJ36" s="113"/>
      <c r="AK36" s="113"/>
      <c r="AL36" s="113"/>
      <c r="AM36" s="113"/>
      <c r="AN36" s="113"/>
      <c r="AO36" s="113"/>
      <c r="AP36" s="113"/>
      <c r="AQ36" s="14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s="22" customFormat="1" ht="12.75" customHeight="1" thickBot="1">
      <c r="A37" s="64" t="s">
        <v>26</v>
      </c>
      <c r="B37" s="36">
        <f>'[1]stdepot'!B16</f>
        <v>3850.9</v>
      </c>
      <c r="C37" s="71">
        <f>'[1]stdepot'!C16</f>
        <v>21902.5</v>
      </c>
      <c r="D37" s="63">
        <f>'[1]stdepot'!D16</f>
        <v>0</v>
      </c>
      <c r="E37" s="93">
        <f t="shared" si="1"/>
        <v>0</v>
      </c>
      <c r="F37" s="72">
        <f>'[1]stdepot'!E16</f>
        <v>2580.7</v>
      </c>
      <c r="G37" s="36">
        <f>'[1]stdepot'!F16</f>
        <v>14349.3</v>
      </c>
      <c r="H37" s="63">
        <f>'[1]stdepot'!G16</f>
        <v>0</v>
      </c>
      <c r="I37" s="92">
        <f t="shared" si="10"/>
        <v>0</v>
      </c>
      <c r="J37" s="72">
        <f>'[1]stdepot'!H16</f>
        <v>385.3</v>
      </c>
      <c r="K37" s="36">
        <f>'[1]stdepot'!I16</f>
        <v>1722.5</v>
      </c>
      <c r="L37" s="63">
        <f>'[1]stdepot'!J16</f>
        <v>0</v>
      </c>
      <c r="M37" s="93">
        <f t="shared" si="11"/>
        <v>0</v>
      </c>
      <c r="N37" s="72">
        <f>'[1]stdepot'!K16</f>
        <v>0</v>
      </c>
      <c r="O37" s="36">
        <f>'[1]stdepot'!L16</f>
        <v>0</v>
      </c>
      <c r="P37" s="63">
        <f>'[1]stdepot'!M16</f>
        <v>0</v>
      </c>
      <c r="Q37" s="92">
        <f>IF(O37&lt;&gt;0,(P37-O37)/O37,0)</f>
        <v>0</v>
      </c>
      <c r="R37" s="72">
        <f t="shared" si="3"/>
        <v>6816.900000000001</v>
      </c>
      <c r="S37" s="72">
        <f t="shared" si="0"/>
        <v>37974.3</v>
      </c>
      <c r="T37" s="98">
        <f t="shared" si="0"/>
        <v>0</v>
      </c>
      <c r="U37" s="62">
        <f t="shared" si="4"/>
        <v>0</v>
      </c>
      <c r="V37" s="24"/>
      <c r="W37" s="99" t="s">
        <v>26</v>
      </c>
      <c r="X37" s="118">
        <f t="shared" si="5"/>
        <v>3.8509</v>
      </c>
      <c r="Y37" s="118">
        <f t="shared" si="12"/>
        <v>21.9025</v>
      </c>
      <c r="Z37" s="118"/>
      <c r="AA37" s="119">
        <f>'[3]colza-tournesol'!L20/1000</f>
        <v>193.355</v>
      </c>
      <c r="AB37" s="119"/>
      <c r="AC37" s="118"/>
      <c r="AD37" s="99" t="s">
        <v>26</v>
      </c>
      <c r="AE37" s="118">
        <f t="shared" si="7"/>
        <v>2.5806999999999998</v>
      </c>
      <c r="AF37" s="118">
        <f t="shared" si="8"/>
        <v>14.3493</v>
      </c>
      <c r="AG37" s="118"/>
      <c r="AH37" s="119">
        <f>'[3]colza-tournesol'!L40/1000</f>
        <v>125.894</v>
      </c>
      <c r="AI37" s="119"/>
      <c r="AJ37" s="113"/>
      <c r="AK37" s="113"/>
      <c r="AL37" s="113"/>
      <c r="AM37" s="113"/>
      <c r="AN37" s="113"/>
      <c r="AO37" s="113"/>
      <c r="AP37" s="113"/>
      <c r="AQ37" s="14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s="27" customFormat="1" ht="12.75" customHeight="1">
      <c r="A38" s="84"/>
      <c r="B38" s="85"/>
      <c r="C38" s="86"/>
      <c r="D38" s="85"/>
      <c r="E38" s="86"/>
      <c r="F38" s="86"/>
      <c r="G38" s="86"/>
      <c r="H38" s="86"/>
      <c r="I38" s="86"/>
      <c r="J38" s="86"/>
      <c r="K38" s="86"/>
      <c r="L38" s="86"/>
      <c r="M38" s="87"/>
      <c r="N38" s="87"/>
      <c r="O38" s="86"/>
      <c r="P38" s="88"/>
      <c r="Q38" s="87"/>
      <c r="R38" s="87"/>
      <c r="S38" s="86"/>
      <c r="T38" s="89"/>
      <c r="U38" s="87"/>
      <c r="V38" s="24"/>
      <c r="W38" s="104"/>
      <c r="X38" s="104"/>
      <c r="Y38" s="99"/>
      <c r="Z38" s="122"/>
      <c r="AA38" s="122"/>
      <c r="AB38" s="104"/>
      <c r="AC38" s="104"/>
      <c r="AD38" s="104"/>
      <c r="AE38" s="104"/>
      <c r="AF38" s="99"/>
      <c r="AG38" s="122"/>
      <c r="AH38" s="113"/>
      <c r="AI38" s="113"/>
      <c r="AJ38" s="113"/>
      <c r="AK38" s="113"/>
      <c r="AL38" s="113"/>
      <c r="AM38" s="113"/>
      <c r="AN38" s="113"/>
      <c r="AO38" s="113"/>
      <c r="AP38" s="113"/>
      <c r="AQ38" s="25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</row>
    <row r="39" spans="1:81" s="19" customFormat="1" ht="12" customHeight="1">
      <c r="A39" s="90"/>
      <c r="B39" s="73"/>
      <c r="C39" s="28"/>
      <c r="D39" s="18"/>
      <c r="E39" s="29"/>
      <c r="F39" s="29"/>
      <c r="G39" s="28"/>
      <c r="H39" s="18"/>
      <c r="I39" s="29"/>
      <c r="J39" s="29"/>
      <c r="K39" s="28"/>
      <c r="L39" s="52"/>
      <c r="M39" s="53"/>
      <c r="N39" s="53"/>
      <c r="O39" s="52"/>
      <c r="P39" s="52"/>
      <c r="Q39" s="29"/>
      <c r="R39" s="29"/>
      <c r="S39" s="30"/>
      <c r="T39" s="18"/>
      <c r="U39" s="29"/>
      <c r="V39" s="102">
        <f>T33+P52</f>
        <v>370658.68</v>
      </c>
      <c r="W39" s="123"/>
      <c r="X39" s="123"/>
      <c r="Y39" s="124"/>
      <c r="Z39" s="125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7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</row>
    <row r="40" spans="1:81" s="19" customFormat="1" ht="9.75" customHeight="1">
      <c r="A40" s="58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 s="102"/>
      <c r="W40" s="126"/>
      <c r="X40" s="126"/>
      <c r="Y40" s="117"/>
      <c r="Z40" s="124"/>
      <c r="AA40" s="12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7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</row>
    <row r="41" spans="2:82" s="19" customFormat="1" ht="9.75" customHeight="1">
      <c r="B41" s="57"/>
      <c r="C41" s="76"/>
      <c r="D41" s="74"/>
      <c r="E41" s="74"/>
      <c r="F41" s="74"/>
      <c r="G41" s="75"/>
      <c r="H41" s="74"/>
      <c r="I41" s="74"/>
      <c r="J41" s="74"/>
      <c r="K41" s="75"/>
      <c r="L41" s="74"/>
      <c r="M41" s="74"/>
      <c r="N41" s="74"/>
      <c r="O41" s="75"/>
      <c r="P41" s="74"/>
      <c r="Q41" s="74"/>
      <c r="R41" s="74"/>
      <c r="S41" s="29"/>
      <c r="T41" s="30"/>
      <c r="U41" s="60"/>
      <c r="V41" s="128"/>
      <c r="W41" s="119"/>
      <c r="X41" s="119"/>
      <c r="Y41" s="126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7"/>
      <c r="AR41" s="17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</row>
    <row r="42" spans="2:77" s="77" customFormat="1" ht="15.75" customHeight="1">
      <c r="B42" s="81"/>
      <c r="C42" s="82" t="s">
        <v>28</v>
      </c>
      <c r="D42" s="82"/>
      <c r="E42" s="82"/>
      <c r="F42" s="82"/>
      <c r="G42" s="82" t="s">
        <v>29</v>
      </c>
      <c r="H42" s="82"/>
      <c r="I42" s="82"/>
      <c r="J42" s="82"/>
      <c r="K42" s="82" t="s">
        <v>30</v>
      </c>
      <c r="L42" s="82"/>
      <c r="M42" s="82"/>
      <c r="N42" s="82"/>
      <c r="O42" s="83" t="s">
        <v>44</v>
      </c>
      <c r="P42" s="83"/>
      <c r="Q42" s="83"/>
      <c r="R42" s="83"/>
      <c r="T42" s="78"/>
      <c r="U42" s="78"/>
      <c r="V42" s="129"/>
      <c r="W42" s="130"/>
      <c r="X42" s="130"/>
      <c r="Y42" s="114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</row>
    <row r="43" spans="2:77" s="32" customFormat="1" ht="13.5" customHeight="1">
      <c r="B43" s="147" t="s">
        <v>4</v>
      </c>
      <c r="C43" s="142">
        <f>B24</f>
        <v>2009</v>
      </c>
      <c r="D43" s="142">
        <f>C24</f>
        <v>2010</v>
      </c>
      <c r="E43" s="142">
        <f>D24</f>
        <v>2011</v>
      </c>
      <c r="F43" s="140" t="s">
        <v>5</v>
      </c>
      <c r="G43" s="142">
        <f>F24</f>
        <v>2009</v>
      </c>
      <c r="H43" s="142">
        <f>G24</f>
        <v>2010</v>
      </c>
      <c r="I43" s="142">
        <f>H24</f>
        <v>2011</v>
      </c>
      <c r="J43" s="140" t="s">
        <v>5</v>
      </c>
      <c r="K43" s="142">
        <f>J24</f>
        <v>2009</v>
      </c>
      <c r="L43" s="142">
        <f>K24</f>
        <v>2010</v>
      </c>
      <c r="M43" s="142">
        <f>L24</f>
        <v>2011</v>
      </c>
      <c r="N43" s="140" t="s">
        <v>5</v>
      </c>
      <c r="O43" s="142">
        <f>G43</f>
        <v>2009</v>
      </c>
      <c r="P43" s="143">
        <f>H43</f>
        <v>2010</v>
      </c>
      <c r="Q43" s="143">
        <f>I43</f>
        <v>2011</v>
      </c>
      <c r="R43" s="140" t="s">
        <v>5</v>
      </c>
      <c r="T43" s="51"/>
      <c r="U43" s="54"/>
      <c r="V43" s="132"/>
      <c r="W43" s="133"/>
      <c r="X43" s="133"/>
      <c r="Y43" s="11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</row>
    <row r="44" spans="2:77" s="65" customFormat="1" ht="12.75" customHeight="1">
      <c r="B44" s="148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U44" s="66"/>
      <c r="V44" s="135"/>
      <c r="W44" s="135"/>
      <c r="X44" s="135"/>
      <c r="Y44" s="115" t="s">
        <v>58</v>
      </c>
      <c r="Z44" s="115" t="s">
        <v>59</v>
      </c>
      <c r="AA44" s="115" t="s">
        <v>61</v>
      </c>
      <c r="AB44" s="115" t="s">
        <v>60</v>
      </c>
      <c r="AC44" s="115" t="s">
        <v>62</v>
      </c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</row>
    <row r="45" spans="2:77" s="2" customFormat="1" ht="12.75" customHeight="1">
      <c r="B45" s="73" t="s">
        <v>6</v>
      </c>
      <c r="C45" s="20">
        <f>'[1]stdepot'!B22</f>
        <v>60493.4</v>
      </c>
      <c r="D45" s="23">
        <f>'[1]stdepot'!C22</f>
        <v>140678.7</v>
      </c>
      <c r="E45" s="17">
        <f>'[1]stdepot'!D22</f>
        <v>117918.71</v>
      </c>
      <c r="F45" s="92">
        <f aca="true" t="shared" si="13" ref="F45:F56">IF(E45&lt;&gt;0,(E45-D45)/D45,0)</f>
        <v>-0.16178703670136277</v>
      </c>
      <c r="G45" s="20">
        <f>'[1]stdepot'!E22</f>
        <v>1092.5</v>
      </c>
      <c r="H45" s="20">
        <f>'[1]stdepot'!F22</f>
        <v>3568.8</v>
      </c>
      <c r="I45" s="17">
        <f>'[1]stdepot'!G22</f>
        <v>1606.12</v>
      </c>
      <c r="J45" s="92">
        <f aca="true" t="shared" si="14" ref="J45:J56">IF(I45&lt;&gt;0,(I45-H45)/H45,0)</f>
        <v>-0.5499551670029142</v>
      </c>
      <c r="K45" s="20">
        <f>'[1]stdepot'!H22</f>
        <v>3.8</v>
      </c>
      <c r="L45" s="17">
        <f>'[1]stdepot'!I22</f>
        <v>0</v>
      </c>
      <c r="M45" s="17">
        <f>'[1]stdepot'!J22</f>
        <v>26.9</v>
      </c>
      <c r="N45" s="92"/>
      <c r="O45" s="20">
        <f aca="true" t="shared" si="15" ref="O45:O56">C45+G45+K45</f>
        <v>61589.700000000004</v>
      </c>
      <c r="P45" s="17">
        <f aca="true" t="shared" si="16" ref="P45:P56">D45+H45+L45</f>
        <v>144247.5</v>
      </c>
      <c r="Q45" s="17">
        <f aca="true" t="shared" si="17" ref="Q45:Q56">E45+I45+M45</f>
        <v>119551.73</v>
      </c>
      <c r="R45" s="62">
        <f aca="true" t="shared" si="18" ref="R45:R56">IF(Q45&lt;&gt;0,(Q45-P45)/P45,0)</f>
        <v>-0.1712041456524377</v>
      </c>
      <c r="T45" s="8"/>
      <c r="U45" s="50"/>
      <c r="V45" s="106"/>
      <c r="W45" s="103"/>
      <c r="X45" s="99" t="s">
        <v>7</v>
      </c>
      <c r="Y45" s="137">
        <f>C45/1000</f>
        <v>60.4934</v>
      </c>
      <c r="Z45" s="137">
        <f aca="true" t="shared" si="19" ref="Z45:AA56">D45/1000</f>
        <v>140.67870000000002</v>
      </c>
      <c r="AA45" s="137">
        <f t="shared" si="19"/>
        <v>117.91871</v>
      </c>
      <c r="AB45" s="138">
        <f>'[3]proteagineux'!L9/1000</f>
        <v>459.0837</v>
      </c>
      <c r="AC45" s="138">
        <f>'[3]proteagineux'!M9/1000</f>
        <v>289.11316999999997</v>
      </c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7"/>
      <c r="AO45" s="107"/>
      <c r="AP45" s="107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</row>
    <row r="46" spans="2:77" s="2" customFormat="1" ht="12.75" customHeight="1">
      <c r="B46" s="73" t="s">
        <v>8</v>
      </c>
      <c r="C46" s="20">
        <f>'[1]stdepot'!B23</f>
        <v>64647.9</v>
      </c>
      <c r="D46" s="23">
        <f>'[1]stdepot'!C23</f>
        <v>132420.5</v>
      </c>
      <c r="E46" s="17">
        <f>'[1]stdepot'!D23</f>
        <v>99448.01</v>
      </c>
      <c r="F46" s="92">
        <f t="shared" si="13"/>
        <v>-0.24899838016017162</v>
      </c>
      <c r="G46" s="20">
        <f>'[1]stdepot'!E23</f>
        <v>43224.6</v>
      </c>
      <c r="H46" s="20">
        <f>'[1]stdepot'!F23</f>
        <v>35177.9</v>
      </c>
      <c r="I46" s="17">
        <f>'[1]stdepot'!G23</f>
        <v>29272.76</v>
      </c>
      <c r="J46" s="92">
        <f t="shared" si="14"/>
        <v>-0.16786505163753387</v>
      </c>
      <c r="K46" s="20">
        <f>'[1]stdepot'!H23</f>
        <v>25.4</v>
      </c>
      <c r="L46" s="17">
        <f>'[1]stdepot'!I23</f>
        <v>92.1</v>
      </c>
      <c r="M46" s="17">
        <f>'[1]stdepot'!J23</f>
        <v>25.8</v>
      </c>
      <c r="N46" s="92">
        <f>IF(M46&lt;&gt;0,(M46-L46)/L46,0)</f>
        <v>-0.7198697068403909</v>
      </c>
      <c r="O46" s="20">
        <f t="shared" si="15"/>
        <v>107897.9</v>
      </c>
      <c r="P46" s="17">
        <f t="shared" si="16"/>
        <v>167690.5</v>
      </c>
      <c r="Q46" s="17">
        <f t="shared" si="17"/>
        <v>128746.56999999999</v>
      </c>
      <c r="R46" s="62">
        <f t="shared" si="18"/>
        <v>-0.23223694842582024</v>
      </c>
      <c r="T46" s="8"/>
      <c r="U46" s="50"/>
      <c r="V46" s="106"/>
      <c r="W46" s="103"/>
      <c r="X46" s="99" t="s">
        <v>9</v>
      </c>
      <c r="Y46" s="137">
        <f aca="true" t="shared" si="20" ref="Y46:Y56">C46/1000</f>
        <v>64.6479</v>
      </c>
      <c r="Z46" s="137">
        <f t="shared" si="19"/>
        <v>132.4205</v>
      </c>
      <c r="AA46" s="137">
        <f t="shared" si="19"/>
        <v>99.44801</v>
      </c>
      <c r="AB46" s="138">
        <f>'[3]proteagineux'!L10/1000</f>
        <v>451.1313</v>
      </c>
      <c r="AC46" s="138">
        <f>'[3]proteagineux'!M10/1000</f>
        <v>294.92904</v>
      </c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7"/>
      <c r="AO46" s="107"/>
      <c r="AP46" s="107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</row>
    <row r="47" spans="2:77" s="2" customFormat="1" ht="12.75" customHeight="1">
      <c r="B47" s="73" t="s">
        <v>10</v>
      </c>
      <c r="C47" s="20">
        <f>'[1]stdepot'!B24</f>
        <v>54555.4</v>
      </c>
      <c r="D47" s="23">
        <f>'[1]stdepot'!C24</f>
        <v>94906.8</v>
      </c>
      <c r="E47" s="17">
        <f>'[1]stdepot'!D24</f>
        <v>73436.34</v>
      </c>
      <c r="F47" s="92">
        <f t="shared" si="13"/>
        <v>-0.2262267824855543</v>
      </c>
      <c r="G47" s="36">
        <f>'[1]stdepot'!E24</f>
        <v>30029.2</v>
      </c>
      <c r="H47" s="36">
        <f>'[1]stdepot'!F24</f>
        <v>45401.3</v>
      </c>
      <c r="I47" s="63">
        <f>'[1]stdepot'!G24</f>
        <v>31723.26</v>
      </c>
      <c r="J47" s="92">
        <f t="shared" si="14"/>
        <v>-0.3012697874289944</v>
      </c>
      <c r="K47" s="36">
        <f>'[1]stdepot'!H24</f>
        <v>8</v>
      </c>
      <c r="L47" s="63">
        <f>'[1]stdepot'!I24</f>
        <v>181.5</v>
      </c>
      <c r="M47" s="63">
        <f>'[1]stdepot'!J24</f>
        <v>19.6</v>
      </c>
      <c r="N47" s="92"/>
      <c r="O47" s="36">
        <f t="shared" si="15"/>
        <v>84592.6</v>
      </c>
      <c r="P47" s="63">
        <f t="shared" si="16"/>
        <v>140489.6</v>
      </c>
      <c r="Q47" s="63">
        <f t="shared" si="17"/>
        <v>105179.2</v>
      </c>
      <c r="R47" s="62">
        <f t="shared" si="18"/>
        <v>-0.2513381773455117</v>
      </c>
      <c r="T47" s="8"/>
      <c r="U47" s="54"/>
      <c r="V47" s="139"/>
      <c r="W47" s="133"/>
      <c r="X47" s="99" t="s">
        <v>11</v>
      </c>
      <c r="Y47" s="137">
        <f t="shared" si="20"/>
        <v>54.5554</v>
      </c>
      <c r="Z47" s="137">
        <f t="shared" si="19"/>
        <v>94.9068</v>
      </c>
      <c r="AA47" s="137">
        <f t="shared" si="19"/>
        <v>73.43634</v>
      </c>
      <c r="AB47" s="138">
        <f>'[3]proteagineux'!L11/1000</f>
        <v>419.043</v>
      </c>
      <c r="AC47" s="138">
        <f>'[3]proteagineux'!M11/1000</f>
        <v>265.98277</v>
      </c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7"/>
      <c r="AO47" s="107"/>
      <c r="AP47" s="107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</row>
    <row r="48" spans="2:77" s="2" customFormat="1" ht="12.75" customHeight="1">
      <c r="B48" s="64" t="s">
        <v>12</v>
      </c>
      <c r="C48" s="36">
        <f>'[1]stdepot'!B25</f>
        <v>50044.7</v>
      </c>
      <c r="D48" s="71">
        <f>'[1]stdepot'!C25</f>
        <v>76869.9</v>
      </c>
      <c r="E48" s="63">
        <f>'[1]stdepot'!D25</f>
        <v>63874.8</v>
      </c>
      <c r="F48" s="92">
        <f t="shared" si="13"/>
        <v>-0.16905316645396953</v>
      </c>
      <c r="G48" s="36">
        <f>'[1]stdepot'!E25</f>
        <v>25562.5</v>
      </c>
      <c r="H48" s="36">
        <f>'[1]stdepot'!F25</f>
        <v>38761.3</v>
      </c>
      <c r="I48" s="63">
        <f>'[1]stdepot'!G25</f>
        <v>26934.06</v>
      </c>
      <c r="J48" s="92">
        <f t="shared" si="14"/>
        <v>-0.3051301168949442</v>
      </c>
      <c r="K48" s="36">
        <f>'[1]stdepot'!H25</f>
        <v>8</v>
      </c>
      <c r="L48" s="63">
        <f>'[1]stdepot'!I25</f>
        <v>88.1</v>
      </c>
      <c r="M48" s="63">
        <f>'[1]stdepot'!J25</f>
        <v>17.5</v>
      </c>
      <c r="N48" s="92"/>
      <c r="O48" s="36">
        <f t="shared" si="15"/>
        <v>75615.2</v>
      </c>
      <c r="P48" s="63">
        <f t="shared" si="16"/>
        <v>115719.3</v>
      </c>
      <c r="Q48" s="63">
        <f t="shared" si="17"/>
        <v>90826.36</v>
      </c>
      <c r="R48" s="62">
        <f t="shared" si="18"/>
        <v>-0.21511485119595436</v>
      </c>
      <c r="T48" s="8"/>
      <c r="V48" s="106"/>
      <c r="W48" s="103"/>
      <c r="X48" s="99" t="s">
        <v>13</v>
      </c>
      <c r="Y48" s="137">
        <f t="shared" si="20"/>
        <v>50.0447</v>
      </c>
      <c r="Z48" s="137">
        <f t="shared" si="19"/>
        <v>76.8699</v>
      </c>
      <c r="AA48" s="137">
        <f t="shared" si="19"/>
        <v>63.8748</v>
      </c>
      <c r="AB48" s="138">
        <f>'[3]proteagineux'!L12/1000</f>
        <v>383.85209999999995</v>
      </c>
      <c r="AC48" s="138">
        <f>'[3]proteagineux'!M12/1000</f>
        <v>244.66606</v>
      </c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7"/>
      <c r="AO48" s="107"/>
      <c r="AP48" s="107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</row>
    <row r="49" spans="2:77" s="2" customFormat="1" ht="12.75" customHeight="1">
      <c r="B49" s="64" t="s">
        <v>14</v>
      </c>
      <c r="C49" s="36">
        <f>'[1]stdepot'!B26</f>
        <v>44907.1</v>
      </c>
      <c r="D49" s="71">
        <f>'[1]stdepot'!C26</f>
        <v>56847.8</v>
      </c>
      <c r="E49" s="63">
        <f>'[1]stdepot'!D26</f>
        <v>54651.54</v>
      </c>
      <c r="F49" s="92">
        <f t="shared" si="13"/>
        <v>-0.03863403684927125</v>
      </c>
      <c r="G49" s="36">
        <f>'[1]stdepot'!E26</f>
        <v>22951.8</v>
      </c>
      <c r="H49" s="36">
        <f>'[1]stdepot'!F26</f>
        <v>31521.6</v>
      </c>
      <c r="I49" s="63">
        <f>'[1]stdepot'!G26</f>
        <v>24015.5</v>
      </c>
      <c r="J49" s="92">
        <f t="shared" si="14"/>
        <v>-0.2381256027612811</v>
      </c>
      <c r="K49" s="36">
        <f>'[1]stdepot'!H26</f>
        <v>8</v>
      </c>
      <c r="L49" s="63">
        <f>'[1]stdepot'!I26</f>
        <v>90</v>
      </c>
      <c r="M49" s="63">
        <f>'[1]stdepot'!J26</f>
        <v>16.4</v>
      </c>
      <c r="N49" s="92"/>
      <c r="O49" s="36">
        <f t="shared" si="15"/>
        <v>67866.9</v>
      </c>
      <c r="P49" s="63">
        <f t="shared" si="16"/>
        <v>88459.4</v>
      </c>
      <c r="Q49" s="63">
        <f t="shared" si="17"/>
        <v>78683.44</v>
      </c>
      <c r="R49" s="62">
        <f t="shared" si="18"/>
        <v>-0.11051352371822545</v>
      </c>
      <c r="T49" s="8"/>
      <c r="U49" s="22"/>
      <c r="V49" s="106"/>
      <c r="W49" s="103"/>
      <c r="X49" s="99" t="s">
        <v>15</v>
      </c>
      <c r="Y49" s="137">
        <f t="shared" si="20"/>
        <v>44.9071</v>
      </c>
      <c r="Z49" s="137">
        <f t="shared" si="19"/>
        <v>56.8478</v>
      </c>
      <c r="AA49" s="137">
        <f t="shared" si="19"/>
        <v>54.651540000000004</v>
      </c>
      <c r="AB49" s="138">
        <f>'[3]proteagineux'!L13/1000</f>
        <v>354.2724</v>
      </c>
      <c r="AC49" s="138">
        <f>'[3]proteagineux'!M13/1000</f>
        <v>237.76253</v>
      </c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7"/>
      <c r="AO49" s="107"/>
      <c r="AP49" s="107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</row>
    <row r="50" spans="2:77" s="2" customFormat="1" ht="12.75" customHeight="1">
      <c r="B50" s="64" t="s">
        <v>16</v>
      </c>
      <c r="C50" s="36">
        <f>'[1]stdepot'!B27</f>
        <v>37676.4</v>
      </c>
      <c r="D50" s="71">
        <f>'[1]stdepot'!C27</f>
        <v>47954.3</v>
      </c>
      <c r="E50" s="63">
        <f>'[1]stdepot'!D27</f>
        <v>49557.16</v>
      </c>
      <c r="F50" s="92">
        <f t="shared" si="13"/>
        <v>0.033424739804355404</v>
      </c>
      <c r="G50" s="36">
        <f>'[1]stdepot'!E27</f>
        <v>20184.7</v>
      </c>
      <c r="H50" s="36">
        <f>'[1]stdepot'!F27</f>
        <v>26658.7</v>
      </c>
      <c r="I50" s="63">
        <f>'[1]stdepot'!G27</f>
        <v>21918.68</v>
      </c>
      <c r="J50" s="92">
        <f t="shared" si="14"/>
        <v>-0.17780386890583563</v>
      </c>
      <c r="K50" s="36">
        <f>'[1]stdepot'!H27</f>
        <v>8</v>
      </c>
      <c r="L50" s="63">
        <f>'[1]stdepot'!I27</f>
        <v>113.1</v>
      </c>
      <c r="M50" s="63">
        <f>'[1]stdepot'!J27</f>
        <v>16.4</v>
      </c>
      <c r="N50" s="92"/>
      <c r="O50" s="36">
        <f t="shared" si="15"/>
        <v>57869.100000000006</v>
      </c>
      <c r="P50" s="63">
        <f t="shared" si="16"/>
        <v>74726.1</v>
      </c>
      <c r="Q50" s="63">
        <f t="shared" si="17"/>
        <v>71492.23999999999</v>
      </c>
      <c r="R50" s="62">
        <f t="shared" si="18"/>
        <v>-0.04327617793515271</v>
      </c>
      <c r="T50" s="8"/>
      <c r="V50" s="106"/>
      <c r="W50" s="103"/>
      <c r="X50" s="99" t="s">
        <v>17</v>
      </c>
      <c r="Y50" s="137">
        <f t="shared" si="20"/>
        <v>37.6764</v>
      </c>
      <c r="Z50" s="137">
        <f t="shared" si="19"/>
        <v>47.9543</v>
      </c>
      <c r="AA50" s="137">
        <f t="shared" si="19"/>
        <v>49.55716</v>
      </c>
      <c r="AB50" s="138">
        <f>'[3]proteagineux'!L14/1000</f>
        <v>317.9396</v>
      </c>
      <c r="AC50" s="138">
        <f>'[3]proteagineux'!M14/1000</f>
        <v>211.77392</v>
      </c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7"/>
      <c r="AO50" s="107"/>
      <c r="AP50" s="107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</row>
    <row r="51" spans="2:77" s="2" customFormat="1" ht="12.75" customHeight="1">
      <c r="B51" s="64" t="s">
        <v>18</v>
      </c>
      <c r="C51" s="36">
        <f>'[1]stdepot'!B28</f>
        <v>27906.6</v>
      </c>
      <c r="D51" s="71">
        <f>'[1]stdepot'!C28</f>
        <v>38100.3</v>
      </c>
      <c r="E51" s="63">
        <f>'[1]stdepot'!D28</f>
        <v>38573.09</v>
      </c>
      <c r="F51" s="92">
        <f t="shared" si="13"/>
        <v>0.012409088642346479</v>
      </c>
      <c r="G51" s="36">
        <f>'[1]stdepot'!E28</f>
        <v>16867.8</v>
      </c>
      <c r="H51" s="36">
        <f>'[1]stdepot'!F28</f>
        <v>22861.7</v>
      </c>
      <c r="I51" s="63">
        <f>'[1]stdepot'!G28</f>
        <v>16824.79</v>
      </c>
      <c r="J51" s="92">
        <f t="shared" si="14"/>
        <v>-0.264062165105832</v>
      </c>
      <c r="K51" s="36">
        <f>'[1]stdepot'!H28</f>
        <v>8</v>
      </c>
      <c r="L51" s="63">
        <f>'[1]stdepot'!I28</f>
        <v>57.3</v>
      </c>
      <c r="M51" s="63">
        <f>'[1]stdepot'!J28</f>
        <v>16.3</v>
      </c>
      <c r="N51" s="92"/>
      <c r="O51" s="36">
        <f t="shared" si="15"/>
        <v>44782.399999999994</v>
      </c>
      <c r="P51" s="63">
        <f t="shared" si="16"/>
        <v>61019.3</v>
      </c>
      <c r="Q51" s="63">
        <f t="shared" si="17"/>
        <v>55414.18</v>
      </c>
      <c r="R51" s="62">
        <f t="shared" si="18"/>
        <v>-0.09185814979850641</v>
      </c>
      <c r="T51" s="8"/>
      <c r="V51" s="106"/>
      <c r="W51" s="103"/>
      <c r="X51" s="99" t="s">
        <v>19</v>
      </c>
      <c r="Y51" s="137">
        <f t="shared" si="20"/>
        <v>27.906599999999997</v>
      </c>
      <c r="Z51" s="137">
        <f t="shared" si="19"/>
        <v>38.100300000000004</v>
      </c>
      <c r="AA51" s="137">
        <f t="shared" si="19"/>
        <v>38.57308999999999</v>
      </c>
      <c r="AB51" s="138">
        <f>'[3]proteagineux'!L15/1000</f>
        <v>281.4044</v>
      </c>
      <c r="AC51" s="138">
        <f>'[3]proteagineux'!M15/1000</f>
        <v>202.73719</v>
      </c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7"/>
      <c r="AO51" s="107"/>
      <c r="AP51" s="107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</row>
    <row r="52" spans="2:77" s="2" customFormat="1" ht="12.75" customHeight="1">
      <c r="B52" s="64" t="s">
        <v>20</v>
      </c>
      <c r="C52" s="36">
        <f>'[1]stdepot'!B29</f>
        <v>22337.1</v>
      </c>
      <c r="D52" s="71">
        <f>'[1]stdepot'!C29</f>
        <v>31175.7</v>
      </c>
      <c r="E52" s="63">
        <f>'[1]stdepot'!D29</f>
        <v>30326.14</v>
      </c>
      <c r="F52" s="92">
        <f t="shared" si="13"/>
        <v>-0.027250711291165918</v>
      </c>
      <c r="G52" s="36">
        <f>'[1]stdepot'!E29</f>
        <v>14241.9</v>
      </c>
      <c r="H52" s="36">
        <f>'[1]stdepot'!F29</f>
        <v>18628.6</v>
      </c>
      <c r="I52" s="63">
        <f>'[1]stdepot'!G29</f>
        <v>12670.6</v>
      </c>
      <c r="J52" s="92">
        <f t="shared" si="14"/>
        <v>-0.31983079780552476</v>
      </c>
      <c r="K52" s="36">
        <f>'[1]stdepot'!H29</f>
        <v>1.3</v>
      </c>
      <c r="L52" s="63">
        <f>'[1]stdepot'!I29</f>
        <v>50.2</v>
      </c>
      <c r="M52" s="63">
        <f>'[1]stdepot'!J29</f>
        <v>0</v>
      </c>
      <c r="N52" s="92"/>
      <c r="O52" s="36">
        <f t="shared" si="15"/>
        <v>36580.3</v>
      </c>
      <c r="P52" s="63">
        <f t="shared" si="16"/>
        <v>49854.5</v>
      </c>
      <c r="Q52" s="63">
        <f t="shared" si="17"/>
        <v>42996.74</v>
      </c>
      <c r="R52" s="62">
        <f t="shared" si="18"/>
        <v>-0.13755548646561497</v>
      </c>
      <c r="T52" s="8"/>
      <c r="V52" s="106"/>
      <c r="W52" s="103"/>
      <c r="X52" s="99" t="s">
        <v>21</v>
      </c>
      <c r="Y52" s="137">
        <f t="shared" si="20"/>
        <v>22.3371</v>
      </c>
      <c r="Z52" s="137">
        <f t="shared" si="19"/>
        <v>31.1757</v>
      </c>
      <c r="AA52" s="137">
        <f t="shared" si="19"/>
        <v>30.32614</v>
      </c>
      <c r="AB52" s="138">
        <f>'[3]proteagineux'!L16/1000</f>
        <v>254.5828</v>
      </c>
      <c r="AC52" s="138">
        <f>'[3]proteagineux'!M16/1000</f>
        <v>185.60335</v>
      </c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7"/>
      <c r="AO52" s="107"/>
      <c r="AP52" s="107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</row>
    <row r="53" spans="2:77" s="2" customFormat="1" ht="12.75" customHeight="1">
      <c r="B53" s="64" t="s">
        <v>22</v>
      </c>
      <c r="C53" s="36">
        <f>'[1]stdepot'!B30</f>
        <v>13285.6</v>
      </c>
      <c r="D53" s="71">
        <f>'[1]stdepot'!C30</f>
        <v>21370.6</v>
      </c>
      <c r="E53" s="63">
        <f>'[1]stdepot'!D30</f>
        <v>19413.54</v>
      </c>
      <c r="F53" s="92">
        <f t="shared" si="13"/>
        <v>-0.09157721355507088</v>
      </c>
      <c r="G53" s="36">
        <f>'[1]stdepot'!E30</f>
        <v>10055</v>
      </c>
      <c r="H53" s="36">
        <f>'[1]stdepot'!F30</f>
        <v>12374.9</v>
      </c>
      <c r="I53" s="63">
        <f>'[1]stdepot'!G30</f>
        <v>7029.17</v>
      </c>
      <c r="J53" s="92">
        <f t="shared" si="14"/>
        <v>-0.43198167257917236</v>
      </c>
      <c r="K53" s="36">
        <f>'[1]stdepot'!H30</f>
        <v>1.3</v>
      </c>
      <c r="L53" s="63">
        <f>'[1]stdepot'!I30</f>
        <v>45.2</v>
      </c>
      <c r="M53" s="63">
        <f>'[1]stdepot'!J30</f>
        <v>0</v>
      </c>
      <c r="N53" s="92"/>
      <c r="O53" s="36">
        <f t="shared" si="15"/>
        <v>23341.899999999998</v>
      </c>
      <c r="P53" s="63">
        <f t="shared" si="16"/>
        <v>33790.7</v>
      </c>
      <c r="Q53" s="63">
        <f t="shared" si="17"/>
        <v>26442.71</v>
      </c>
      <c r="R53" s="62">
        <f>IF(Q53&lt;&gt;0,(Q53-P53)/P53,0)</f>
        <v>-0.21745598641046202</v>
      </c>
      <c r="T53" s="8"/>
      <c r="V53" s="106"/>
      <c r="W53" s="103"/>
      <c r="X53" s="99" t="s">
        <v>22</v>
      </c>
      <c r="Y53" s="137">
        <f t="shared" si="20"/>
        <v>13.2856</v>
      </c>
      <c r="Z53" s="137">
        <f t="shared" si="19"/>
        <v>21.3706</v>
      </c>
      <c r="AA53" s="137">
        <f t="shared" si="19"/>
        <v>19.41354</v>
      </c>
      <c r="AB53" s="138">
        <f>'[3]proteagineux'!L17/1000</f>
        <v>218.057</v>
      </c>
      <c r="AC53" s="138">
        <f>'[3]proteagineux'!M17/1000</f>
        <v>136.24817000000002</v>
      </c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7"/>
      <c r="AO53" s="107"/>
      <c r="AP53" s="107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</row>
    <row r="54" spans="2:77" s="2" customFormat="1" ht="12.75" customHeight="1">
      <c r="B54" s="64" t="s">
        <v>23</v>
      </c>
      <c r="C54" s="36">
        <f>'[1]stdepot'!B31</f>
        <v>6940.8</v>
      </c>
      <c r="D54" s="71">
        <f>'[1]stdepot'!C31</f>
        <v>11440.2</v>
      </c>
      <c r="E54" s="63">
        <f>'[1]stdepot'!D31</f>
        <v>10158.19</v>
      </c>
      <c r="F54" s="92">
        <f t="shared" si="13"/>
        <v>-0.11206185206552334</v>
      </c>
      <c r="G54" s="36">
        <f>'[1]stdepot'!E31</f>
        <v>7259.1</v>
      </c>
      <c r="H54" s="36">
        <f>'[1]stdepot'!F31</f>
        <v>7496.2</v>
      </c>
      <c r="I54" s="63">
        <f>'[1]stdepot'!G31</f>
        <v>3711.5</v>
      </c>
      <c r="J54" s="92">
        <f t="shared" si="14"/>
        <v>-0.5048824737867186</v>
      </c>
      <c r="K54" s="36">
        <f>'[1]stdepot'!H31</f>
        <v>0</v>
      </c>
      <c r="L54" s="63">
        <f>'[1]stdepot'!I31</f>
        <v>41.8</v>
      </c>
      <c r="M54" s="63">
        <f>'[1]stdepot'!J31</f>
        <v>0</v>
      </c>
      <c r="N54" s="92"/>
      <c r="O54" s="36">
        <f t="shared" si="15"/>
        <v>14199.900000000001</v>
      </c>
      <c r="P54" s="63">
        <f t="shared" si="16"/>
        <v>18978.2</v>
      </c>
      <c r="Q54" s="63">
        <f t="shared" si="17"/>
        <v>13869.69</v>
      </c>
      <c r="R54" s="62">
        <f t="shared" si="18"/>
        <v>-0.2691777934682952</v>
      </c>
      <c r="T54" s="8"/>
      <c r="V54" s="106"/>
      <c r="W54" s="103"/>
      <c r="X54" s="99" t="s">
        <v>24</v>
      </c>
      <c r="Y54" s="137">
        <f t="shared" si="20"/>
        <v>6.9408</v>
      </c>
      <c r="Z54" s="137">
        <f t="shared" si="19"/>
        <v>11.4402</v>
      </c>
      <c r="AA54" s="137"/>
      <c r="AB54" s="138">
        <f>'[3]proteagineux'!L18/1000</f>
        <v>182.129</v>
      </c>
      <c r="AC54" s="138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7"/>
      <c r="AO54" s="107"/>
      <c r="AP54" s="107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</row>
    <row r="55" spans="2:77" s="2" customFormat="1" ht="12.75" customHeight="1">
      <c r="B55" s="64" t="s">
        <v>25</v>
      </c>
      <c r="C55" s="36">
        <f>'[1]stdepot'!B32</f>
        <v>2901.5</v>
      </c>
      <c r="D55" s="71">
        <f>'[1]stdepot'!C32</f>
        <v>4767.3</v>
      </c>
      <c r="E55" s="63">
        <f>'[1]stdepot'!D32</f>
        <v>0</v>
      </c>
      <c r="F55" s="92">
        <f t="shared" si="13"/>
        <v>0</v>
      </c>
      <c r="G55" s="36">
        <f>'[1]stdepot'!E32</f>
        <v>3087.7</v>
      </c>
      <c r="H55" s="36">
        <f>'[1]stdepot'!F32</f>
        <v>1493.9</v>
      </c>
      <c r="I55" s="63">
        <f>'[1]stdepot'!G32</f>
        <v>0</v>
      </c>
      <c r="J55" s="92">
        <f t="shared" si="14"/>
        <v>0</v>
      </c>
      <c r="K55" s="36">
        <f>'[1]stdepot'!H32</f>
        <v>0</v>
      </c>
      <c r="L55" s="63">
        <f>'[1]stdepot'!I32</f>
        <v>39.1</v>
      </c>
      <c r="M55" s="63">
        <f>'[1]stdepot'!J32</f>
        <v>0</v>
      </c>
      <c r="N55" s="92"/>
      <c r="O55" s="36">
        <f t="shared" si="15"/>
        <v>5989.2</v>
      </c>
      <c r="P55" s="63">
        <f t="shared" si="16"/>
        <v>6300.300000000001</v>
      </c>
      <c r="Q55" s="63">
        <f t="shared" si="17"/>
        <v>0</v>
      </c>
      <c r="R55" s="62">
        <f t="shared" si="18"/>
        <v>0</v>
      </c>
      <c r="T55" s="8"/>
      <c r="V55" s="106"/>
      <c r="W55" s="103"/>
      <c r="X55" s="99" t="s">
        <v>25</v>
      </c>
      <c r="Y55" s="137">
        <f t="shared" si="20"/>
        <v>2.9015</v>
      </c>
      <c r="Z55" s="137">
        <f t="shared" si="19"/>
        <v>4.7673000000000005</v>
      </c>
      <c r="AA55" s="137"/>
      <c r="AB55" s="138">
        <f>'[3]proteagineux'!L19/1000</f>
        <v>138.52339999999998</v>
      </c>
      <c r="AC55" s="138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7"/>
      <c r="AO55" s="107"/>
      <c r="AP55" s="107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</row>
    <row r="56" spans="2:77" s="2" customFormat="1" ht="12.75" customHeight="1" thickBot="1">
      <c r="B56" s="64" t="s">
        <v>26</v>
      </c>
      <c r="C56" s="36">
        <f>'[1]stdepot'!B33</f>
        <v>358.6</v>
      </c>
      <c r="D56" s="71">
        <f>'[1]stdepot'!C33</f>
        <v>2931.9</v>
      </c>
      <c r="E56" s="63">
        <f>'[1]stdepot'!D33</f>
        <v>0</v>
      </c>
      <c r="F56" s="92">
        <f t="shared" si="13"/>
        <v>0</v>
      </c>
      <c r="G56" s="20">
        <f>'[1]stdepot'!E33</f>
        <v>472.7</v>
      </c>
      <c r="H56" s="20">
        <f>'[1]stdepot'!F33</f>
        <v>230</v>
      </c>
      <c r="I56" s="17">
        <f>'[1]stdepot'!G33</f>
        <v>0</v>
      </c>
      <c r="J56" s="92">
        <f t="shared" si="14"/>
        <v>0</v>
      </c>
      <c r="K56" s="20">
        <f>'[1]stdepot'!H33</f>
        <v>0</v>
      </c>
      <c r="L56" s="17">
        <f>'[1]stdepot'!I33</f>
        <v>30.6</v>
      </c>
      <c r="M56" s="17">
        <f>'[1]stdepot'!J33</f>
        <v>0</v>
      </c>
      <c r="N56" s="92"/>
      <c r="O56" s="20">
        <f t="shared" si="15"/>
        <v>831.3</v>
      </c>
      <c r="P56" s="17">
        <f t="shared" si="16"/>
        <v>3192.5</v>
      </c>
      <c r="Q56" s="17">
        <f t="shared" si="17"/>
        <v>0</v>
      </c>
      <c r="R56" s="62">
        <f t="shared" si="18"/>
        <v>0</v>
      </c>
      <c r="T56" s="8"/>
      <c r="U56" s="22"/>
      <c r="V56" s="106"/>
      <c r="W56" s="103"/>
      <c r="X56" s="99" t="s">
        <v>26</v>
      </c>
      <c r="Y56" s="137">
        <f t="shared" si="20"/>
        <v>0.35860000000000003</v>
      </c>
      <c r="Z56" s="137">
        <f t="shared" si="19"/>
        <v>2.9319</v>
      </c>
      <c r="AA56" s="137"/>
      <c r="AB56" s="138">
        <f>'[3]proteagineux'!L20/1000</f>
        <v>75.91460000000001</v>
      </c>
      <c r="AC56" s="138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7"/>
      <c r="AO56" s="107"/>
      <c r="AP56" s="107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</row>
    <row r="57" spans="2:44" s="5" customFormat="1" ht="12.75" customHeight="1">
      <c r="B57" s="94" t="s">
        <v>27</v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6"/>
      <c r="P57" s="95"/>
      <c r="Q57" s="95"/>
      <c r="R57" s="97"/>
      <c r="T57" s="34"/>
      <c r="V57" s="107"/>
      <c r="W57" s="104"/>
      <c r="X57" s="104"/>
      <c r="Y57" s="99"/>
      <c r="Z57" s="118"/>
      <c r="AA57" s="118"/>
      <c r="AB57" s="118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9"/>
      <c r="AR57" s="9"/>
    </row>
    <row r="58" spans="1:72" ht="12.75" customHeight="1">
      <c r="A58"/>
      <c r="B58" s="55"/>
      <c r="D58" s="28"/>
      <c r="H58" s="8"/>
      <c r="L58" s="8"/>
      <c r="P58" s="33"/>
      <c r="T58" s="8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7"/>
      <c r="AJ58" s="107"/>
      <c r="AK58" s="107"/>
      <c r="AL58" s="107"/>
      <c r="AM58" s="107"/>
      <c r="AN58" s="107"/>
      <c r="AO58" s="107"/>
      <c r="AP58" s="107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</row>
    <row r="59" spans="1:72" ht="14.25" customHeight="1">
      <c r="A59"/>
      <c r="B59" s="55"/>
      <c r="C59"/>
      <c r="D59" s="8"/>
      <c r="H59" s="34"/>
      <c r="I59" s="35"/>
      <c r="J59" s="35"/>
      <c r="L59" s="8"/>
      <c r="O59" s="35"/>
      <c r="P59" s="8"/>
      <c r="T59" s="8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7"/>
      <c r="AJ59" s="107"/>
      <c r="AK59" s="107"/>
      <c r="AL59" s="107"/>
      <c r="AM59" s="107"/>
      <c r="AN59" s="107"/>
      <c r="AO59" s="107"/>
      <c r="AP59" s="107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</row>
    <row r="60" spans="1:72" ht="12.75" customHeight="1">
      <c r="A60"/>
      <c r="B60" s="69" t="s">
        <v>56</v>
      </c>
      <c r="C60"/>
      <c r="D60" s="8"/>
      <c r="H60" s="8"/>
      <c r="L60" s="8"/>
      <c r="P60" s="8"/>
      <c r="T60" s="8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7"/>
      <c r="AJ60" s="107"/>
      <c r="AK60" s="107"/>
      <c r="AL60" s="107"/>
      <c r="AM60" s="107"/>
      <c r="AN60" s="107"/>
      <c r="AO60" s="107"/>
      <c r="AP60" s="107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</row>
    <row r="61" spans="1:71" ht="12.75" customHeight="1">
      <c r="A61" s="55"/>
      <c r="B61" s="70" t="s">
        <v>57</v>
      </c>
      <c r="C61" s="8"/>
      <c r="G61" s="8"/>
      <c r="K61" s="8"/>
      <c r="O61" s="8"/>
      <c r="S61" s="8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7"/>
      <c r="AI61" s="107"/>
      <c r="AJ61" s="107"/>
      <c r="AK61" s="107"/>
      <c r="AL61" s="107"/>
      <c r="AM61" s="107"/>
      <c r="AN61" s="107"/>
      <c r="AO61" s="107"/>
      <c r="AP61" s="107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</row>
    <row r="62" spans="1:71" ht="12.75" customHeight="1">
      <c r="A62" s="55"/>
      <c r="C62" s="8"/>
      <c r="G62" s="8"/>
      <c r="K62" s="8"/>
      <c r="O62" s="8"/>
      <c r="S62" s="8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7"/>
      <c r="AI62" s="107"/>
      <c r="AJ62" s="107"/>
      <c r="AK62" s="107"/>
      <c r="AL62" s="107"/>
      <c r="AM62" s="107"/>
      <c r="AN62" s="107"/>
      <c r="AO62" s="107"/>
      <c r="AP62" s="107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</row>
    <row r="63" spans="1:71" ht="12.75" customHeight="1">
      <c r="A63" s="55"/>
      <c r="C63" s="8"/>
      <c r="G63" s="8"/>
      <c r="K63" s="8"/>
      <c r="O63" s="8"/>
      <c r="S63" s="8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7"/>
      <c r="AI63" s="107"/>
      <c r="AJ63" s="107"/>
      <c r="AK63" s="107"/>
      <c r="AL63" s="107"/>
      <c r="AM63" s="107"/>
      <c r="AN63" s="107"/>
      <c r="AO63" s="107"/>
      <c r="AP63" s="107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</row>
    <row r="64" spans="1:71" ht="12.75" customHeight="1">
      <c r="A64" s="55"/>
      <c r="C64" s="8"/>
      <c r="G64" s="8"/>
      <c r="K64" s="8"/>
      <c r="O64" s="8"/>
      <c r="S64" s="8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7"/>
      <c r="AI64" s="107"/>
      <c r="AJ64" s="107"/>
      <c r="AK64" s="107"/>
      <c r="AL64" s="107"/>
      <c r="AM64" s="107"/>
      <c r="AN64" s="107"/>
      <c r="AO64" s="107"/>
      <c r="AP64" s="107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</row>
    <row r="65" spans="1:71" ht="12.75">
      <c r="A65" s="55"/>
      <c r="C65" s="8"/>
      <c r="G65" s="8"/>
      <c r="K65" s="8"/>
      <c r="O65" s="8"/>
      <c r="S65" s="8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7"/>
      <c r="AI65" s="107"/>
      <c r="AJ65" s="107"/>
      <c r="AK65" s="107"/>
      <c r="AL65" s="107"/>
      <c r="AM65" s="107"/>
      <c r="AN65" s="107"/>
      <c r="AO65" s="107"/>
      <c r="AP65" s="107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</row>
    <row r="66" spans="1:71" ht="12.75">
      <c r="A66" s="55"/>
      <c r="C66" s="8"/>
      <c r="K66" s="8"/>
      <c r="O66" s="8"/>
      <c r="S66" s="8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7"/>
      <c r="AI66" s="107"/>
      <c r="AJ66" s="107"/>
      <c r="AK66" s="107"/>
      <c r="AL66" s="107"/>
      <c r="AM66" s="107"/>
      <c r="AN66" s="107"/>
      <c r="AO66" s="107"/>
      <c r="AP66" s="107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</row>
    <row r="67" spans="1:71" ht="12.75">
      <c r="A67" s="55"/>
      <c r="C67" s="8"/>
      <c r="G67" s="8"/>
      <c r="K67" s="8"/>
      <c r="O67" s="8"/>
      <c r="S67" s="8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7"/>
      <c r="AI67" s="107"/>
      <c r="AJ67" s="107"/>
      <c r="AK67" s="107"/>
      <c r="AL67" s="107"/>
      <c r="AM67" s="107"/>
      <c r="AN67" s="107"/>
      <c r="AO67" s="107"/>
      <c r="AP67" s="107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</row>
    <row r="68" spans="1:71" ht="12.75">
      <c r="A68" s="55"/>
      <c r="C68" s="8"/>
      <c r="G68" s="8"/>
      <c r="K68" s="8"/>
      <c r="O68" s="8"/>
      <c r="S68" s="8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7"/>
      <c r="AI68" s="107"/>
      <c r="AJ68" s="107"/>
      <c r="AK68" s="107"/>
      <c r="AL68" s="107"/>
      <c r="AM68" s="107"/>
      <c r="AN68" s="107"/>
      <c r="AO68" s="107"/>
      <c r="AP68" s="107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</row>
    <row r="69" spans="1:71" ht="12.75">
      <c r="A69" s="55"/>
      <c r="C69" s="8"/>
      <c r="G69" s="8"/>
      <c r="K69" s="8"/>
      <c r="O69" s="8"/>
      <c r="S69" s="8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7"/>
      <c r="AI69" s="107"/>
      <c r="AJ69" s="107"/>
      <c r="AK69" s="107"/>
      <c r="AL69" s="107"/>
      <c r="AM69" s="107"/>
      <c r="AN69" s="107"/>
      <c r="AO69" s="107"/>
      <c r="AP69" s="107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</row>
    <row r="70" spans="1:71" ht="12.75">
      <c r="A70" s="55"/>
      <c r="C70" s="8"/>
      <c r="G70" s="8"/>
      <c r="K70" s="8"/>
      <c r="O70" s="8"/>
      <c r="S70" s="8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7"/>
      <c r="AI70" s="107"/>
      <c r="AJ70" s="107"/>
      <c r="AK70" s="107"/>
      <c r="AL70" s="107"/>
      <c r="AM70" s="107"/>
      <c r="AN70" s="107"/>
      <c r="AO70" s="107"/>
      <c r="AP70" s="107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</row>
    <row r="71" spans="3:71" ht="12.75">
      <c r="C71" s="8"/>
      <c r="G71" s="8"/>
      <c r="K71" s="8"/>
      <c r="O71" s="8"/>
      <c r="S71" s="8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7"/>
      <c r="AI71" s="107"/>
      <c r="AJ71" s="107"/>
      <c r="AK71" s="107"/>
      <c r="AL71" s="107"/>
      <c r="AM71" s="107"/>
      <c r="AN71" s="107"/>
      <c r="AO71" s="107"/>
      <c r="AP71" s="107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</row>
    <row r="72" spans="3:71" ht="12.75">
      <c r="C72" s="8"/>
      <c r="G72" s="8"/>
      <c r="K72" s="8"/>
      <c r="O72" s="8"/>
      <c r="S72" s="8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7"/>
      <c r="AI72" s="107"/>
      <c r="AJ72" s="107"/>
      <c r="AK72" s="107"/>
      <c r="AL72" s="107"/>
      <c r="AM72" s="107"/>
      <c r="AN72" s="107"/>
      <c r="AO72" s="107"/>
      <c r="AP72" s="107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</row>
    <row r="73" spans="3:71" ht="12.75">
      <c r="C73" s="8"/>
      <c r="G73" s="8"/>
      <c r="K73" s="8"/>
      <c r="O73" s="8"/>
      <c r="S73" s="8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7"/>
      <c r="AI73" s="107"/>
      <c r="AJ73" s="107"/>
      <c r="AK73" s="107"/>
      <c r="AL73" s="107"/>
      <c r="AM73" s="107"/>
      <c r="AN73" s="107"/>
      <c r="AO73" s="107"/>
      <c r="AP73" s="107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</row>
    <row r="74" spans="3:71" ht="12.75">
      <c r="C74" s="8"/>
      <c r="G74" s="8"/>
      <c r="K74" s="8"/>
      <c r="O74" s="8"/>
      <c r="S74" s="8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7"/>
      <c r="AI74" s="107"/>
      <c r="AJ74" s="107"/>
      <c r="AK74" s="107"/>
      <c r="AL74" s="107"/>
      <c r="AM74" s="107"/>
      <c r="AN74" s="107"/>
      <c r="AO74" s="107"/>
      <c r="AP74" s="107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</row>
    <row r="75" spans="3:71" ht="12.75">
      <c r="C75" s="8"/>
      <c r="G75" s="8"/>
      <c r="K75" s="8"/>
      <c r="O75" s="8"/>
      <c r="S75" s="8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7"/>
      <c r="AI75" s="107"/>
      <c r="AJ75" s="107"/>
      <c r="AK75" s="107"/>
      <c r="AL75" s="107"/>
      <c r="AM75" s="107"/>
      <c r="AN75" s="107"/>
      <c r="AO75" s="107"/>
      <c r="AP75" s="107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</row>
    <row r="76" spans="1:71" ht="12.75">
      <c r="A76" s="47"/>
      <c r="B76" s="6"/>
      <c r="C76" s="34"/>
      <c r="D76" s="5"/>
      <c r="E76" s="5"/>
      <c r="F76" s="5"/>
      <c r="G76" s="34"/>
      <c r="H76" s="5"/>
      <c r="I76" s="5"/>
      <c r="J76" s="5"/>
      <c r="K76" s="34"/>
      <c r="L76" s="5"/>
      <c r="M76" s="5"/>
      <c r="N76" s="5"/>
      <c r="O76" s="34"/>
      <c r="P76" s="5"/>
      <c r="Q76" s="5"/>
      <c r="R76" s="5"/>
      <c r="S76" s="34"/>
      <c r="T76" s="5"/>
      <c r="U76" s="5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7"/>
      <c r="AI76" s="107"/>
      <c r="AJ76" s="107"/>
      <c r="AK76" s="107"/>
      <c r="AL76" s="107"/>
      <c r="AM76" s="107"/>
      <c r="AN76" s="107"/>
      <c r="AO76" s="107"/>
      <c r="AP76" s="107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</row>
    <row r="77" spans="1:71" ht="12.75">
      <c r="A77" s="47"/>
      <c r="B77" s="6"/>
      <c r="C77" s="34"/>
      <c r="D77" s="5"/>
      <c r="E77" s="5"/>
      <c r="F77" s="5"/>
      <c r="G77" s="34"/>
      <c r="H77" s="5"/>
      <c r="I77" s="5"/>
      <c r="J77" s="5"/>
      <c r="K77" s="34"/>
      <c r="L77" s="5"/>
      <c r="M77" s="5"/>
      <c r="N77" s="5"/>
      <c r="O77" s="34"/>
      <c r="P77" s="5"/>
      <c r="Q77" s="5"/>
      <c r="R77" s="5"/>
      <c r="S77" s="34"/>
      <c r="T77" s="5"/>
      <c r="U77" s="5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7"/>
      <c r="AI77" s="107"/>
      <c r="AJ77" s="107"/>
      <c r="AK77" s="107"/>
      <c r="AL77" s="107"/>
      <c r="AM77" s="107"/>
      <c r="AN77" s="107"/>
      <c r="AO77" s="107"/>
      <c r="AP77" s="107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</row>
    <row r="78" spans="1:71" ht="12.75">
      <c r="A78" s="47"/>
      <c r="B78" s="6"/>
      <c r="C78" s="34"/>
      <c r="D78" s="5"/>
      <c r="E78" s="5"/>
      <c r="F78" s="5"/>
      <c r="G78" s="34"/>
      <c r="H78" s="5"/>
      <c r="I78" s="5"/>
      <c r="J78" s="5"/>
      <c r="K78" s="34"/>
      <c r="L78" s="5"/>
      <c r="M78" s="5"/>
      <c r="N78" s="5"/>
      <c r="O78" s="34"/>
      <c r="P78" s="5"/>
      <c r="Q78" s="5"/>
      <c r="R78" s="5"/>
      <c r="S78" s="34"/>
      <c r="T78" s="5"/>
      <c r="U78" s="5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7"/>
      <c r="AI78" s="107"/>
      <c r="AJ78" s="107"/>
      <c r="AK78" s="107"/>
      <c r="AL78" s="107"/>
      <c r="AM78" s="107"/>
      <c r="AN78" s="107"/>
      <c r="AO78" s="107"/>
      <c r="AP78" s="107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</row>
    <row r="79" spans="3:71" ht="12.75">
      <c r="C79" s="8"/>
      <c r="G79" s="8"/>
      <c r="K79" s="8"/>
      <c r="O79" s="8"/>
      <c r="S79" s="8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7"/>
      <c r="AI79" s="107"/>
      <c r="AJ79" s="107"/>
      <c r="AK79" s="107"/>
      <c r="AL79" s="107"/>
      <c r="AM79" s="107"/>
      <c r="AN79" s="107"/>
      <c r="AO79" s="107"/>
      <c r="AP79" s="107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</row>
    <row r="80" spans="1:71" ht="12.75">
      <c r="A80" s="47"/>
      <c r="B80" s="6"/>
      <c r="C80" s="34"/>
      <c r="D80" s="5"/>
      <c r="E80" s="5"/>
      <c r="F80" s="5"/>
      <c r="G80" s="34"/>
      <c r="H80" s="5"/>
      <c r="I80" s="5"/>
      <c r="J80" s="5"/>
      <c r="K80" s="34"/>
      <c r="L80" s="5"/>
      <c r="M80" s="5"/>
      <c r="N80" s="5"/>
      <c r="O80" s="34"/>
      <c r="P80" s="5"/>
      <c r="Q80" s="5"/>
      <c r="R80" s="5"/>
      <c r="S80" s="34"/>
      <c r="T80" s="5"/>
      <c r="U80" s="5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7"/>
      <c r="AI80" s="107"/>
      <c r="AJ80" s="107"/>
      <c r="AK80" s="107"/>
      <c r="AL80" s="107"/>
      <c r="AM80" s="107"/>
      <c r="AN80" s="107"/>
      <c r="AO80" s="107"/>
      <c r="AP80" s="107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</row>
    <row r="81" spans="3:71" ht="14.25">
      <c r="C81" s="8"/>
      <c r="G81" s="8"/>
      <c r="K81" s="49"/>
      <c r="O81" s="8"/>
      <c r="S81" s="150">
        <f ca="1">NOW()</f>
        <v>41068.41967870371</v>
      </c>
      <c r="T81" s="150"/>
      <c r="U81" s="68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7"/>
      <c r="AI81" s="107"/>
      <c r="AJ81" s="107"/>
      <c r="AK81" s="107"/>
      <c r="AL81" s="107"/>
      <c r="AM81" s="107"/>
      <c r="AN81" s="107"/>
      <c r="AO81" s="107"/>
      <c r="AP81" s="107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</row>
    <row r="82" spans="3:71" ht="12.75">
      <c r="C82" s="8"/>
      <c r="G82" s="8"/>
      <c r="K82" s="8"/>
      <c r="O82" s="8"/>
      <c r="S82" s="8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7"/>
      <c r="AI82" s="107"/>
      <c r="AJ82" s="107"/>
      <c r="AK82" s="107"/>
      <c r="AL82" s="107"/>
      <c r="AM82" s="107"/>
      <c r="AN82" s="107"/>
      <c r="AO82" s="107"/>
      <c r="AP82" s="107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</row>
    <row r="83" spans="3:71" ht="12.75">
      <c r="C83" s="8"/>
      <c r="G83" s="8"/>
      <c r="K83" s="8"/>
      <c r="O83" s="8"/>
      <c r="S83" s="8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7"/>
      <c r="AI83" s="107"/>
      <c r="AJ83" s="107"/>
      <c r="AK83" s="107"/>
      <c r="AL83" s="107"/>
      <c r="AM83" s="107"/>
      <c r="AN83" s="107"/>
      <c r="AO83" s="107"/>
      <c r="AP83" s="107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</row>
    <row r="84" spans="3:71" ht="12.75">
      <c r="C84" s="8"/>
      <c r="G84" s="8"/>
      <c r="K84" s="8"/>
      <c r="O84" s="8"/>
      <c r="S84" s="8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7"/>
      <c r="AI84" s="107"/>
      <c r="AJ84" s="107"/>
      <c r="AK84" s="107"/>
      <c r="AL84" s="107"/>
      <c r="AM84" s="107"/>
      <c r="AN84" s="107"/>
      <c r="AO84" s="107"/>
      <c r="AP84" s="107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</row>
    <row r="85" spans="3:71" ht="12.75">
      <c r="C85" s="8"/>
      <c r="G85" s="8"/>
      <c r="K85" s="8"/>
      <c r="O85" s="8"/>
      <c r="S85" s="8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7"/>
      <c r="AI85" s="107"/>
      <c r="AJ85" s="107"/>
      <c r="AK85" s="107"/>
      <c r="AL85" s="107"/>
      <c r="AM85" s="107"/>
      <c r="AN85" s="107"/>
      <c r="AO85" s="107"/>
      <c r="AP85" s="107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</row>
  </sheetData>
  <mergeCells count="47">
    <mergeCell ref="A24:A25"/>
    <mergeCell ref="A1:U1"/>
    <mergeCell ref="V19:AJ19"/>
    <mergeCell ref="B23:E23"/>
    <mergeCell ref="F23:I23"/>
    <mergeCell ref="J23:M23"/>
    <mergeCell ref="N23:Q23"/>
    <mergeCell ref="R23:U23"/>
    <mergeCell ref="A2:U2"/>
    <mergeCell ref="B24:B25"/>
    <mergeCell ref="C24:C25"/>
    <mergeCell ref="D24:D25"/>
    <mergeCell ref="S81:T81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R43:R44"/>
    <mergeCell ref="N43:N44"/>
    <mergeCell ref="O43:O44"/>
    <mergeCell ref="P43:P44"/>
    <mergeCell ref="Q43:Q44"/>
  </mergeCells>
  <printOptions horizontalCentered="1" verticalCentered="1"/>
  <pageMargins left="0" right="0" top="0.5905511811023623" bottom="0.5905511811023623" header="0.5118110236220472" footer="0.4724409448818898"/>
  <pageSetup firstPageNumber="90" useFirstPageNumber="1" horizontalDpi="600" verticalDpi="600" orientation="portrait" paperSize="9" scale="65" r:id="rId2"/>
  <headerFooter alignWithMargins="0">
    <oddFooter>&amp;L&amp;12Marché des oléo-protéagineux
Unité de Structuration de données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 - Département oléicole</dc:creator>
  <cp:keywords/>
  <dc:description/>
  <cp:lastModifiedBy>nathalie.lathiere</cp:lastModifiedBy>
  <cp:lastPrinted>2010-12-22T08:12:15Z</cp:lastPrinted>
  <dcterms:created xsi:type="dcterms:W3CDTF">1999-09-09T11:51:26Z</dcterms:created>
  <dcterms:modified xsi:type="dcterms:W3CDTF">2012-06-08T08:04:20Z</dcterms:modified>
  <cp:category/>
  <cp:version/>
  <cp:contentType/>
  <cp:contentStatus/>
</cp:coreProperties>
</file>