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370" windowHeight="7620" tabRatio="472" activeTab="0"/>
  </bookViews>
  <sheets>
    <sheet name="INFOCEREALES X" sheetId="1" r:id="rId1"/>
    <sheet name="INFOCEREALES M" sheetId="2" r:id="rId2"/>
    <sheet name="PSC" sheetId="3" r:id="rId3"/>
    <sheet name="TRQ" sheetId="4" r:id="rId4"/>
    <sheet name="INFOCEREALES FR_UE27 M X" sheetId="5" r:id="rId5"/>
  </sheets>
  <definedNames>
    <definedName name="_xlnm.Print_Area" localSheetId="4">'INFOCEREALES FR_UE27 M X'!$A$7:$AM$167</definedName>
    <definedName name="_xlnm.Print_Area" localSheetId="1">'INFOCEREALES M'!$A$7:$N$98</definedName>
    <definedName name="_xlnm.Print_Area" localSheetId="0">'INFOCEREALES X'!$A$1:$N$100</definedName>
    <definedName name="_xlnm.Print_Area" localSheetId="2">'PSC'!$A$4:$F$208</definedName>
    <definedName name="_xlnm.Print_Area" localSheetId="3">'TRQ'!$A$1:$L$99</definedName>
  </definedNames>
  <calcPr fullCalcOnLoad="1"/>
</workbook>
</file>

<file path=xl/sharedStrings.xml><?xml version="1.0" encoding="utf-8"?>
<sst xmlns="http://schemas.openxmlformats.org/spreadsheetml/2006/main" count="1479" uniqueCount="242">
  <si>
    <t>semaine / week</t>
  </si>
  <si>
    <t>UE-X : Blé tendre (cumul) / EU-X: Common wheat (cumul.)</t>
  </si>
  <si>
    <t>UE-X :  Farine blé tendre (cumul) / EU-X: Wheat flour (cumul.)
équiv. grain / grain equiv.</t>
  </si>
  <si>
    <t xml:space="preserve"> UE-X : Blé dur (cumul) / EU-X: Durum wheat (cumul.)</t>
  </si>
  <si>
    <t>UE-X : Semoule blé dur (cumul) / EU-X: Durum wheat meal (cumul.)
équiv. grain / grain équiv.</t>
  </si>
  <si>
    <t>UE-X : Orge (cumul) / EU-X: Barley (cumul.)</t>
  </si>
  <si>
    <t>UE-X : Malt d'orge (cumul) / EU-X: Barley malt (cumul.)
équiv. grain / grain equiv.</t>
  </si>
  <si>
    <t xml:space="preserve"> UE-X : Maïs (cumul) / EU-X: Maize - Corn (cumul.)</t>
  </si>
  <si>
    <t>UE-X : Blé tendre (hebdo) / EU-X: Common wheat (weekly)</t>
  </si>
  <si>
    <t>UE-X :  Farine blé tendre (hebdo) / EU-X: Wheat flour (weekly)
équiv. grain / grain equiv.</t>
  </si>
  <si>
    <t xml:space="preserve"> UE-X : Blé dur (hebdo) / EU-X: Durum wheat (weekly)</t>
  </si>
  <si>
    <t>UE-X : Semoule blé dur (hebdo) / EU-X: Durum wheat meal (weekly)
équiv. grain / grain équiv.</t>
  </si>
  <si>
    <t>UE-X : Orge (hebdo) / EU-X: Barley (weekly)</t>
  </si>
  <si>
    <t>UE-X : Malt d'orge (hebdo) / EU-X: Barley malt (weekly)
équiv. grain / grain equiv.</t>
  </si>
  <si>
    <t xml:space="preserve"> UE-X : Maïs (hebdo) / EU-X: Maize - Corn (weekly)</t>
  </si>
  <si>
    <t>UE : EXPORTATIONS hebdomadaires / EU: weekly EXPORTS</t>
  </si>
  <si>
    <t>FR-X : Blé tendre (cumul) / FR-X: Common wheat (cumul.)</t>
  </si>
  <si>
    <t>FR-X :  Farine blé tendre (cumul) / FR-X: Wheat flour (cumul.)
équiv. grain / grain equiv.</t>
  </si>
  <si>
    <t xml:space="preserve"> FR-X : Blé dur (cumul) / FR-X: Durum wheat (cumul.)</t>
  </si>
  <si>
    <t>FR-X : Semoule blé dur (cumul) / FR-X: Durum wheat meal (cumul.)
équiv. grain / grain équiv.</t>
  </si>
  <si>
    <t>FR-X : Orge (cumul) / FR-X: Barley (cumul.)</t>
  </si>
  <si>
    <t>FR-X : Malt d'orge (cumul) / FR-X: Barley malt (cumul.)
équiv. grain / grain equiv.</t>
  </si>
  <si>
    <t xml:space="preserve"> FR-X : Maïs (cumul) / FR-X: Maize - Corn (cumul.)</t>
  </si>
  <si>
    <t>FR-X : Blé tendre (hebdo) / FR-X: Common wheat (weekly)</t>
  </si>
  <si>
    <t>FR-X :  Farine blé tendre (hebdo) / FR-X: Wheat flour (weekly)
équiv. grain / grain equiv.</t>
  </si>
  <si>
    <t>FR-X : Blé dur (hebdo) / FR-X: Durum wheat (weekly)</t>
  </si>
  <si>
    <t>FR-X : Semoule blé dur (hebdo) / FR-X: Durum wheat meal (weekly)
équiv. grain / grain équiv.</t>
  </si>
  <si>
    <t>FR-X : Orge (hebdo) / FR-X: Barley (weekly)</t>
  </si>
  <si>
    <t>FR-X : Malt d'orge (hebdo) / FR-X: Barley malt (weekly)
équiv. grain / grain equiv.</t>
  </si>
  <si>
    <t xml:space="preserve"> FR-X : Maïs (hebdo) / FR-X: Maize - Corn (weekly)</t>
  </si>
  <si>
    <t>UE : Cumul des IMPORTATIONS / EU: Cumulative IMPORTS</t>
  </si>
  <si>
    <t>UE-M : Blé tendre (cumul) / EU-M: Common wheat (cumul.)</t>
  </si>
  <si>
    <t>UE-M :  Farine blé tendre (cumul) / EU-M: Wheat flour (cumul.)
équiv. grain / grain equiv.</t>
  </si>
  <si>
    <t xml:space="preserve"> UE-M : Blé dur (cumul) / EU-M: Durum wheat (cumul.)</t>
  </si>
  <si>
    <t>UE-M : Semoule blé dur (cumul) / EU-M: Durum wheat meal (cumul.)
équiv. grain / grain équiv.</t>
  </si>
  <si>
    <t>UE-M : Orge (cumul) / EU-M: Barley (cumul.)</t>
  </si>
  <si>
    <t>UE-M : Malt d'orge (cumul) / EU-M: Barley malt (cumul.)
équiv. grain / grain equiv.</t>
  </si>
  <si>
    <t xml:space="preserve"> UE-M : Maïs (cumul) / EU-M: Maize - Corn (cumul.)</t>
  </si>
  <si>
    <t>UE-M : Sorgho (cumul) / EU-M: Sorghum (cumul.)</t>
  </si>
  <si>
    <t>UE : IMPORTATIONS hebdomadaires / EU: weekly IMPORTS</t>
  </si>
  <si>
    <t>UE-M : Blé tendre (hebdo) / EU-M: Common wheat (weekly)</t>
  </si>
  <si>
    <t>UE-M :  Farine blé tendre (hebdo) / EU-M: Wheat flour (weekly)
équiv. grain / grain equiv.</t>
  </si>
  <si>
    <t xml:space="preserve"> UE-M : Blé dur (hebdo) / EU-M: Durum wheat (weekly)</t>
  </si>
  <si>
    <t>UE-M : Semoule blé dur (hebdo) / EU-M: Durum wheat meal (weekly)
équiv. grain / grain équiv.</t>
  </si>
  <si>
    <t>UE-M : Orge (hebdo) / EU-M: Barley (weekly)</t>
  </si>
  <si>
    <t>UE-M : Malt d'orge (hebdo) / EU-M: Barley malt (weekly)
équiv. grain / grain equiv.</t>
  </si>
  <si>
    <t xml:space="preserve"> UE-M : Maïs (hebdo) / EU-M: Maize - Corn (weekly)</t>
  </si>
  <si>
    <t>UE-M : Sorgho (hebdo) / EU-M: Sorghum (weekly)</t>
  </si>
  <si>
    <t>FR-M : Blé tendre (cumul) / FR-M: Common wheat (cumul.)</t>
  </si>
  <si>
    <t>FR-M :  Farine blé tendre (cumul) / FR-M: Wheat flour (cumul.)
équiv. grain / grain equiv.</t>
  </si>
  <si>
    <t>FR-M : Blé dur (cumul) / FR-M: Durum wheat (cumul.)</t>
  </si>
  <si>
    <t>FR-M : Semoule blé dur (cumul) / FR-M: Durum wheat meal (cumul.)
équiv. grain / grain équiv.</t>
  </si>
  <si>
    <t>FR-M : Orge (cumul) / FR-M: Barley (cumul.)</t>
  </si>
  <si>
    <t>FR-M : Malt d'orge (cumul) / FR-M: Barley malt (cumul.)
équiv. grain / grain equiv.</t>
  </si>
  <si>
    <t>FR-M : Maïs (cumul) / FR-M: Maize - Corn (cumul.)</t>
  </si>
  <si>
    <t>FR-M : Sorgho (cumul) / FR-M: Sorghum (cumul.)</t>
  </si>
  <si>
    <t>FR-M : Blé tendre (hebdo) / FR-M: Common wheat (weekly)</t>
  </si>
  <si>
    <t>FR-M :  Farine blé tendre (hebdo) / FR-M: Wheat flour (weekly)
équiv. grain / grain equiv.</t>
  </si>
  <si>
    <t>FR-M : Blé dur (hebdo) / FR-M: Durum wheat (weekly)</t>
  </si>
  <si>
    <t>FR-M : Semoule blé dur (hebdo) / FR-M: Durum wheat meal (weekly)
équiv. grain / grain équiv.</t>
  </si>
  <si>
    <t>FR-M : Orge (hebdo) / FR-M: Barley (weekly)</t>
  </si>
  <si>
    <t>FR-M : Malt d'orge (hebdo) / FR-M: Barley malt (weekly)
équiv. grain / grain equiv.</t>
  </si>
  <si>
    <t xml:space="preserve"> FR-M : Maïs (hebdo) / FR-M: Maize - Corn (weekly)</t>
  </si>
  <si>
    <t>FR-M : Sorgho (hebdo) / FR-M: Sorghum (weekly)</t>
  </si>
  <si>
    <r>
      <t xml:space="preserve">Données du commerce extérieur de l'Union européenne / EU grain trade data
</t>
    </r>
    <r>
      <rPr>
        <b/>
        <sz val="12"/>
        <rFont val="Arial"/>
        <family val="2"/>
      </rPr>
      <t>Source : Commission européenne - DG TAXUD</t>
    </r>
  </si>
  <si>
    <t>Source: Commission européenne, DG TAXUD / European Commission, DG TAXUD</t>
  </si>
  <si>
    <t>Unité : tonnes / Unit: tons</t>
  </si>
  <si>
    <t>IMPORTATIONS DE "PRODUITS DE SUBSTITUTION DES CEREALES" (PSC)</t>
  </si>
  <si>
    <t>TOUTES ORIGINES - ALL ORIGINS</t>
  </si>
  <si>
    <t>UKRAINE</t>
  </si>
  <si>
    <t>Volume dispo. / Avail. Vol.</t>
  </si>
  <si>
    <t>Sem. 1</t>
  </si>
  <si>
    <t>Transféré / Transfered</t>
  </si>
  <si>
    <t>Sem. 2</t>
  </si>
  <si>
    <t>TOTAL (tonnes)</t>
  </si>
  <si>
    <t xml:space="preserve"> % attribué / % allocated</t>
  </si>
  <si>
    <t>Vol. disponible / Avail. Volume</t>
  </si>
  <si>
    <t>Résidus d'amidonnerie / Residues of starch manufacture
2303 10 19</t>
  </si>
  <si>
    <t>Corn gluten feed (CGF)
2309 90 20</t>
  </si>
  <si>
    <t>Drèches de brasserie et de distillerie / Brewing and distilling dregs and waste
2303 30 00</t>
  </si>
  <si>
    <t>Pulpes d'agrumes / Citrus pulp residues
2308 00 40
TARIC_ext  10</t>
  </si>
  <si>
    <t>TOTAL</t>
  </si>
  <si>
    <t>Blé tendre / Common wheat</t>
  </si>
  <si>
    <t>Maïs / Maize</t>
  </si>
  <si>
    <t>Produits du blé tendre / Common wheat products</t>
  </si>
  <si>
    <t>Produits de l'orge / Barley products</t>
  </si>
  <si>
    <t>Produits du maïs / maize products</t>
  </si>
  <si>
    <t>Canada</t>
  </si>
  <si>
    <t>Toutes origines / All</t>
  </si>
  <si>
    <t>Ukraine</t>
  </si>
  <si>
    <t>Plus d'informations / more information : 
https://visionet.franceagrimer.fr/Pages/Statistiques.aspx?menuurl=Statistiques/productions%20v%C3%A9g%C3%A9tales/grandes%20cultures/revue%20Infoc%C3%A9r%C3%A9ales</t>
  </si>
  <si>
    <t>France : Cumul des EXPORTATIONS (vers pays tiers) / France: Cumulative EXPORTS (to third countries)</t>
  </si>
  <si>
    <t>France : EXPORTATIONS hebdomadaires (vers pays tiers) / FR: weekly EXPORTS (to third countries)</t>
  </si>
  <si>
    <t>UE : Cumul des EXPORTATIONS / EU: Cumulative EXPORTS</t>
  </si>
  <si>
    <t>2018/19</t>
  </si>
  <si>
    <t>États-Unis / USA</t>
  </si>
  <si>
    <t>2019/20</t>
  </si>
  <si>
    <t>France : Cumul des IMPORTATIONS (depuis pays tiers)/ France: Cumulative IMPORTS (from third countries)</t>
  </si>
  <si>
    <t>France : IMPORTATIONS hebdomadaires (depuis pays tiers)  / FR: weekly IMPORTS (from third countries)</t>
  </si>
  <si>
    <t>2020/21</t>
  </si>
  <si>
    <t>Données du commerce extérieur de l'UE (+UK) en céréales / UE (+UK) grain trade data</t>
  </si>
  <si>
    <t>Après cette date le RU n'est plus pris en compte dans les données UE / After this date UK is no longer taken into account in the EU data</t>
  </si>
  <si>
    <t>R. 2020/761</t>
  </si>
  <si>
    <t>JANVIER / JANUARY</t>
  </si>
  <si>
    <t>Quantité initiale / Initial Quantity (Janv./Jan.)</t>
  </si>
  <si>
    <t>Utilisé / Used (Janv./Jan.)</t>
  </si>
  <si>
    <t>Non-utilisé / Unused (Janv./Jan.)</t>
  </si>
  <si>
    <t>Coeff. d'allocation / Allocation coeff.</t>
  </si>
  <si>
    <t>FEVRIER / FEBRUARY</t>
  </si>
  <si>
    <t>Quantité initiale / Initial Quantity (févr./Feb.)</t>
  </si>
  <si>
    <t>Utilisé / Used (févr./Feb.)</t>
  </si>
  <si>
    <t>Non-utilisé / Unused (févr./Feb.)</t>
  </si>
  <si>
    <t>MARS / MARCH</t>
  </si>
  <si>
    <t>Quantité initiale / Initial Quantity (mars/Mar.)</t>
  </si>
  <si>
    <t>Utilisé / Used (mars/Mar.)</t>
  </si>
  <si>
    <t>Non-utilisé / Unused (mars/Mar.)</t>
  </si>
  <si>
    <t>AVRIL / APRIL</t>
  </si>
  <si>
    <t>Quantité initiale / Initial Quantity (avr./Apr.)</t>
  </si>
  <si>
    <t>Utilisé / Used (avr./Apr.)</t>
  </si>
  <si>
    <t>Non-utilisé / Unused (avr./Apr.)</t>
  </si>
  <si>
    <t>MAI / MAY</t>
  </si>
  <si>
    <t>Quantité initiale / Initial Quantity (mai/May)</t>
  </si>
  <si>
    <t>Utilisé / Used (mai/May)</t>
  </si>
  <si>
    <t>Non-utilisé / Unused (mai/May)</t>
  </si>
  <si>
    <t>JUIN / JUNE</t>
  </si>
  <si>
    <t>Quantité initiale / Initial Quantity (juin/Jun.)</t>
  </si>
  <si>
    <t>Utilisé / Used (juin/Jun.)</t>
  </si>
  <si>
    <t>Non-utilisé / Unused (juin/Jun.)</t>
  </si>
  <si>
    <t>Attribution / Allocation (Sem. 1)</t>
  </si>
  <si>
    <t>Non-utilisé / Unused</t>
  </si>
  <si>
    <t>JUILLET / JULY</t>
  </si>
  <si>
    <t>Quantité initiale / Initial Quantity (juill./Jul.)</t>
  </si>
  <si>
    <t>Utilisé / Used (juill./Jul.)</t>
  </si>
  <si>
    <t>Non-utilisé / Unused (juill./Jul.)</t>
  </si>
  <si>
    <t>AOUT / AUGUST</t>
  </si>
  <si>
    <t>Quantité initiale / Initial Quantity (août/Aug.)</t>
  </si>
  <si>
    <t>Utilisé / Used (août/Aug.)</t>
  </si>
  <si>
    <t>Non-utilisé / Unused (août/Aug.)</t>
  </si>
  <si>
    <t>SEPTEMBRE / SEPTEMBER</t>
  </si>
  <si>
    <t>Quantité initiale / Initial Quantity (sept./Sep.)</t>
  </si>
  <si>
    <t>Utilisé / Used (sept./Sep.)</t>
  </si>
  <si>
    <t>Non-utilisé / Unused (sept./Sep.)</t>
  </si>
  <si>
    <t>OCTOBRE / OCTOBER</t>
  </si>
  <si>
    <t>Quantité initiale / Initial Quantity (oct./Oct.)</t>
  </si>
  <si>
    <t>Utilisé / Used (oct./Oct.)</t>
  </si>
  <si>
    <t>Non-utilisé / Unused (oct./Oct.)</t>
  </si>
  <si>
    <t>NOVEMBRE / NOVEMBER</t>
  </si>
  <si>
    <t>Quantité initiale / Initial Quantity (nov./Nov.)</t>
  </si>
  <si>
    <t>Utilisé / Used (nov./Nov.)</t>
  </si>
  <si>
    <t>Non-utilisé / Unused (nov./Nov.)</t>
  </si>
  <si>
    <t>DECEMBRE / DECEMBER</t>
  </si>
  <si>
    <t>Quantité initiale / Initial Quantity (dec./Dec.)</t>
  </si>
  <si>
    <t>Utilisé / Used (dec./Dec.)</t>
  </si>
  <si>
    <t>Non-utilisé / Unused (dec./Dec.)</t>
  </si>
  <si>
    <t>Attribution / Allocation (Sem.2)</t>
  </si>
  <si>
    <t>coeff. allocation publié JO / Alloc. coeff. publ. OJ</t>
  </si>
  <si>
    <t>CONTINGENTS TARIFAIRES D'IMPORTATION DES CEREALES / IMPORT TARIFF QUOTAS FOR CEREAL PRODUCTS</t>
  </si>
  <si>
    <t>Le Royaume-Uni n'est plus un État membre de l'Union européenne, mais jusqu'à la fin de la période de transition, il faisait toujours partie de l'union douanière de l'UE. En raison de l'absence de données sur les échanges intra-commerciaux dans le système de surveillance, les totaux des données commerciales de l'UE incluent donc également les données britanniques jusqu'au 31/12/2020. Les données à compter du 01/01/2021 (à partir de la semaine 28) ne sont donc pas comparables avec les données jusqu'au 31/12/2020 (semaine 27). // The United Kingdom is no longer a Member State of the European Union, however until the end of the transition period it was still a part of the EU Customs Union. Due to the absence of intra-trade data in the surveillance system, the totals of the EU trade data  therefore also include the UK data until 31/12/2020. The data as of 01/01/2021 (from week 28) is therefore not comparable with the data until 31/12/2020 (week 27).</t>
  </si>
  <si>
    <t>mois / month</t>
  </si>
  <si>
    <r>
      <t xml:space="preserve">Données du commerce extérieur de l'Union européenne / EU grain trade data
</t>
    </r>
    <r>
      <rPr>
        <b/>
        <sz val="12"/>
        <rFont val="Arial"/>
        <family val="2"/>
      </rPr>
      <t>Source : Commission européenne - Eurostat / Douanes françaises</t>
    </r>
  </si>
  <si>
    <t>Source: Douanes françaises / French customs service</t>
  </si>
  <si>
    <t>France : EXPORTATIONS mensuelle vers le Royaume-Uni / France: monthly EXPORTS to United Kingdom</t>
  </si>
  <si>
    <t>FR-X : Blé tendre (mensuel) / FR-X: Common wheat (monthly)</t>
  </si>
  <si>
    <t>FR-X :  Farine blé tendre (mensuel) / FR-X: Wheat flour (monthly)
équiv. grain / grain equiv.</t>
  </si>
  <si>
    <t>FR-X : Blé dur (mensuel) / FR-X: Durum wheat (monthly)</t>
  </si>
  <si>
    <t>FR-X : Semoule blé dur (mensuel) / FR-X: Durum wheat meal (monthly)
équiv. grain / grain équiv.</t>
  </si>
  <si>
    <t>FR-X : Orge (mensuel) / FR-X: Barley (monthly)</t>
  </si>
  <si>
    <t>FR-X : Malt d'orge (mensuel) / FR-X: Barley malt (monthly)
équiv. grain / grain equiv.</t>
  </si>
  <si>
    <t xml:space="preserve"> FR-X : Maïs (mensuel) / FR-X: Maize - Corn (monthly)</t>
  </si>
  <si>
    <t>juill. / Jul.</t>
  </si>
  <si>
    <t>août / Aug.</t>
  </si>
  <si>
    <t>sept. / Sep.</t>
  </si>
  <si>
    <t>oct. / Oct.</t>
  </si>
  <si>
    <t>nov. / Nov.</t>
  </si>
  <si>
    <t>dec. / Dec.</t>
  </si>
  <si>
    <t>janv. / Jan.</t>
  </si>
  <si>
    <t>févr. / Feb.</t>
  </si>
  <si>
    <t>mars. / Mar.</t>
  </si>
  <si>
    <t>avr. / Apr.</t>
  </si>
  <si>
    <t>mai. / May</t>
  </si>
  <si>
    <t>juin / Jun.</t>
  </si>
  <si>
    <t>France : Cumul des EXPORTATIONS vers le Royaume-Uni / France: Cumulative EXPORTS to United Kingdom</t>
  </si>
  <si>
    <t>FR : IMPORTATIONS mensuelles depuis le Royaume-Uni / FR: monthly IMPORTS from United Kingdom</t>
  </si>
  <si>
    <t>FR-M : Blé tendre (mensuel) / FR-M: Common wheat (monthly)</t>
  </si>
  <si>
    <t>FR-M :  Farine blé tendre (mensuel) / FR-M: Wheat flour (monthly)
équiv. grain / grain equiv.</t>
  </si>
  <si>
    <t>FR-M : Blé dur (mensuel) / FR-M: Durum wheat (monthly)</t>
  </si>
  <si>
    <t>FR-M : Semoule blé dur (mensuel) / FR-M: Durum wheat meal (monthly)
équiv. grain / grain équiv.</t>
  </si>
  <si>
    <t>FR-M : Orge (mensuel) / FR-M: Barley (monthly)</t>
  </si>
  <si>
    <t>FR-M : Malt d'orge (mensuel) / FR-M: Barley malt (monthly)
équiv. grain / grain equiv.</t>
  </si>
  <si>
    <t xml:space="preserve"> FR-M : Maïs (mensuel) / FR-M: Maize - Corn (monthly)</t>
  </si>
  <si>
    <t>France : Cumul des IMPORTATIONS depuis le Royaume-Uni / France: Cumulative IMPORTS from United Kingdom</t>
  </si>
  <si>
    <t>UE27 : EXPORTATIONS mensuelles vers le Royaume-Uni / UE27: monthly EXPORTS to United Kingdom</t>
  </si>
  <si>
    <t>UE27-X : Blé tendre (mensuel) / UE27-X: Common wheat (monthly)</t>
  </si>
  <si>
    <t>UE27-X :  Farine blé tendre (mensuel) / UE27-X: Wheat flour (monthly)
équiv. grain / grain equiv.</t>
  </si>
  <si>
    <t>UE27-X : Blé dur (mensuel) / UE27-X: Durum wheat (monthly)</t>
  </si>
  <si>
    <t>UE27-X : Semoule blé dur (mensuel) / UE27-X: Durum wheat meal (monthly)
équiv. grain / grain équiv.</t>
  </si>
  <si>
    <t>UE27-X : Orge (mensuel) / UE27-X: Barley (monthly)</t>
  </si>
  <si>
    <t>UE27-X : Malt d'orge (mensuel) / UE27-X: Barley malt (monthly)
équiv. grain / grain equiv.</t>
  </si>
  <si>
    <t xml:space="preserve"> UE27-X : Maïs (mensuel) / UE27-X: Maize - Corn (monthly)</t>
  </si>
  <si>
    <t xml:space="preserve"> UE27-X : Sorgho (mensuel) / UE27-X: Sorghum (monthly)</t>
  </si>
  <si>
    <t>UE27 : Cumul des EXPORTATIONS vers le Royaume-Uni / UE27: Cumulative EXPORTS to United Kingdom</t>
  </si>
  <si>
    <t>UE27 : IMPORTATIONS mensuelles depuis le Royaume Uni / UE27: monthly IMPORTS from United Kingdom</t>
  </si>
  <si>
    <t>UE27-M : Blé tendre (mensuel) / UE27-M: Common wheat (monthly)</t>
  </si>
  <si>
    <t>UE27-M :  Farine blé tendre (mensuel) / UE27-M: Wheat flour (monthly)
équiv. grain / grain equiv.</t>
  </si>
  <si>
    <t>UE27-M : Blé dur (mensuel) / UE27-M: Durum wheat (monthly)</t>
  </si>
  <si>
    <t>UE27-M : Semoule blé dur (mensuel) / UE27-M: Durum wheat meal (monthly)
équiv. grain / grain équiv.</t>
  </si>
  <si>
    <t>UE27-M : Orge (mensuel) / UE27-M: Barley (monthly)</t>
  </si>
  <si>
    <t>UE27-M : Malt d'orge (mensuel) / UE27-M: Barley malt (monthly)
équiv. grain / grain equiv.</t>
  </si>
  <si>
    <t xml:space="preserve"> UE27-M : Maïs (mensuel) / UE27-M: Maize - Corn (monthly)</t>
  </si>
  <si>
    <t xml:space="preserve"> UE27-M : Sorgho (mensuel) / UE27-M: Sorghum (monthly)</t>
  </si>
  <si>
    <t>UE27 : Cumul des IMPORTATIONS depuis le Royaume Uni / UE27: Cumulative IMPORTS from United Kingdom</t>
  </si>
  <si>
    <t xml:space="preserve">Afin d'aider à la compréhension des données fournies suite à la sortie du Royaume-Uni de l'Union Européenne, sont présentées ci-dessous les données d'échanges entre l'UE (27) et le Royaume-Uni, ainsi que les données d'échanges entre la France et le Royaume-Uni, pour les principales céréales (en volume). Ces données mensuelles sont issues des statistiques européennes et françaises. La nomenclature utilisée reste identique pour l'ensemble des données présentées. // In order to help understanding the data provided following the United Kingdom's exit from the European Union, the trade data between EU (27), France and United Kingdom are presented below. These monthly data come from European and French statistics. The nomenclature used remains similar for all the data provided. </t>
  </si>
  <si>
    <t xml:space="preserve">Afin d'aider à la compréhension des données fournies suite à la sortie du Royaume-Uni de l'Union Européenne, sont présentées en fin de document les données d'échanges entre l'UE (27) et le Royaume-Uni, ainsi que les données d'échanges entre la France et le Royaume-Uni, pour les principales céréales (en volume). // In order to help understanding the data provided following the United Kingdom's exit from the European Union, the trade data between EU (27), France and United Kingdom are presented at the end of the document. </t>
  </si>
  <si>
    <t>(Transféré / Transfered)</t>
  </si>
  <si>
    <t>2021/22</t>
  </si>
  <si>
    <t>Mise à jour / Update : juillet 2021</t>
  </si>
  <si>
    <t>Source: Eurostat</t>
  </si>
  <si>
    <t>Mise à jour / Update : août 2021</t>
  </si>
  <si>
    <t>*Semaine 1 à 27 / Week 1 to 27 ; UE+UK : IMPORTATIONS hebdomadaires / EU+UK: weekly IMPORTS</t>
  </si>
  <si>
    <t xml:space="preserve"> Semaine 28 à 52 / Week 28 to 52 ; UE : IMPORTATIONS hebdomadaires / EU: weekly IMPORTS</t>
  </si>
  <si>
    <r>
      <t xml:space="preserve">2019/20 </t>
    </r>
    <r>
      <rPr>
        <b/>
        <sz val="8"/>
        <rFont val="Arial"/>
        <family val="2"/>
      </rPr>
      <t>(UE+UK)</t>
    </r>
  </si>
  <si>
    <t>2020/21*</t>
  </si>
  <si>
    <r>
      <t xml:space="preserve">2021/22 </t>
    </r>
    <r>
      <rPr>
        <b/>
        <sz val="8"/>
        <rFont val="Arial"/>
        <family val="2"/>
      </rPr>
      <t>(UE)</t>
    </r>
  </si>
  <si>
    <t>Quota n°09.4123</t>
  </si>
  <si>
    <t>Quota n°09.4125</t>
  </si>
  <si>
    <t>Quota n°09.4133</t>
  </si>
  <si>
    <r>
      <t xml:space="preserve">Toutes origines / All </t>
    </r>
    <r>
      <rPr>
        <sz val="8"/>
        <rFont val="Arial"/>
        <family val="2"/>
      </rPr>
      <t>(excl. UK)</t>
    </r>
  </si>
  <si>
    <r>
      <t>Autres / Others   (</t>
    </r>
    <r>
      <rPr>
        <sz val="8"/>
        <rFont val="Arial"/>
        <family val="2"/>
      </rPr>
      <t>excl. UK)</t>
    </r>
  </si>
  <si>
    <t>Quota n°09.4124</t>
  </si>
  <si>
    <t>Quota n°09.4131</t>
  </si>
  <si>
    <t>Quota n°09.4306</t>
  </si>
  <si>
    <t>Quota n°09.4307</t>
  </si>
  <si>
    <t>Quota n°09.4308</t>
  </si>
  <si>
    <t>Contingent 2022 / 2022 quota</t>
  </si>
  <si>
    <t>Solde 2022 / Balance 2022</t>
  </si>
  <si>
    <t>Mise à jour / Update : 25/05/2022</t>
  </si>
  <si>
    <t>2022/23</t>
  </si>
  <si>
    <r>
      <t xml:space="preserve">2022/23 </t>
    </r>
    <r>
      <rPr>
        <b/>
        <sz val="8"/>
        <rFont val="Arial"/>
        <family val="2"/>
      </rPr>
      <t>(UE)</t>
    </r>
  </si>
  <si>
    <t>N° 1158 - 14/09/2022</t>
  </si>
  <si>
    <t>2023
Période de gestion / Management period</t>
  </si>
  <si>
    <t>2023/24</t>
  </si>
  <si>
    <t>N° 1191 - 17/08/2023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</si>
</sst>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
    <numFmt numFmtId="167" formatCode="0.0%"/>
    <numFmt numFmtId="168" formatCode="#,###"/>
    <numFmt numFmtId="169" formatCode="#,##0.00\ &quot;F&quot;;[Red]\-#,##0.00\ &quot;F&quot;"/>
    <numFmt numFmtId="170" formatCode="[$-40C]mmm\-yy;@"/>
    <numFmt numFmtId="171" formatCode="0.000"/>
    <numFmt numFmtId="172" formatCode="#,##0.0"/>
    <numFmt numFmtId="173" formatCode="mmm\-yyyy"/>
    <numFmt numFmtId="174" formatCode="[$-40C]dddd\ d\ mmmm\ yyyy"/>
    <numFmt numFmtId="175" formatCode="dd/mm/yy;@"/>
    <numFmt numFmtId="176" formatCode="[$€-2]\ #,##0.00_);[Red]\([$€-2]\ #,##0.00\)"/>
    <numFmt numFmtId="177" formatCode="0;\-0;;@"/>
    <numFmt numFmtId="178" formatCode="0.0"/>
    <numFmt numFmtId="179" formatCode="[Black][&gt;=0]#,##0;General"/>
    <numFmt numFmtId="180" formatCode="0.000%"/>
    <numFmt numFmtId="181" formatCode="#,##0.0000"/>
    <numFmt numFmtId="182" formatCode="#,##0.00000"/>
    <numFmt numFmtId="183" formatCode="#,##0.000000"/>
  </numFmts>
  <fonts count="7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8"/>
      <name val="Arial"/>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9"/>
      <color indexed="8"/>
      <name val="Arial"/>
      <family val="2"/>
    </font>
    <font>
      <b/>
      <sz val="10"/>
      <color indexed="8"/>
      <name val="Arial"/>
      <family val="2"/>
    </font>
    <font>
      <b/>
      <sz val="9.5"/>
      <color indexed="9"/>
      <name val="Arial"/>
      <family val="2"/>
    </font>
    <font>
      <b/>
      <sz val="9.5"/>
      <color indexed="8"/>
      <name val="Arial"/>
      <family val="2"/>
    </font>
    <font>
      <sz val="9"/>
      <color indexed="62"/>
      <name val="Arial"/>
      <family val="2"/>
    </font>
    <font>
      <b/>
      <sz val="16"/>
      <name val="Arial"/>
      <family val="2"/>
    </font>
    <font>
      <b/>
      <sz val="12"/>
      <name val="Arial"/>
      <family val="2"/>
    </font>
    <font>
      <b/>
      <sz val="7"/>
      <color indexed="8"/>
      <name val="Arial"/>
      <family val="2"/>
    </font>
    <font>
      <b/>
      <sz val="20"/>
      <name val="Arial"/>
      <family val="2"/>
    </font>
    <font>
      <sz val="20"/>
      <name val="Arial"/>
      <family val="2"/>
    </font>
    <font>
      <b/>
      <sz val="20"/>
      <color indexed="8"/>
      <name val="Arial"/>
      <family val="2"/>
    </font>
    <font>
      <b/>
      <sz val="26"/>
      <name val="Arial"/>
      <family val="2"/>
    </font>
    <font>
      <sz val="10"/>
      <name val="MS Sans Serif"/>
      <family val="0"/>
    </font>
    <font>
      <b/>
      <sz val="16"/>
      <color indexed="9"/>
      <name val="Arial"/>
      <family val="2"/>
    </font>
    <font>
      <sz val="9"/>
      <name val="Arial"/>
      <family val="2"/>
    </font>
    <font>
      <b/>
      <sz val="8"/>
      <name val="Arial"/>
      <family val="2"/>
    </font>
    <font>
      <b/>
      <sz val="9"/>
      <name val="Arial"/>
      <family val="2"/>
    </font>
    <font>
      <b/>
      <sz val="10"/>
      <name val="Arial"/>
      <family val="2"/>
    </font>
    <font>
      <i/>
      <sz val="9"/>
      <name val="Arial"/>
      <family val="2"/>
    </font>
    <font>
      <sz val="9"/>
      <color indexed="12"/>
      <name val="Arial"/>
      <family val="2"/>
    </font>
    <font>
      <b/>
      <sz val="14"/>
      <name val="Arial"/>
      <family val="2"/>
    </font>
    <font>
      <b/>
      <sz val="9"/>
      <color indexed="9"/>
      <name val="Arial"/>
      <family val="2"/>
    </font>
    <font>
      <b/>
      <sz val="8"/>
      <color indexed="9"/>
      <name val="Arial"/>
      <family val="2"/>
    </font>
    <font>
      <b/>
      <sz val="11"/>
      <color indexed="48"/>
      <name val="Arial"/>
      <family val="2"/>
    </font>
    <font>
      <b/>
      <sz val="19.5"/>
      <name val="Arial"/>
      <family val="2"/>
    </font>
    <font>
      <b/>
      <sz val="12"/>
      <color indexed="9"/>
      <name val="Arial"/>
      <family val="2"/>
    </font>
    <font>
      <sz val="12"/>
      <name val="Arial"/>
      <family val="2"/>
    </font>
    <font>
      <sz val="9"/>
      <color indexed="10"/>
      <name val="Arial"/>
      <family val="2"/>
    </font>
    <font>
      <sz val="10"/>
      <color indexed="10"/>
      <name val="Arial"/>
      <family val="2"/>
    </font>
    <font>
      <b/>
      <sz val="8"/>
      <color indexed="10"/>
      <name val="Arial"/>
      <family val="2"/>
    </font>
    <font>
      <sz val="8"/>
      <color indexed="10"/>
      <name val="Arial"/>
      <family val="2"/>
    </font>
    <font>
      <sz val="10"/>
      <color indexed="23"/>
      <name val="Arial"/>
      <family val="2"/>
    </font>
    <font>
      <sz val="12"/>
      <color indexed="10"/>
      <name val="Arial"/>
      <family val="2"/>
    </font>
    <font>
      <b/>
      <sz val="9.5"/>
      <color indexed="10"/>
      <name val="Arial"/>
      <family val="2"/>
    </font>
    <font>
      <b/>
      <sz val="16"/>
      <color indexed="8"/>
      <name val="Arial"/>
      <family val="2"/>
    </font>
    <font>
      <b/>
      <sz val="12"/>
      <color indexed="10"/>
      <name val="Arial"/>
      <family val="2"/>
    </font>
    <font>
      <sz val="9"/>
      <color rgb="FFFF0000"/>
      <name val="Arial"/>
      <family val="2"/>
    </font>
    <font>
      <sz val="10"/>
      <color rgb="FFFF0000"/>
      <name val="Arial"/>
      <family val="2"/>
    </font>
    <font>
      <b/>
      <sz val="9.5"/>
      <color rgb="FF000000"/>
      <name val="Arial"/>
      <family val="2"/>
    </font>
    <font>
      <b/>
      <sz val="9.5"/>
      <color rgb="FFFFFFFF"/>
      <name val="Arial"/>
      <family val="2"/>
    </font>
    <font>
      <b/>
      <sz val="10"/>
      <color rgb="FF000000"/>
      <name val="Arial"/>
      <family val="2"/>
    </font>
    <font>
      <sz val="10"/>
      <color rgb="FF000000"/>
      <name val="Arial"/>
      <family val="2"/>
    </font>
    <font>
      <sz val="9"/>
      <color rgb="FF333399"/>
      <name val="Arial"/>
      <family val="2"/>
    </font>
    <font>
      <sz val="9"/>
      <color rgb="FF000000"/>
      <name val="Arial"/>
      <family val="2"/>
    </font>
    <font>
      <b/>
      <sz val="8"/>
      <color rgb="FFFF0000"/>
      <name val="Arial"/>
      <family val="2"/>
    </font>
    <font>
      <sz val="8"/>
      <color rgb="FFFF0000"/>
      <name val="Arial"/>
      <family val="2"/>
    </font>
    <font>
      <sz val="10"/>
      <color theme="2" tint="-0.4999699890613556"/>
      <name val="Arial"/>
      <family val="2"/>
    </font>
    <font>
      <sz val="12"/>
      <color rgb="FFFF0000"/>
      <name val="Arial"/>
      <family val="2"/>
    </font>
    <font>
      <b/>
      <sz val="9.5"/>
      <color rgb="FFFF0000"/>
      <name val="Arial"/>
      <family val="2"/>
    </font>
    <font>
      <b/>
      <sz val="16"/>
      <color theme="1"/>
      <name val="Arial"/>
      <family val="2"/>
    </font>
    <font>
      <b/>
      <sz val="12"/>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theme="0" tint="-0.24997000396251678"/>
        <bgColor indexed="64"/>
      </patternFill>
    </fill>
    <fill>
      <patternFill patternType="solid">
        <fgColor theme="0"/>
        <bgColor indexed="64"/>
      </patternFill>
    </fill>
    <fill>
      <patternFill patternType="solid">
        <fgColor rgb="FFFFCC99"/>
        <bgColor indexed="64"/>
      </patternFill>
    </fill>
    <fill>
      <patternFill patternType="solid">
        <fgColor indexed="23"/>
        <bgColor indexed="64"/>
      </patternFill>
    </fill>
    <fill>
      <patternFill patternType="solid">
        <fgColor rgb="FF80808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43" fontId="0" fillId="0" borderId="0" applyFont="0" applyFill="0" applyBorder="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1" fillId="0" borderId="0">
      <alignment/>
      <protection/>
    </xf>
    <xf numFmtId="0" fontId="0" fillId="0" borderId="0">
      <alignment/>
      <protection/>
    </xf>
    <xf numFmtId="0" fontId="0" fillId="0" borderId="0" applyNumberFormat="0" applyFont="0" applyFill="0" applyBorder="0" applyAlignment="0" applyProtection="0"/>
    <xf numFmtId="0" fontId="34"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86">
    <xf numFmtId="0" fontId="0" fillId="0" borderId="0" xfId="0" applyAlignment="1">
      <alignment/>
    </xf>
    <xf numFmtId="0" fontId="25" fillId="0" borderId="0" xfId="0" applyFont="1" applyBorder="1" applyAlignment="1">
      <alignment/>
    </xf>
    <xf numFmtId="0" fontId="23" fillId="7"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6" fillId="0" borderId="0" xfId="0" applyFont="1" applyBorder="1" applyAlignment="1">
      <alignment horizontal="center"/>
    </xf>
    <xf numFmtId="3" fontId="22" fillId="0" borderId="0" xfId="0" applyNumberFormat="1" applyFont="1" applyBorder="1" applyAlignment="1">
      <alignment horizontal="center"/>
    </xf>
    <xf numFmtId="0" fontId="24" fillId="0" borderId="0" xfId="0" applyFont="1" applyFill="1" applyBorder="1" applyAlignment="1">
      <alignment horizontal="center" vertical="center" wrapText="1"/>
    </xf>
    <xf numFmtId="3" fontId="26" fillId="0" borderId="0" xfId="0" applyNumberFormat="1" applyFont="1" applyBorder="1" applyAlignment="1">
      <alignment horizontal="center"/>
    </xf>
    <xf numFmtId="0" fontId="0" fillId="0" borderId="0" xfId="0" applyBorder="1" applyAlignment="1">
      <alignment/>
    </xf>
    <xf numFmtId="0" fontId="22" fillId="0" borderId="0" xfId="0" applyFont="1" applyBorder="1" applyAlignment="1">
      <alignment/>
    </xf>
    <xf numFmtId="3" fontId="22" fillId="0" borderId="0" xfId="0" applyNumberFormat="1" applyFont="1" applyFill="1" applyBorder="1" applyAlignment="1">
      <alignment horizontal="center"/>
    </xf>
    <xf numFmtId="0" fontId="29" fillId="7" borderId="0" xfId="0" applyFont="1" applyFill="1" applyBorder="1" applyAlignment="1">
      <alignment horizontal="center" wrapText="1"/>
    </xf>
    <xf numFmtId="0" fontId="31" fillId="0" borderId="0" xfId="0" applyFont="1" applyAlignment="1">
      <alignment/>
    </xf>
    <xf numFmtId="0" fontId="27" fillId="0" borderId="0" xfId="0" applyFont="1" applyAlignment="1">
      <alignment horizontal="right"/>
    </xf>
    <xf numFmtId="0" fontId="27" fillId="0" borderId="0" xfId="56" applyFont="1" applyFill="1" applyBorder="1" applyAlignment="1">
      <alignment/>
      <protection/>
    </xf>
    <xf numFmtId="3" fontId="0" fillId="0" borderId="0" xfId="56" applyNumberFormat="1" applyFont="1" applyFill="1" applyBorder="1" applyAlignment="1">
      <alignment horizontal="center"/>
      <protection/>
    </xf>
    <xf numFmtId="0" fontId="21" fillId="0" borderId="0" xfId="56" applyFont="1" applyFill="1" applyBorder="1" applyAlignment="1">
      <alignment horizontal="center"/>
      <protection/>
    </xf>
    <xf numFmtId="0" fontId="21" fillId="0" borderId="0" xfId="56" applyFont="1" applyFill="1" applyBorder="1" applyAlignment="1">
      <alignment/>
      <protection/>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Alignment="1">
      <alignment horizontal="left"/>
    </xf>
    <xf numFmtId="175" fontId="36" fillId="7" borderId="0" xfId="56" applyNumberFormat="1" applyFont="1" applyFill="1" applyBorder="1" applyAlignment="1" applyProtection="1">
      <alignment horizontal="center" vertical="center" wrapText="1"/>
      <protection locked="0"/>
    </xf>
    <xf numFmtId="175" fontId="28" fillId="7" borderId="0" xfId="56" applyNumberFormat="1" applyFont="1" applyFill="1" applyBorder="1" applyAlignment="1" applyProtection="1">
      <alignment horizontal="centerContinuous" vertical="center" wrapText="1"/>
      <protection locked="0"/>
    </xf>
    <xf numFmtId="3" fontId="37" fillId="24" borderId="0" xfId="56" applyNumberFormat="1" applyFont="1" applyFill="1" applyAlignment="1">
      <alignment horizontal="center"/>
      <protection/>
    </xf>
    <xf numFmtId="179" fontId="21" fillId="24" borderId="0" xfId="56" applyNumberFormat="1" applyFont="1" applyFill="1" applyBorder="1" applyAlignment="1" applyProtection="1">
      <alignment horizontal="center"/>
      <protection/>
    </xf>
    <xf numFmtId="3" fontId="21" fillId="24" borderId="0" xfId="56" applyNumberFormat="1" applyFont="1" applyFill="1" applyBorder="1" applyAlignment="1" applyProtection="1">
      <alignment horizontal="center"/>
      <protection/>
    </xf>
    <xf numFmtId="0" fontId="39" fillId="24" borderId="0" xfId="0" applyFont="1" applyFill="1" applyBorder="1" applyAlignment="1">
      <alignment horizontal="center" vertical="center"/>
    </xf>
    <xf numFmtId="3" fontId="39" fillId="24" borderId="0" xfId="48" applyNumberFormat="1" applyFont="1" applyFill="1" applyBorder="1" applyAlignment="1">
      <alignment horizontal="center" vertical="center"/>
    </xf>
    <xf numFmtId="3" fontId="39" fillId="24" borderId="0" xfId="0" applyNumberFormat="1" applyFont="1" applyFill="1" applyBorder="1" applyAlignment="1">
      <alignment horizontal="center" vertical="center" wrapText="1"/>
    </xf>
    <xf numFmtId="0" fontId="36" fillId="24" borderId="0" xfId="0" applyFont="1" applyFill="1" applyBorder="1" applyAlignment="1">
      <alignment horizontal="center" vertical="center"/>
    </xf>
    <xf numFmtId="166" fontId="36" fillId="24" borderId="0" xfId="0" applyNumberFormat="1" applyFont="1" applyFill="1" applyBorder="1" applyAlignment="1">
      <alignment vertical="center"/>
    </xf>
    <xf numFmtId="0" fontId="40" fillId="24" borderId="0" xfId="0" applyFont="1" applyFill="1" applyBorder="1" applyAlignment="1">
      <alignment horizontal="center" vertical="center"/>
    </xf>
    <xf numFmtId="166" fontId="40" fillId="24" borderId="0" xfId="0" applyNumberFormat="1" applyFont="1" applyFill="1" applyBorder="1" applyAlignment="1">
      <alignment vertical="center"/>
    </xf>
    <xf numFmtId="166" fontId="0" fillId="24" borderId="0" xfId="0" applyNumberFormat="1" applyFont="1" applyFill="1" applyBorder="1" applyAlignment="1">
      <alignment vertical="center"/>
    </xf>
    <xf numFmtId="0" fontId="39" fillId="24" borderId="0" xfId="0" applyFont="1" applyFill="1" applyBorder="1" applyAlignment="1">
      <alignment vertical="center"/>
    </xf>
    <xf numFmtId="0" fontId="36" fillId="24" borderId="0" xfId="0" applyFont="1" applyFill="1" applyBorder="1" applyAlignment="1">
      <alignment vertical="center"/>
    </xf>
    <xf numFmtId="3" fontId="39" fillId="4" borderId="0" xfId="0" applyNumberFormat="1" applyFont="1" applyFill="1" applyBorder="1" applyAlignment="1">
      <alignment vertical="center"/>
    </xf>
    <xf numFmtId="3" fontId="36" fillId="24" borderId="0" xfId="0" applyNumberFormat="1" applyFont="1" applyFill="1" applyBorder="1" applyAlignment="1">
      <alignment vertical="center"/>
    </xf>
    <xf numFmtId="166" fontId="41" fillId="24" borderId="0" xfId="0" applyNumberFormat="1" applyFont="1" applyFill="1" applyBorder="1" applyAlignment="1">
      <alignment vertical="center"/>
    </xf>
    <xf numFmtId="0" fontId="36" fillId="24" borderId="10" xfId="0" applyFont="1" applyFill="1" applyBorder="1" applyAlignment="1">
      <alignment vertical="center"/>
    </xf>
    <xf numFmtId="0" fontId="0" fillId="0" borderId="0" xfId="0" applyFont="1" applyAlignment="1">
      <alignment/>
    </xf>
    <xf numFmtId="0" fontId="0" fillId="0" borderId="0" xfId="0" applyAlignment="1">
      <alignment/>
    </xf>
    <xf numFmtId="0" fontId="33" fillId="0" borderId="0" xfId="0" applyFont="1" applyAlignment="1">
      <alignment wrapText="1"/>
    </xf>
    <xf numFmtId="0" fontId="21" fillId="0" borderId="0" xfId="56" applyFont="1" applyFill="1" applyBorder="1">
      <alignment/>
      <protection/>
    </xf>
    <xf numFmtId="0" fontId="0" fillId="0" borderId="0" xfId="0"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ill="1" applyBorder="1" applyAlignment="1">
      <alignment/>
    </xf>
    <xf numFmtId="175" fontId="35" fillId="25" borderId="0" xfId="56" applyNumberFormat="1" applyFont="1" applyFill="1" applyBorder="1" applyAlignment="1">
      <alignment horizontal="centerContinuous" vertical="center" wrapText="1"/>
      <protection/>
    </xf>
    <xf numFmtId="3" fontId="42" fillId="25" borderId="0" xfId="56" applyNumberFormat="1" applyFont="1" applyFill="1" applyBorder="1" applyAlignment="1">
      <alignment horizontal="centerContinuous" vertical="center" wrapText="1"/>
      <protection/>
    </xf>
    <xf numFmtId="175" fontId="42" fillId="25" borderId="0" xfId="56" applyNumberFormat="1" applyFont="1" applyFill="1" applyBorder="1" applyAlignment="1">
      <alignment horizontal="centerContinuous" vertical="center" wrapText="1"/>
      <protection/>
    </xf>
    <xf numFmtId="0" fontId="21" fillId="0" borderId="0" xfId="56" applyFont="1" applyBorder="1">
      <alignment/>
      <protection/>
    </xf>
    <xf numFmtId="175" fontId="35" fillId="24" borderId="0" xfId="56" applyNumberFormat="1" applyFont="1" applyFill="1" applyBorder="1" applyAlignment="1">
      <alignment horizontal="centerContinuous" vertical="center" wrapText="1"/>
      <protection/>
    </xf>
    <xf numFmtId="3" fontId="42" fillId="24" borderId="0" xfId="56" applyNumberFormat="1" applyFont="1" applyFill="1" applyBorder="1" applyAlignment="1">
      <alignment horizontal="centerContinuous" vertical="center" wrapText="1"/>
      <protection/>
    </xf>
    <xf numFmtId="175" fontId="42" fillId="24" borderId="0" xfId="56" applyNumberFormat="1" applyFont="1" applyFill="1" applyBorder="1" applyAlignment="1">
      <alignment horizontal="centerContinuous" vertical="center" wrapText="1"/>
      <protection/>
    </xf>
    <xf numFmtId="0" fontId="43" fillId="25" borderId="0" xfId="56" applyFont="1" applyFill="1" applyBorder="1" applyAlignment="1">
      <alignment vertical="center"/>
      <protection/>
    </xf>
    <xf numFmtId="3" fontId="43" fillId="25" borderId="0" xfId="56" applyNumberFormat="1" applyFont="1" applyFill="1" applyBorder="1" applyAlignment="1">
      <alignment horizontal="center" vertical="center" wrapText="1"/>
      <protection/>
    </xf>
    <xf numFmtId="0" fontId="43" fillId="25" borderId="0" xfId="56" applyFont="1" applyFill="1" applyBorder="1" applyAlignment="1" applyProtection="1">
      <alignment horizontal="center" vertical="center" wrapText="1"/>
      <protection locked="0"/>
    </xf>
    <xf numFmtId="3" fontId="44" fillId="25" borderId="0" xfId="56" applyNumberFormat="1" applyFont="1" applyFill="1" applyBorder="1" applyAlignment="1" applyProtection="1">
      <alignment horizontal="center" vertical="center" wrapText="1"/>
      <protection locked="0"/>
    </xf>
    <xf numFmtId="0" fontId="38" fillId="0" borderId="0" xfId="56" applyFont="1" applyFill="1" applyBorder="1" applyAlignment="1" applyProtection="1">
      <alignment horizontal="center" vertical="center"/>
      <protection locked="0"/>
    </xf>
    <xf numFmtId="0" fontId="38" fillId="0" borderId="0" xfId="56" applyFont="1" applyAlignment="1">
      <alignment vertical="center"/>
      <protection/>
    </xf>
    <xf numFmtId="0" fontId="21" fillId="0" borderId="0" xfId="56" applyFont="1">
      <alignment/>
      <protection/>
    </xf>
    <xf numFmtId="3" fontId="0" fillId="24" borderId="0" xfId="56" applyNumberFormat="1" applyFont="1" applyFill="1" applyBorder="1" applyAlignment="1" applyProtection="1">
      <alignment horizontal="center"/>
      <protection/>
    </xf>
    <xf numFmtId="0" fontId="21" fillId="24" borderId="0" xfId="56" applyFont="1" applyFill="1" applyAlignment="1">
      <alignment/>
      <protection/>
    </xf>
    <xf numFmtId="0" fontId="21" fillId="24" borderId="0" xfId="56" applyFont="1" applyFill="1" applyBorder="1" applyAlignment="1">
      <alignment horizontal="center"/>
      <protection/>
    </xf>
    <xf numFmtId="3" fontId="0" fillId="24" borderId="0" xfId="56" applyNumberFormat="1" applyFont="1" applyFill="1" applyBorder="1" applyAlignment="1">
      <alignment horizontal="center"/>
      <protection/>
    </xf>
    <xf numFmtId="0" fontId="21" fillId="0" borderId="0" xfId="56" applyFont="1" applyFill="1" applyAlignment="1">
      <alignment/>
      <protection/>
    </xf>
    <xf numFmtId="3" fontId="0" fillId="0" borderId="0" xfId="56" applyNumberFormat="1" applyFont="1" applyFill="1" applyBorder="1" applyAlignment="1" applyProtection="1">
      <alignment horizontal="center"/>
      <protection/>
    </xf>
    <xf numFmtId="179" fontId="21" fillId="0" borderId="0" xfId="56" applyNumberFormat="1" applyFont="1" applyFill="1" applyBorder="1" applyAlignment="1" applyProtection="1">
      <alignment horizontal="center"/>
      <protection/>
    </xf>
    <xf numFmtId="0" fontId="39" fillId="24" borderId="11"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0" xfId="0" applyFont="1" applyFill="1" applyBorder="1" applyAlignment="1">
      <alignment horizontal="center" vertical="center" wrapText="1"/>
    </xf>
    <xf numFmtId="167" fontId="36" fillId="24" borderId="0" xfId="0" applyNumberFormat="1" applyFont="1" applyFill="1" applyBorder="1" applyAlignment="1">
      <alignment horizontal="center" vertical="center"/>
    </xf>
    <xf numFmtId="0" fontId="39" fillId="24" borderId="11" xfId="0" applyFont="1" applyFill="1" applyBorder="1" applyAlignment="1">
      <alignment horizontal="center" vertical="center"/>
    </xf>
    <xf numFmtId="3" fontId="37" fillId="24" borderId="0" xfId="56" applyNumberFormat="1" applyFont="1" applyFill="1" applyBorder="1" applyAlignment="1" applyProtection="1">
      <alignment horizontal="center"/>
      <protection/>
    </xf>
    <xf numFmtId="179" fontId="37" fillId="24" borderId="0" xfId="56" applyNumberFormat="1" applyFont="1" applyFill="1" applyBorder="1" applyAlignment="1" applyProtection="1">
      <alignment horizontal="center"/>
      <protection/>
    </xf>
    <xf numFmtId="0" fontId="37" fillId="0" borderId="0" xfId="56" applyFont="1" applyBorder="1">
      <alignment/>
      <protection/>
    </xf>
    <xf numFmtId="0" fontId="37" fillId="0" borderId="0" xfId="56" applyFont="1">
      <alignment/>
      <protection/>
    </xf>
    <xf numFmtId="166" fontId="0" fillId="26" borderId="0" xfId="0" applyNumberFormat="1" applyFont="1" applyFill="1" applyBorder="1" applyAlignment="1">
      <alignment vertical="center"/>
    </xf>
    <xf numFmtId="3" fontId="58" fillId="0" borderId="0" xfId="0" applyNumberFormat="1" applyFont="1" applyBorder="1" applyAlignment="1">
      <alignment horizontal="center"/>
    </xf>
    <xf numFmtId="0" fontId="59" fillId="0" borderId="0" xfId="0" applyFont="1" applyAlignment="1">
      <alignment/>
    </xf>
    <xf numFmtId="180" fontId="36" fillId="24" borderId="0" xfId="0" applyNumberFormat="1" applyFont="1" applyFill="1" applyBorder="1" applyAlignment="1">
      <alignment vertical="center"/>
    </xf>
    <xf numFmtId="166" fontId="36" fillId="26" borderId="0" xfId="0" applyNumberFormat="1" applyFont="1" applyFill="1" applyBorder="1" applyAlignment="1">
      <alignment vertical="center"/>
    </xf>
    <xf numFmtId="166" fontId="36" fillId="27" borderId="0" xfId="0" applyNumberFormat="1" applyFont="1" applyFill="1" applyBorder="1" applyAlignment="1">
      <alignment vertical="center"/>
    </xf>
    <xf numFmtId="10" fontId="36" fillId="24" borderId="0" xfId="0" applyNumberFormat="1" applyFont="1" applyFill="1" applyBorder="1" applyAlignment="1">
      <alignment vertical="center"/>
    </xf>
    <xf numFmtId="166" fontId="36" fillId="27" borderId="10" xfId="0" applyNumberFormat="1" applyFont="1" applyFill="1" applyBorder="1" applyAlignment="1">
      <alignment vertical="center"/>
    </xf>
    <xf numFmtId="3" fontId="36" fillId="27" borderId="10" xfId="0" applyNumberFormat="1" applyFont="1" applyFill="1" applyBorder="1" applyAlignment="1">
      <alignment vertical="center"/>
    </xf>
    <xf numFmtId="0" fontId="0" fillId="24" borderId="12" xfId="0" applyFont="1" applyFill="1" applyBorder="1" applyAlignment="1">
      <alignment horizontal="center" vertical="center" wrapText="1"/>
    </xf>
    <xf numFmtId="0" fontId="39" fillId="7" borderId="0" xfId="0" applyFont="1" applyFill="1" applyBorder="1" applyAlignment="1">
      <alignment vertical="center"/>
    </xf>
    <xf numFmtId="0" fontId="0" fillId="24" borderId="12" xfId="0" applyFont="1" applyFill="1" applyBorder="1" applyAlignment="1">
      <alignment horizontal="center" vertical="center"/>
    </xf>
    <xf numFmtId="0" fontId="21" fillId="0" borderId="12" xfId="0" applyFont="1" applyBorder="1" applyAlignment="1">
      <alignment/>
    </xf>
    <xf numFmtId="167" fontId="36" fillId="27" borderId="0" xfId="0" applyNumberFormat="1" applyFont="1" applyFill="1" applyBorder="1" applyAlignment="1">
      <alignment vertical="center"/>
    </xf>
    <xf numFmtId="3" fontId="36" fillId="27" borderId="0" xfId="0" applyNumberFormat="1" applyFont="1" applyFill="1" applyBorder="1" applyAlignment="1">
      <alignment vertical="center"/>
    </xf>
    <xf numFmtId="0" fontId="40" fillId="27" borderId="0" xfId="0" applyFont="1" applyFill="1" applyBorder="1" applyAlignment="1">
      <alignment horizontal="center" vertical="center"/>
    </xf>
    <xf numFmtId="166" fontId="0" fillId="27" borderId="0" xfId="0" applyNumberFormat="1" applyFont="1" applyFill="1" applyBorder="1" applyAlignment="1">
      <alignment vertical="center"/>
    </xf>
    <xf numFmtId="17" fontId="38" fillId="26" borderId="0" xfId="0" applyNumberFormat="1" applyFont="1" applyFill="1" applyBorder="1" applyAlignment="1">
      <alignment horizontal="center" vertical="center"/>
    </xf>
    <xf numFmtId="166" fontId="39" fillId="24" borderId="0" xfId="0" applyNumberFormat="1" applyFont="1" applyFill="1" applyBorder="1" applyAlignment="1">
      <alignment vertical="center"/>
    </xf>
    <xf numFmtId="166" fontId="39" fillId="24" borderId="12" xfId="0" applyNumberFormat="1" applyFont="1" applyFill="1" applyBorder="1" applyAlignment="1">
      <alignment horizontal="center" vertical="center"/>
    </xf>
    <xf numFmtId="0" fontId="0" fillId="27" borderId="0" xfId="0" applyFill="1" applyAlignment="1">
      <alignment/>
    </xf>
    <xf numFmtId="166" fontId="38" fillId="24" borderId="0" xfId="0" applyNumberFormat="1" applyFont="1" applyFill="1" applyBorder="1" applyAlignment="1">
      <alignment horizontal="center" vertical="center"/>
    </xf>
    <xf numFmtId="3" fontId="37" fillId="24" borderId="0" xfId="56" applyNumberFormat="1" applyFont="1" applyFill="1" applyAlignment="1">
      <alignment horizontal="center" vertical="center"/>
      <protection/>
    </xf>
    <xf numFmtId="0" fontId="0" fillId="0" borderId="0" xfId="0" applyAlignment="1">
      <alignment vertical="center"/>
    </xf>
    <xf numFmtId="0" fontId="46" fillId="0" borderId="0" xfId="0" applyFont="1" applyAlignment="1">
      <alignment wrapText="1"/>
    </xf>
    <xf numFmtId="0" fontId="0" fillId="0" borderId="0" xfId="0"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horizontal="center" vertical="center" wrapText="1"/>
    </xf>
    <xf numFmtId="0" fontId="62" fillId="28" borderId="0" xfId="0" applyFont="1" applyFill="1" applyBorder="1" applyAlignment="1">
      <alignment horizontal="center" wrapText="1"/>
    </xf>
    <xf numFmtId="0" fontId="62" fillId="28"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3" fillId="0" borderId="0" xfId="0" applyFont="1" applyFill="1" applyBorder="1" applyAlignment="1">
      <alignment horizontal="center"/>
    </xf>
    <xf numFmtId="3" fontId="64" fillId="0" borderId="0" xfId="0" applyNumberFormat="1" applyFont="1" applyFill="1" applyBorder="1" applyAlignment="1">
      <alignment horizontal="center"/>
    </xf>
    <xf numFmtId="0" fontId="65" fillId="0" borderId="0" xfId="0" applyFont="1" applyFill="1" applyBorder="1" applyAlignment="1">
      <alignment/>
    </xf>
    <xf numFmtId="3" fontId="65" fillId="0" borderId="0" xfId="0" applyNumberFormat="1" applyFont="1" applyFill="1" applyBorder="1" applyAlignment="1">
      <alignment horizontal="center"/>
    </xf>
    <xf numFmtId="0" fontId="59" fillId="0" borderId="0" xfId="0" applyFont="1" applyFill="1" applyBorder="1" applyAlignment="1">
      <alignment/>
    </xf>
    <xf numFmtId="166" fontId="58" fillId="26" borderId="0" xfId="0" applyNumberFormat="1" applyFont="1" applyFill="1" applyBorder="1" applyAlignment="1">
      <alignment vertical="center"/>
    </xf>
    <xf numFmtId="166" fontId="58" fillId="27" borderId="0" xfId="0" applyNumberFormat="1" applyFont="1" applyFill="1" applyBorder="1" applyAlignment="1">
      <alignment vertical="center"/>
    </xf>
    <xf numFmtId="179" fontId="66" fillId="24" borderId="0" xfId="56" applyNumberFormat="1" applyFont="1" applyFill="1" applyBorder="1" applyAlignment="1" applyProtection="1">
      <alignment horizontal="center"/>
      <protection/>
    </xf>
    <xf numFmtId="179" fontId="67" fillId="24" borderId="0" xfId="56" applyNumberFormat="1" applyFont="1" applyFill="1" applyBorder="1" applyAlignment="1" applyProtection="1">
      <alignment horizontal="center"/>
      <protection/>
    </xf>
    <xf numFmtId="0" fontId="67" fillId="0" borderId="0" xfId="56" applyFont="1">
      <alignment/>
      <protection/>
    </xf>
    <xf numFmtId="0" fontId="0" fillId="0" borderId="0" xfId="0" applyFont="1" applyFill="1" applyBorder="1" applyAlignment="1">
      <alignment vertical="center"/>
    </xf>
    <xf numFmtId="0" fontId="59" fillId="0" borderId="0" xfId="0" applyFont="1" applyFill="1" applyBorder="1" applyAlignment="1">
      <alignment vertical="center"/>
    </xf>
    <xf numFmtId="3" fontId="26" fillId="0" borderId="0" xfId="0" applyNumberFormat="1" applyFont="1" applyBorder="1" applyAlignment="1">
      <alignment horizontal="center" vertical="center"/>
    </xf>
    <xf numFmtId="3" fontId="21" fillId="24" borderId="0" xfId="56" applyNumberFormat="1" applyFont="1" applyFill="1" applyBorder="1" applyAlignment="1" applyProtection="1">
      <alignment horizontal="center" vertical="center"/>
      <protection/>
    </xf>
    <xf numFmtId="179" fontId="21" fillId="24" borderId="0" xfId="56" applyNumberFormat="1" applyFont="1" applyFill="1" applyBorder="1" applyAlignment="1" applyProtection="1">
      <alignment horizontal="center" vertical="center"/>
      <protection/>
    </xf>
    <xf numFmtId="179" fontId="67" fillId="24" borderId="0" xfId="56" applyNumberFormat="1" applyFont="1" applyFill="1" applyBorder="1" applyAlignment="1" applyProtection="1">
      <alignment horizontal="center" vertical="center"/>
      <protection/>
    </xf>
    <xf numFmtId="0" fontId="21" fillId="0" borderId="0" xfId="56" applyFont="1" applyBorder="1" applyAlignment="1">
      <alignment vertical="center"/>
      <protection/>
    </xf>
    <xf numFmtId="0" fontId="21" fillId="0" borderId="0" xfId="56" applyFont="1" applyAlignment="1">
      <alignment vertical="center"/>
      <protection/>
    </xf>
    <xf numFmtId="0" fontId="59" fillId="0" borderId="0" xfId="0" applyFont="1" applyAlignment="1">
      <alignment vertical="center"/>
    </xf>
    <xf numFmtId="0" fontId="36" fillId="24" borderId="12" xfId="0" applyFont="1" applyFill="1" applyBorder="1" applyAlignment="1">
      <alignment horizontal="center" vertical="center"/>
    </xf>
    <xf numFmtId="0" fontId="33" fillId="0" borderId="0" xfId="0" applyFont="1" applyAlignment="1">
      <alignment horizontal="center" wrapText="1"/>
    </xf>
    <xf numFmtId="0" fontId="0" fillId="0" borderId="0" xfId="0" applyFont="1" applyAlignment="1">
      <alignment horizontal="left"/>
    </xf>
    <xf numFmtId="3" fontId="0" fillId="0" borderId="0" xfId="0" applyNumberFormat="1" applyAlignment="1">
      <alignment/>
    </xf>
    <xf numFmtId="167" fontId="36" fillId="27" borderId="0" xfId="0" applyNumberFormat="1" applyFont="1" applyFill="1" applyBorder="1" applyAlignment="1">
      <alignment horizontal="center" vertical="center"/>
    </xf>
    <xf numFmtId="0" fontId="40" fillId="24" borderId="12" xfId="0" applyFont="1" applyFill="1" applyBorder="1" applyAlignment="1">
      <alignment horizontal="center" vertical="center"/>
    </xf>
    <xf numFmtId="166" fontId="40" fillId="24" borderId="12" xfId="0" applyNumberFormat="1" applyFont="1" applyFill="1" applyBorder="1" applyAlignment="1">
      <alignment vertical="center"/>
    </xf>
    <xf numFmtId="166" fontId="36" fillId="27" borderId="12" xfId="0" applyNumberFormat="1" applyFont="1" applyFill="1" applyBorder="1" applyAlignment="1">
      <alignment vertical="center"/>
    </xf>
    <xf numFmtId="0" fontId="39" fillId="24" borderId="12" xfId="0" applyFont="1" applyFill="1" applyBorder="1" applyAlignment="1">
      <alignment vertical="center"/>
    </xf>
    <xf numFmtId="3" fontId="39" fillId="24" borderId="12" xfId="0" applyNumberFormat="1" applyFont="1" applyFill="1" applyBorder="1" applyAlignment="1">
      <alignment vertical="center"/>
    </xf>
    <xf numFmtId="3" fontId="37" fillId="27" borderId="0" xfId="56" applyNumberFormat="1" applyFont="1" applyFill="1" applyAlignment="1">
      <alignment horizontal="center"/>
      <protection/>
    </xf>
    <xf numFmtId="3" fontId="21" fillId="27" borderId="0" xfId="56" applyNumberFormat="1" applyFont="1" applyFill="1" applyBorder="1" applyAlignment="1" applyProtection="1">
      <alignment horizontal="center"/>
      <protection/>
    </xf>
    <xf numFmtId="179" fontId="37" fillId="27" borderId="0" xfId="56" applyNumberFormat="1" applyFont="1" applyFill="1" applyBorder="1" applyAlignment="1" applyProtection="1">
      <alignment horizontal="center"/>
      <protection/>
    </xf>
    <xf numFmtId="3" fontId="36" fillId="0" borderId="0" xfId="0" applyNumberFormat="1" applyFont="1" applyBorder="1" applyAlignment="1">
      <alignment horizontal="center"/>
    </xf>
    <xf numFmtId="0" fontId="0" fillId="0" borderId="0" xfId="0" applyFont="1" applyBorder="1" applyAlignment="1">
      <alignment horizontal="center"/>
    </xf>
    <xf numFmtId="0" fontId="36" fillId="0" borderId="0" xfId="0" applyFont="1" applyBorder="1" applyAlignment="1">
      <alignment/>
    </xf>
    <xf numFmtId="0" fontId="0" fillId="0" borderId="0" xfId="0" applyFont="1" applyBorder="1" applyAlignment="1">
      <alignment/>
    </xf>
    <xf numFmtId="0" fontId="21" fillId="24" borderId="10" xfId="0" applyFont="1" applyFill="1" applyBorder="1" applyAlignment="1">
      <alignment horizontal="center" vertical="center" wrapText="1"/>
    </xf>
    <xf numFmtId="179" fontId="21" fillId="27" borderId="0" xfId="56" applyNumberFormat="1" applyFont="1" applyFill="1" applyBorder="1" applyAlignment="1" applyProtection="1">
      <alignment horizontal="center"/>
      <protection/>
    </xf>
    <xf numFmtId="0" fontId="68" fillId="24" borderId="10" xfId="0" applyFont="1" applyFill="1" applyBorder="1" applyAlignment="1">
      <alignment horizontal="center" vertical="center" wrapText="1"/>
    </xf>
    <xf numFmtId="3" fontId="39" fillId="0" borderId="0" xfId="0" applyNumberFormat="1" applyFont="1" applyFill="1" applyBorder="1" applyAlignment="1">
      <alignment horizontal="center" vertical="center"/>
    </xf>
    <xf numFmtId="166" fontId="0" fillId="27" borderId="12" xfId="0" applyNumberFormat="1" applyFont="1" applyFill="1" applyBorder="1" applyAlignment="1">
      <alignment vertical="center"/>
    </xf>
    <xf numFmtId="3" fontId="40" fillId="24" borderId="0" xfId="0" applyNumberFormat="1" applyFont="1" applyFill="1" applyBorder="1" applyAlignment="1">
      <alignment vertical="center"/>
    </xf>
    <xf numFmtId="166" fontId="36" fillId="27" borderId="13" xfId="0" applyNumberFormat="1" applyFont="1" applyFill="1" applyBorder="1" applyAlignment="1">
      <alignment vertical="center"/>
    </xf>
    <xf numFmtId="0" fontId="24" fillId="29" borderId="0" xfId="0" applyFont="1" applyFill="1" applyBorder="1" applyAlignment="1">
      <alignment horizontal="center" vertical="center" wrapText="1"/>
    </xf>
    <xf numFmtId="0" fontId="30" fillId="0" borderId="0" xfId="0" applyFont="1" applyAlignment="1">
      <alignment horizontal="center" wrapText="1"/>
    </xf>
    <xf numFmtId="0" fontId="32" fillId="0" borderId="0" xfId="0" applyFont="1" applyBorder="1" applyAlignment="1">
      <alignment horizontal="center" wrapText="1"/>
    </xf>
    <xf numFmtId="3" fontId="48" fillId="0" borderId="0" xfId="0" applyNumberFormat="1" applyFont="1" applyBorder="1" applyAlignment="1">
      <alignment horizontal="center" vertical="center" wrapText="1"/>
    </xf>
    <xf numFmtId="3" fontId="36" fillId="0" borderId="0" xfId="0" applyNumberFormat="1" applyFont="1" applyBorder="1" applyAlignment="1">
      <alignment horizontal="center" vertical="center" wrapText="1"/>
    </xf>
    <xf numFmtId="0" fontId="45" fillId="0" borderId="0" xfId="0" applyFont="1" applyFill="1" applyBorder="1" applyAlignment="1">
      <alignment horizontal="center" vertical="center" wrapText="1"/>
    </xf>
    <xf numFmtId="0" fontId="30" fillId="0" borderId="0" xfId="0" applyFont="1" applyAlignment="1">
      <alignment horizontal="center"/>
    </xf>
    <xf numFmtId="3" fontId="69" fillId="0" borderId="0" xfId="0" applyNumberFormat="1" applyFont="1" applyBorder="1" applyAlignment="1">
      <alignment horizontal="center" vertical="center" wrapText="1"/>
    </xf>
    <xf numFmtId="0" fontId="33" fillId="0" borderId="0" xfId="0" applyFont="1" applyAlignment="1">
      <alignment horizontal="center" wrapText="1"/>
    </xf>
    <xf numFmtId="0" fontId="46" fillId="0" borderId="0" xfId="0" applyFont="1" applyAlignment="1">
      <alignment horizontal="center" wrapText="1"/>
    </xf>
    <xf numFmtId="0" fontId="70" fillId="29" borderId="0" xfId="0" applyFont="1" applyFill="1" applyBorder="1" applyAlignment="1">
      <alignment horizontal="center" vertical="center" wrapText="1"/>
    </xf>
    <xf numFmtId="3" fontId="67" fillId="24" borderId="0" xfId="56" applyNumberFormat="1" applyFont="1" applyFill="1" applyAlignment="1">
      <alignment horizontal="center"/>
      <protection/>
    </xf>
    <xf numFmtId="0" fontId="0" fillId="27" borderId="0" xfId="0" applyFont="1" applyFill="1" applyAlignment="1">
      <alignment horizontal="left"/>
    </xf>
    <xf numFmtId="0" fontId="0" fillId="27" borderId="0" xfId="0" applyFill="1" applyAlignment="1">
      <alignment horizontal="left"/>
    </xf>
    <xf numFmtId="0" fontId="36" fillId="24" borderId="0" xfId="0" applyFont="1" applyFill="1" applyBorder="1" applyAlignment="1">
      <alignment horizontal="center" vertical="center" wrapText="1"/>
    </xf>
    <xf numFmtId="167" fontId="36" fillId="27" borderId="0" xfId="0" applyNumberFormat="1" applyFont="1" applyFill="1" applyBorder="1" applyAlignment="1">
      <alignment horizontal="center" vertical="center"/>
    </xf>
    <xf numFmtId="3" fontId="39" fillId="24" borderId="0" xfId="48" applyNumberFormat="1" applyFont="1" applyFill="1" applyBorder="1" applyAlignment="1">
      <alignment horizontal="center" vertical="center"/>
    </xf>
    <xf numFmtId="0" fontId="39" fillId="24" borderId="12" xfId="0" applyFont="1" applyFill="1" applyBorder="1" applyAlignment="1">
      <alignment horizontal="center" vertical="center"/>
    </xf>
    <xf numFmtId="0" fontId="39" fillId="24" borderId="0" xfId="0" applyFont="1" applyFill="1" applyBorder="1" applyAlignment="1">
      <alignment horizontal="center" vertical="center"/>
    </xf>
    <xf numFmtId="3" fontId="39" fillId="24" borderId="12" xfId="48" applyNumberFormat="1" applyFont="1" applyFill="1" applyBorder="1" applyAlignment="1">
      <alignment horizontal="center" vertical="center"/>
    </xf>
    <xf numFmtId="3" fontId="39" fillId="24" borderId="0" xfId="0" applyNumberFormat="1" applyFont="1" applyFill="1" applyBorder="1" applyAlignment="1">
      <alignment horizontal="center" vertical="center" wrapText="1"/>
    </xf>
    <xf numFmtId="0" fontId="71" fillId="0" borderId="0" xfId="0" applyFont="1" applyAlignment="1">
      <alignment horizontal="center" wrapText="1"/>
    </xf>
    <xf numFmtId="0" fontId="27" fillId="0" borderId="0" xfId="0" applyFont="1" applyAlignment="1">
      <alignment horizontal="center" wrapText="1"/>
    </xf>
    <xf numFmtId="0" fontId="39" fillId="7" borderId="10" xfId="0" applyFont="1" applyFill="1" applyBorder="1" applyAlignment="1">
      <alignment horizontal="center" vertical="center"/>
    </xf>
    <xf numFmtId="0" fontId="21" fillId="24" borderId="12"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0" fillId="24" borderId="11" xfId="0" applyFont="1" applyFill="1" applyBorder="1" applyAlignment="1">
      <alignment horizontal="center" vertical="center"/>
    </xf>
    <xf numFmtId="0" fontId="39" fillId="24" borderId="11" xfId="0" applyFont="1" applyFill="1" applyBorder="1" applyAlignment="1">
      <alignment horizontal="center" vertical="center"/>
    </xf>
    <xf numFmtId="0" fontId="0" fillId="24" borderId="12" xfId="0" applyFont="1" applyFill="1" applyBorder="1" applyAlignment="1">
      <alignment horizontal="center" vertical="center"/>
    </xf>
    <xf numFmtId="0" fontId="47" fillId="25" borderId="0" xfId="0" applyFont="1" applyFill="1" applyAlignment="1" applyProtection="1">
      <alignment horizontal="center" vertical="center"/>
      <protection locked="0"/>
    </xf>
    <xf numFmtId="0" fontId="61" fillId="30" borderId="0" xfId="0" applyFont="1" applyFill="1" applyBorder="1" applyAlignment="1">
      <alignment horizontal="center" vertical="center" wrapText="1"/>
    </xf>
    <xf numFmtId="0" fontId="70" fillId="30" borderId="0" xfId="0" applyFont="1" applyFill="1" applyBorder="1" applyAlignment="1">
      <alignment horizontal="center" vertical="center" wrapText="1"/>
    </xf>
    <xf numFmtId="0" fontId="0" fillId="0" borderId="0" xfId="0" applyFont="1" applyAlignment="1">
      <alignment horizontal="left"/>
    </xf>
    <xf numFmtId="0" fontId="72" fillId="25" borderId="0" xfId="0" applyFont="1" applyFill="1" applyAlignment="1" applyProtection="1">
      <alignment horizontal="center" vertical="center"/>
      <protection locked="0"/>
    </xf>
    <xf numFmtId="0" fontId="33" fillId="0" borderId="0" xfId="0" applyFont="1" applyAlignment="1">
      <alignment horizontal="center"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3" xfId="54"/>
    <cellStyle name="Normal 4" xfId="55"/>
    <cellStyle name="Normal_CERTIFS_MDC"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0</xdr:rowOff>
    </xdr:from>
    <xdr:to>
      <xdr:col>10</xdr:col>
      <xdr:colOff>447675</xdr:colOff>
      <xdr:row>7</xdr:row>
      <xdr:rowOff>571500</xdr:rowOff>
    </xdr:to>
    <xdr:pic>
      <xdr:nvPicPr>
        <xdr:cNvPr id="1" name="Image 1"/>
        <xdr:cNvPicPr preferRelativeResize="1">
          <a:picLocks noChangeAspect="1"/>
        </xdr:cNvPicPr>
      </xdr:nvPicPr>
      <xdr:blipFill>
        <a:blip r:embed="rId1"/>
        <a:stretch>
          <a:fillRect/>
        </a:stretch>
      </xdr:blipFill>
      <xdr:spPr>
        <a:xfrm>
          <a:off x="3343275" y="0"/>
          <a:ext cx="6096000"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514350</xdr:colOff>
      <xdr:row>156</xdr:row>
      <xdr:rowOff>19050</xdr:rowOff>
    </xdr:from>
    <xdr:to>
      <xdr:col>26</xdr:col>
      <xdr:colOff>257175</xdr:colOff>
      <xdr:row>166</xdr:row>
      <xdr:rowOff>19050</xdr:rowOff>
    </xdr:to>
    <xdr:pic>
      <xdr:nvPicPr>
        <xdr:cNvPr id="1" name="Image 1"/>
        <xdr:cNvPicPr preferRelativeResize="1">
          <a:picLocks noChangeAspect="1"/>
        </xdr:cNvPicPr>
      </xdr:nvPicPr>
      <xdr:blipFill>
        <a:blip r:embed="rId1"/>
        <a:stretch>
          <a:fillRect/>
        </a:stretch>
      </xdr:blipFill>
      <xdr:spPr>
        <a:xfrm>
          <a:off x="9353550" y="33299400"/>
          <a:ext cx="88392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0"/>
    <pageSetUpPr fitToPage="1"/>
  </sheetPr>
  <dimension ref="A7:AD101"/>
  <sheetViews>
    <sheetView tabSelected="1" zoomScale="80" zoomScaleNormal="80" zoomScalePageLayoutView="0" workbookViewId="0" topLeftCell="A1">
      <selection activeCell="A8" sqref="A8:N8"/>
    </sheetView>
  </sheetViews>
  <sheetFormatPr defaultColWidth="11.421875" defaultRowHeight="12.75"/>
  <cols>
    <col min="1" max="4" width="15.7109375" style="0" customWidth="1"/>
    <col min="5" max="5" width="4.57421875" style="0" customWidth="1"/>
    <col min="6" max="9" width="15.7109375" style="0" customWidth="1"/>
    <col min="10" max="10" width="4.57421875" style="0" customWidth="1"/>
    <col min="11" max="13" width="15.7109375" style="0" customWidth="1"/>
    <col min="14" max="14" width="16.421875" style="0" customWidth="1"/>
    <col min="15" max="49" width="0" style="0" hidden="1" customWidth="1"/>
    <col min="53" max="53" width="150.7109375" style="0" customWidth="1"/>
  </cols>
  <sheetData>
    <row r="7" spans="2:14" ht="20.25">
      <c r="B7" s="41"/>
      <c r="C7" s="41"/>
      <c r="D7" s="41"/>
      <c r="E7" s="41"/>
      <c r="F7" s="41"/>
      <c r="G7" s="41"/>
      <c r="H7" s="41"/>
      <c r="I7" s="41"/>
      <c r="J7" s="41"/>
      <c r="K7" s="41"/>
      <c r="L7" s="41"/>
      <c r="M7" s="41"/>
      <c r="N7" s="13" t="s">
        <v>241</v>
      </c>
    </row>
    <row r="8" spans="1:14" ht="102" customHeight="1">
      <c r="A8" s="159" t="s">
        <v>64</v>
      </c>
      <c r="B8" s="159"/>
      <c r="C8" s="159"/>
      <c r="D8" s="159"/>
      <c r="E8" s="159"/>
      <c r="F8" s="159"/>
      <c r="G8" s="159"/>
      <c r="H8" s="159"/>
      <c r="I8" s="159"/>
      <c r="J8" s="159"/>
      <c r="K8" s="159"/>
      <c r="L8" s="159"/>
      <c r="M8" s="159"/>
      <c r="N8" s="159"/>
    </row>
    <row r="9" spans="1:14" ht="98.25" customHeight="1">
      <c r="A9" s="154" t="s">
        <v>157</v>
      </c>
      <c r="B9" s="155"/>
      <c r="C9" s="155"/>
      <c r="D9" s="155"/>
      <c r="E9" s="155"/>
      <c r="F9" s="155"/>
      <c r="G9" s="155"/>
      <c r="H9" s="155"/>
      <c r="I9" s="155"/>
      <c r="J9" s="155"/>
      <c r="K9" s="155"/>
      <c r="L9" s="155"/>
      <c r="M9" s="155"/>
      <c r="N9" s="155"/>
    </row>
    <row r="10" spans="1:14" ht="53.25" customHeight="1">
      <c r="A10" s="158" t="s">
        <v>212</v>
      </c>
      <c r="B10" s="158"/>
      <c r="C10" s="158"/>
      <c r="D10" s="158"/>
      <c r="E10" s="158"/>
      <c r="F10" s="158"/>
      <c r="G10" s="158"/>
      <c r="H10" s="158"/>
      <c r="I10" s="158"/>
      <c r="J10" s="158"/>
      <c r="K10" s="158"/>
      <c r="L10" s="158"/>
      <c r="M10" s="158"/>
      <c r="N10" s="158"/>
    </row>
    <row r="11" spans="1:14" ht="30.75" customHeight="1">
      <c r="A11" s="156" t="s">
        <v>90</v>
      </c>
      <c r="B11" s="156"/>
      <c r="C11" s="156"/>
      <c r="D11" s="156"/>
      <c r="E11" s="156"/>
      <c r="F11" s="156"/>
      <c r="G11" s="156"/>
      <c r="H11" s="156"/>
      <c r="I11" s="156"/>
      <c r="J11" s="156"/>
      <c r="K11" s="156"/>
      <c r="L11" s="156"/>
      <c r="M11" s="156"/>
      <c r="N11" s="156"/>
    </row>
    <row r="12" spans="1:14" s="12" customFormat="1" ht="53.25" customHeight="1">
      <c r="A12" s="157" t="s">
        <v>93</v>
      </c>
      <c r="B12" s="157"/>
      <c r="C12" s="157"/>
      <c r="D12" s="157"/>
      <c r="E12" s="157"/>
      <c r="F12" s="157"/>
      <c r="G12" s="157"/>
      <c r="H12" s="157"/>
      <c r="I12" s="157"/>
      <c r="J12" s="157"/>
      <c r="K12" s="157"/>
      <c r="L12" s="157"/>
      <c r="M12" s="157"/>
      <c r="N12" s="157"/>
    </row>
    <row r="13" ht="38.25" customHeight="1"/>
    <row r="14" spans="1:14" ht="38.25" customHeight="1">
      <c r="A14" s="151" t="s">
        <v>1</v>
      </c>
      <c r="B14" s="151"/>
      <c r="C14" s="151"/>
      <c r="D14" s="151"/>
      <c r="E14" s="1"/>
      <c r="F14" s="151" t="s">
        <v>2</v>
      </c>
      <c r="G14" s="151"/>
      <c r="H14" s="151"/>
      <c r="I14" s="151"/>
      <c r="K14" s="151" t="s">
        <v>3</v>
      </c>
      <c r="L14" s="151"/>
      <c r="M14" s="151"/>
      <c r="N14" s="151"/>
    </row>
    <row r="15" spans="1:30" ht="12" customHeight="1">
      <c r="A15" s="11" t="s">
        <v>0</v>
      </c>
      <c r="B15" s="2" t="s">
        <v>214</v>
      </c>
      <c r="C15" s="2" t="s">
        <v>236</v>
      </c>
      <c r="D15" s="2" t="s">
        <v>240</v>
      </c>
      <c r="E15" s="3"/>
      <c r="F15" s="11" t="s">
        <v>0</v>
      </c>
      <c r="G15" s="2" t="s">
        <v>214</v>
      </c>
      <c r="H15" s="2" t="s">
        <v>236</v>
      </c>
      <c r="I15" s="2" t="s">
        <v>240</v>
      </c>
      <c r="K15" s="11" t="s">
        <v>0</v>
      </c>
      <c r="L15" s="2" t="s">
        <v>214</v>
      </c>
      <c r="M15" s="2" t="s">
        <v>236</v>
      </c>
      <c r="N15" s="2" t="s">
        <v>240</v>
      </c>
      <c r="O15" s="3"/>
      <c r="AD15" s="8"/>
    </row>
    <row r="16" spans="1:30" ht="12" customHeight="1">
      <c r="A16" s="4">
        <v>4</v>
      </c>
      <c r="B16" s="5">
        <v>1030261.981472</v>
      </c>
      <c r="C16" s="5">
        <v>2267769.56242</v>
      </c>
      <c r="D16" s="5">
        <v>2180890.1911319997</v>
      </c>
      <c r="E16" s="5"/>
      <c r="F16" s="4">
        <v>4</v>
      </c>
      <c r="G16" s="5">
        <v>36615.28690503999</v>
      </c>
      <c r="H16" s="5">
        <v>31560.427443610002</v>
      </c>
      <c r="I16" s="5">
        <v>28935.047614070012</v>
      </c>
      <c r="J16" s="5"/>
      <c r="K16" s="4">
        <v>4</v>
      </c>
      <c r="L16" s="5">
        <v>13788.966049999999</v>
      </c>
      <c r="M16" s="5">
        <v>17087.978788</v>
      </c>
      <c r="N16" s="5">
        <v>3718.22844</v>
      </c>
      <c r="O16" s="3"/>
      <c r="AD16" s="8"/>
    </row>
    <row r="17" spans="1:30" ht="12" customHeight="1">
      <c r="A17" s="4">
        <v>5</v>
      </c>
      <c r="B17" s="5">
        <v>1574966.956566</v>
      </c>
      <c r="C17" s="5">
        <v>2703829.485738</v>
      </c>
      <c r="D17" s="5">
        <v>2964135.534064</v>
      </c>
      <c r="E17" s="5"/>
      <c r="F17" s="4">
        <v>5</v>
      </c>
      <c r="G17" s="5">
        <v>47500.67766815</v>
      </c>
      <c r="H17" s="5">
        <v>42137.32146286999</v>
      </c>
      <c r="I17" s="5">
        <v>40119.36044859001</v>
      </c>
      <c r="J17" s="5"/>
      <c r="K17" s="4">
        <v>5</v>
      </c>
      <c r="L17" s="5">
        <v>13789.080102</v>
      </c>
      <c r="M17" s="5">
        <v>25711.945787999997</v>
      </c>
      <c r="N17" s="5">
        <v>3849.2340099999997</v>
      </c>
      <c r="O17" s="3"/>
      <c r="AD17" s="8"/>
    </row>
    <row r="18" spans="1:14" ht="15.75" customHeight="1">
      <c r="A18" s="4">
        <v>6</v>
      </c>
      <c r="B18" s="5">
        <v>2451485.726637</v>
      </c>
      <c r="C18" s="5">
        <v>3483764.856164</v>
      </c>
      <c r="D18" s="5">
        <v>3493020.360086</v>
      </c>
      <c r="E18" s="5"/>
      <c r="F18" s="4">
        <v>6</v>
      </c>
      <c r="G18" s="5">
        <v>57323.334753450006</v>
      </c>
      <c r="H18" s="5">
        <v>52645.75467235</v>
      </c>
      <c r="I18" s="5">
        <v>49516.915607400006</v>
      </c>
      <c r="J18" s="5"/>
      <c r="K18" s="4">
        <v>6</v>
      </c>
      <c r="L18" s="5">
        <v>24967.377254</v>
      </c>
      <c r="M18" s="5">
        <v>42055.312933999994</v>
      </c>
      <c r="N18" s="5">
        <v>8171.860054999999</v>
      </c>
    </row>
    <row r="19" spans="1:14" ht="15.75" customHeight="1">
      <c r="A19" s="4">
        <v>7</v>
      </c>
      <c r="B19" s="5">
        <v>3142379.8964370005</v>
      </c>
      <c r="C19" s="5">
        <v>4185132.5567280003</v>
      </c>
      <c r="D19" s="5">
        <v>3724422.127206</v>
      </c>
      <c r="E19" s="5"/>
      <c r="F19" s="4">
        <v>7</v>
      </c>
      <c r="G19" s="5">
        <v>70675.76370393</v>
      </c>
      <c r="H19" s="5">
        <v>62298.013253749996</v>
      </c>
      <c r="I19" s="5">
        <v>55783.53661643001</v>
      </c>
      <c r="J19" s="5"/>
      <c r="K19" s="4">
        <v>7</v>
      </c>
      <c r="L19" s="5">
        <v>31402.800736999998</v>
      </c>
      <c r="M19" s="5">
        <v>46682.58831399999</v>
      </c>
      <c r="N19" s="5">
        <v>8171.878283999999</v>
      </c>
    </row>
    <row r="20" spans="1:14" ht="11.25" customHeight="1">
      <c r="A20" s="4"/>
      <c r="B20" s="5"/>
      <c r="C20" s="5"/>
      <c r="D20" s="78"/>
      <c r="E20" s="5"/>
      <c r="F20" s="4"/>
      <c r="G20" s="5"/>
      <c r="H20" s="5"/>
      <c r="I20" s="78"/>
      <c r="J20" s="5"/>
      <c r="K20" s="4"/>
      <c r="L20" s="5"/>
      <c r="M20" s="5"/>
      <c r="N20" s="78"/>
    </row>
    <row r="21" spans="1:14" ht="39" customHeight="1">
      <c r="A21" s="151" t="s">
        <v>4</v>
      </c>
      <c r="B21" s="151"/>
      <c r="C21" s="151"/>
      <c r="D21" s="151"/>
      <c r="E21" s="6"/>
      <c r="F21" s="151" t="s">
        <v>5</v>
      </c>
      <c r="G21" s="151"/>
      <c r="H21" s="151"/>
      <c r="I21" s="151"/>
      <c r="J21" s="1"/>
      <c r="K21" s="151" t="s">
        <v>6</v>
      </c>
      <c r="L21" s="151"/>
      <c r="M21" s="151"/>
      <c r="N21" s="151"/>
    </row>
    <row r="22" spans="1:30" ht="12" customHeight="1">
      <c r="A22" s="11" t="s">
        <v>0</v>
      </c>
      <c r="B22" s="2" t="s">
        <v>214</v>
      </c>
      <c r="C22" s="2" t="s">
        <v>236</v>
      </c>
      <c r="D22" s="2" t="s">
        <v>240</v>
      </c>
      <c r="E22" s="3"/>
      <c r="F22" s="11" t="s">
        <v>0</v>
      </c>
      <c r="G22" s="2" t="s">
        <v>214</v>
      </c>
      <c r="H22" s="2" t="s">
        <v>236</v>
      </c>
      <c r="I22" s="2" t="s">
        <v>240</v>
      </c>
      <c r="K22" s="11" t="s">
        <v>0</v>
      </c>
      <c r="L22" s="2" t="s">
        <v>214</v>
      </c>
      <c r="M22" s="2" t="s">
        <v>236</v>
      </c>
      <c r="N22" s="2" t="s">
        <v>240</v>
      </c>
      <c r="O22" s="3"/>
      <c r="AD22" s="8"/>
    </row>
    <row r="23" spans="1:30" ht="12" customHeight="1">
      <c r="A23" s="4">
        <v>4</v>
      </c>
      <c r="B23" s="5">
        <v>15620.410500000002</v>
      </c>
      <c r="C23" s="5">
        <v>11022.931663500001</v>
      </c>
      <c r="D23" s="5">
        <v>8815.398426000002</v>
      </c>
      <c r="E23" s="5"/>
      <c r="F23" s="4">
        <v>4</v>
      </c>
      <c r="G23" s="5">
        <v>1003063.9164399998</v>
      </c>
      <c r="H23" s="5">
        <v>842550.9828199999</v>
      </c>
      <c r="I23" s="5">
        <v>919333.2469310001</v>
      </c>
      <c r="J23" s="5"/>
      <c r="K23" s="4">
        <v>4</v>
      </c>
      <c r="L23" s="5">
        <v>159287.54761044998</v>
      </c>
      <c r="M23" s="5">
        <v>180327.84470427</v>
      </c>
      <c r="N23" s="5">
        <v>135032.0172481</v>
      </c>
      <c r="O23" s="3"/>
      <c r="AD23" s="8"/>
    </row>
    <row r="24" spans="1:30" ht="12" customHeight="1">
      <c r="A24" s="4">
        <v>5</v>
      </c>
      <c r="B24" s="5">
        <v>20156.023815</v>
      </c>
      <c r="C24" s="5">
        <v>12574.095328500001</v>
      </c>
      <c r="D24" s="5">
        <v>10564.4257785</v>
      </c>
      <c r="E24" s="5"/>
      <c r="F24" s="4">
        <v>5</v>
      </c>
      <c r="G24" s="5">
        <v>1468128.0018119998</v>
      </c>
      <c r="H24" s="5">
        <v>1261023.5627</v>
      </c>
      <c r="I24" s="5">
        <v>1125030.823851</v>
      </c>
      <c r="J24" s="5"/>
      <c r="K24" s="4">
        <v>5</v>
      </c>
      <c r="L24" s="5">
        <v>246526.28232745</v>
      </c>
      <c r="M24" s="5">
        <v>241273.88150638997</v>
      </c>
      <c r="N24" s="5">
        <v>172002.8892041</v>
      </c>
      <c r="O24" s="3"/>
      <c r="AD24" s="8"/>
    </row>
    <row r="25" spans="1:14" ht="15.75" customHeight="1">
      <c r="A25" s="4">
        <v>6</v>
      </c>
      <c r="B25" s="5">
        <v>25004.4263445</v>
      </c>
      <c r="C25" s="5">
        <v>15819.666855000003</v>
      </c>
      <c r="D25" s="5">
        <v>15003.1570995</v>
      </c>
      <c r="E25" s="5"/>
      <c r="F25" s="4">
        <v>6</v>
      </c>
      <c r="G25" s="5">
        <v>1799562.5104739997</v>
      </c>
      <c r="H25" s="5">
        <v>1403815.3208929999</v>
      </c>
      <c r="I25" s="5">
        <v>1146381.840331</v>
      </c>
      <c r="J25" s="5"/>
      <c r="K25" s="4">
        <v>6</v>
      </c>
      <c r="L25" s="5">
        <v>283488.13512444997</v>
      </c>
      <c r="M25" s="5">
        <v>312557.6131575899</v>
      </c>
      <c r="N25" s="5">
        <v>233933.27965853998</v>
      </c>
    </row>
    <row r="26" spans="1:14" ht="14.25" customHeight="1">
      <c r="A26" s="4">
        <v>7</v>
      </c>
      <c r="B26" s="5">
        <v>28896.190488</v>
      </c>
      <c r="C26" s="5">
        <v>16985.450085000004</v>
      </c>
      <c r="D26" s="5">
        <v>15723.19275</v>
      </c>
      <c r="E26" s="5"/>
      <c r="F26" s="4">
        <v>7</v>
      </c>
      <c r="G26" s="5">
        <v>2134160.651524</v>
      </c>
      <c r="H26" s="5">
        <v>1632659.117473</v>
      </c>
      <c r="I26" s="5">
        <v>1195812.076237</v>
      </c>
      <c r="J26" s="5"/>
      <c r="K26" s="4">
        <v>7</v>
      </c>
      <c r="L26" s="5">
        <v>321286.04850484995</v>
      </c>
      <c r="M26" s="5">
        <v>354961.40035898995</v>
      </c>
      <c r="N26" s="5">
        <v>251583.15888754</v>
      </c>
    </row>
    <row r="27" spans="1:14" ht="11.25" customHeight="1">
      <c r="A27" s="4"/>
      <c r="B27" s="5"/>
      <c r="C27" s="5"/>
      <c r="D27" s="78"/>
      <c r="E27" s="5"/>
      <c r="F27" s="4"/>
      <c r="G27" s="5"/>
      <c r="H27" s="5"/>
      <c r="I27" s="78"/>
      <c r="J27" s="5"/>
      <c r="K27" s="4"/>
      <c r="L27" s="5"/>
      <c r="M27" s="5"/>
      <c r="N27" s="78"/>
    </row>
    <row r="28" spans="1:14" ht="39" customHeight="1">
      <c r="A28" s="151" t="s">
        <v>7</v>
      </c>
      <c r="B28" s="151"/>
      <c r="C28" s="151"/>
      <c r="D28" s="151"/>
      <c r="N28" s="79"/>
    </row>
    <row r="29" spans="1:30" ht="12" customHeight="1">
      <c r="A29" s="11" t="s">
        <v>0</v>
      </c>
      <c r="B29" s="2" t="s">
        <v>214</v>
      </c>
      <c r="C29" s="2" t="s">
        <v>236</v>
      </c>
      <c r="D29" s="2" t="s">
        <v>240</v>
      </c>
      <c r="E29" s="3"/>
      <c r="O29" s="3"/>
      <c r="AD29" s="8"/>
    </row>
    <row r="30" spans="1:14" ht="12" customHeight="1">
      <c r="A30" s="4">
        <v>4</v>
      </c>
      <c r="B30" s="5">
        <v>95310.851758</v>
      </c>
      <c r="C30" s="5">
        <v>104766.937572</v>
      </c>
      <c r="D30" s="5">
        <v>120975.40878900001</v>
      </c>
      <c r="E30" s="3"/>
      <c r="N30" s="79"/>
    </row>
    <row r="31" spans="1:4" ht="14.25" customHeight="1">
      <c r="A31" s="4">
        <v>5</v>
      </c>
      <c r="B31" s="5">
        <v>117485.803208</v>
      </c>
      <c r="C31" s="5">
        <v>145801.738804</v>
      </c>
      <c r="D31" s="5">
        <v>179905.98622499997</v>
      </c>
    </row>
    <row r="32" spans="1:14" ht="14.25" customHeight="1">
      <c r="A32" s="4">
        <v>6</v>
      </c>
      <c r="B32" s="5">
        <v>164684.64363399998</v>
      </c>
      <c r="C32" s="5">
        <v>149077.005132</v>
      </c>
      <c r="D32" s="5">
        <v>183115.77388399997</v>
      </c>
      <c r="N32" s="79"/>
    </row>
    <row r="33" spans="1:14" ht="13.5" customHeight="1">
      <c r="A33" s="4">
        <v>7</v>
      </c>
      <c r="B33" s="5">
        <v>177145.64929699997</v>
      </c>
      <c r="C33" s="5">
        <v>169167.562157</v>
      </c>
      <c r="D33" s="5">
        <v>200929.80270799997</v>
      </c>
      <c r="N33" s="79"/>
    </row>
    <row r="34" spans="1:14" ht="50.25" customHeight="1">
      <c r="A34" s="157" t="s">
        <v>15</v>
      </c>
      <c r="B34" s="157"/>
      <c r="C34" s="157"/>
      <c r="D34" s="157"/>
      <c r="E34" s="157"/>
      <c r="F34" s="157"/>
      <c r="G34" s="157"/>
      <c r="H34" s="157"/>
      <c r="I34" s="157"/>
      <c r="J34" s="157"/>
      <c r="K34" s="157"/>
      <c r="L34" s="157"/>
      <c r="M34" s="157"/>
      <c r="N34" s="157"/>
    </row>
    <row r="36" spans="1:14" ht="38.25" customHeight="1">
      <c r="A36" s="151" t="s">
        <v>8</v>
      </c>
      <c r="B36" s="151"/>
      <c r="C36" s="151"/>
      <c r="D36" s="151"/>
      <c r="E36" s="1"/>
      <c r="F36" s="151" t="s">
        <v>9</v>
      </c>
      <c r="G36" s="151"/>
      <c r="H36" s="151"/>
      <c r="I36" s="151"/>
      <c r="K36" s="151" t="s">
        <v>10</v>
      </c>
      <c r="L36" s="151"/>
      <c r="M36" s="151"/>
      <c r="N36" s="151"/>
    </row>
    <row r="37" spans="1:30" ht="12" customHeight="1">
      <c r="A37" s="11" t="s">
        <v>0</v>
      </c>
      <c r="B37" s="2" t="s">
        <v>214</v>
      </c>
      <c r="C37" s="2" t="s">
        <v>236</v>
      </c>
      <c r="D37" s="2" t="s">
        <v>240</v>
      </c>
      <c r="E37" s="3"/>
      <c r="F37" s="11" t="s">
        <v>0</v>
      </c>
      <c r="G37" s="2" t="s">
        <v>214</v>
      </c>
      <c r="H37" s="2" t="s">
        <v>236</v>
      </c>
      <c r="I37" s="2" t="s">
        <v>240</v>
      </c>
      <c r="K37" s="11" t="s">
        <v>0</v>
      </c>
      <c r="L37" s="2" t="s">
        <v>214</v>
      </c>
      <c r="M37" s="2" t="s">
        <v>236</v>
      </c>
      <c r="N37" s="2" t="s">
        <v>240</v>
      </c>
      <c r="O37" s="3"/>
      <c r="AD37" s="8"/>
    </row>
    <row r="38" spans="1:14" ht="14.25" customHeight="1">
      <c r="A38" s="4">
        <v>4</v>
      </c>
      <c r="B38" s="5">
        <v>386154.4365999999</v>
      </c>
      <c r="C38" s="5">
        <v>949958.7191999999</v>
      </c>
      <c r="D38" s="5">
        <v>708700.6381439995</v>
      </c>
      <c r="E38" s="5"/>
      <c r="F38" s="4">
        <v>4</v>
      </c>
      <c r="G38" s="5">
        <v>12553.88797285999</v>
      </c>
      <c r="H38" s="5">
        <v>9490.887069149998</v>
      </c>
      <c r="I38" s="5">
        <v>8393.495168329999</v>
      </c>
      <c r="J38" s="5"/>
      <c r="K38" s="4">
        <v>4</v>
      </c>
      <c r="L38" s="5">
        <v>3175.3200799999995</v>
      </c>
      <c r="M38" s="5">
        <v>73.23293800000101</v>
      </c>
      <c r="N38" s="5">
        <v>1356.9663339999997</v>
      </c>
    </row>
    <row r="39" spans="1:14" ht="14.25" customHeight="1">
      <c r="A39" s="4">
        <v>5</v>
      </c>
      <c r="B39" s="5">
        <v>544704.9750939999</v>
      </c>
      <c r="C39" s="5">
        <v>436059.92331800004</v>
      </c>
      <c r="D39" s="5">
        <v>783245.3429320003</v>
      </c>
      <c r="E39" s="5"/>
      <c r="F39" s="4">
        <v>5</v>
      </c>
      <c r="G39" s="5">
        <v>10885.390763110008</v>
      </c>
      <c r="H39" s="5">
        <v>10576.894019259991</v>
      </c>
      <c r="I39" s="5">
        <v>11184.312834519995</v>
      </c>
      <c r="J39" s="5"/>
      <c r="K39" s="4">
        <v>5</v>
      </c>
      <c r="L39" s="5">
        <v>0.11405200000081095</v>
      </c>
      <c r="M39" s="5">
        <v>8623.966999999997</v>
      </c>
      <c r="N39" s="5">
        <v>131.0055699999998</v>
      </c>
    </row>
    <row r="40" spans="1:14" ht="14.25" customHeight="1">
      <c r="A40" s="4">
        <v>6</v>
      </c>
      <c r="B40" s="5">
        <v>876518.7700710003</v>
      </c>
      <c r="C40" s="5">
        <v>779935.3704260001</v>
      </c>
      <c r="D40" s="5">
        <v>528884.826022</v>
      </c>
      <c r="E40" s="5"/>
      <c r="F40" s="4">
        <v>6</v>
      </c>
      <c r="G40" s="5">
        <v>9822.657085300008</v>
      </c>
      <c r="H40" s="5">
        <v>10508.433209480005</v>
      </c>
      <c r="I40" s="5">
        <v>9397.555158809999</v>
      </c>
      <c r="J40" s="5"/>
      <c r="K40" s="4">
        <v>6</v>
      </c>
      <c r="L40" s="5">
        <v>11178.297152</v>
      </c>
      <c r="M40" s="5">
        <v>16343.367145999997</v>
      </c>
      <c r="N40" s="5">
        <v>4322.626044999999</v>
      </c>
    </row>
    <row r="41" spans="1:14" ht="14.25" customHeight="1">
      <c r="A41" s="4">
        <v>7</v>
      </c>
      <c r="B41" s="5">
        <v>690894.1698000003</v>
      </c>
      <c r="C41" s="5">
        <v>701367.7005640003</v>
      </c>
      <c r="D41" s="5">
        <v>231401.76711999997</v>
      </c>
      <c r="E41" s="5"/>
      <c r="F41" s="4">
        <v>7</v>
      </c>
      <c r="G41" s="5">
        <v>13352.428950479996</v>
      </c>
      <c r="H41" s="5">
        <v>9652.258581399998</v>
      </c>
      <c r="I41" s="5">
        <v>6266.621009030001</v>
      </c>
      <c r="J41" s="5"/>
      <c r="K41" s="4">
        <v>7</v>
      </c>
      <c r="L41" s="5">
        <v>6435.423482999999</v>
      </c>
      <c r="M41" s="5">
        <v>4627.275379999999</v>
      </c>
      <c r="N41" s="5">
        <v>0.018229000000246742</v>
      </c>
    </row>
    <row r="42" spans="2:14" ht="12.75">
      <c r="B42" s="40"/>
      <c r="C42" s="40"/>
      <c r="D42" s="40"/>
      <c r="E42" s="40"/>
      <c r="F42" s="40"/>
      <c r="G42" s="40"/>
      <c r="H42" s="40"/>
      <c r="I42" s="40"/>
      <c r="J42" s="40"/>
      <c r="K42" s="40"/>
      <c r="L42" s="40"/>
      <c r="M42" s="40"/>
      <c r="N42" s="40"/>
    </row>
    <row r="43" spans="1:14" ht="38.25" customHeight="1">
      <c r="A43" s="151" t="s">
        <v>11</v>
      </c>
      <c r="B43" s="151"/>
      <c r="C43" s="151"/>
      <c r="D43" s="151"/>
      <c r="E43" s="6"/>
      <c r="F43" s="151" t="s">
        <v>12</v>
      </c>
      <c r="G43" s="151"/>
      <c r="H43" s="151"/>
      <c r="I43" s="151"/>
      <c r="J43" s="1"/>
      <c r="K43" s="151" t="s">
        <v>13</v>
      </c>
      <c r="L43" s="151"/>
      <c r="M43" s="151"/>
      <c r="N43" s="151"/>
    </row>
    <row r="44" spans="1:30" ht="12" customHeight="1">
      <c r="A44" s="11" t="s">
        <v>0</v>
      </c>
      <c r="B44" s="2" t="s">
        <v>214</v>
      </c>
      <c r="C44" s="2" t="s">
        <v>236</v>
      </c>
      <c r="D44" s="2" t="s">
        <v>240</v>
      </c>
      <c r="E44" s="3"/>
      <c r="F44" s="11" t="s">
        <v>0</v>
      </c>
      <c r="G44" s="2" t="s">
        <v>214</v>
      </c>
      <c r="H44" s="2" t="s">
        <v>236</v>
      </c>
      <c r="I44" s="2" t="s">
        <v>240</v>
      </c>
      <c r="K44" s="11" t="s">
        <v>0</v>
      </c>
      <c r="L44" s="2" t="s">
        <v>214</v>
      </c>
      <c r="M44" s="2" t="s">
        <v>236</v>
      </c>
      <c r="N44" s="2" t="s">
        <v>240</v>
      </c>
      <c r="O44" s="3"/>
      <c r="AD44" s="8"/>
    </row>
    <row r="45" spans="1:14" ht="14.25" customHeight="1">
      <c r="A45" s="4">
        <v>4</v>
      </c>
      <c r="B45" s="5">
        <v>5714.9354250000015</v>
      </c>
      <c r="C45" s="5">
        <v>1990.545475500001</v>
      </c>
      <c r="D45" s="5">
        <v>1999.4427030000006</v>
      </c>
      <c r="E45" s="5"/>
      <c r="F45" s="4">
        <v>4</v>
      </c>
      <c r="G45" s="5">
        <v>328324.12092899997</v>
      </c>
      <c r="H45" s="5">
        <v>366986.630639</v>
      </c>
      <c r="I45" s="5">
        <v>216410.17671000003</v>
      </c>
      <c r="J45" s="5"/>
      <c r="K45" s="4">
        <v>4</v>
      </c>
      <c r="L45" s="5">
        <v>47794.512361000016</v>
      </c>
      <c r="M45" s="5">
        <v>53936.08988986001</v>
      </c>
      <c r="N45" s="5">
        <v>39366.938284</v>
      </c>
    </row>
    <row r="46" spans="1:14" ht="14.25" customHeight="1">
      <c r="A46" s="4">
        <v>5</v>
      </c>
      <c r="B46" s="5">
        <v>4535.613314999999</v>
      </c>
      <c r="C46" s="5">
        <v>1551.163665</v>
      </c>
      <c r="D46" s="5">
        <v>1749.0273524999993</v>
      </c>
      <c r="E46" s="5"/>
      <c r="F46" s="4">
        <v>5</v>
      </c>
      <c r="G46" s="5">
        <v>465064.085372</v>
      </c>
      <c r="H46" s="5">
        <v>418472.57988</v>
      </c>
      <c r="I46" s="5">
        <v>205697.5769199999</v>
      </c>
      <c r="J46" s="5"/>
      <c r="K46" s="4">
        <v>5</v>
      </c>
      <c r="L46" s="5">
        <v>87238.73471700001</v>
      </c>
      <c r="M46" s="5">
        <v>60946.036802119954</v>
      </c>
      <c r="N46" s="5">
        <v>36970.87195600002</v>
      </c>
    </row>
    <row r="47" spans="1:14" ht="14.25" customHeight="1">
      <c r="A47" s="4">
        <v>6</v>
      </c>
      <c r="B47" s="5">
        <v>4848.402529499999</v>
      </c>
      <c r="C47" s="5">
        <v>3245.5715265000017</v>
      </c>
      <c r="D47" s="5">
        <v>4438.731320999999</v>
      </c>
      <c r="E47" s="5"/>
      <c r="F47" s="4">
        <v>6</v>
      </c>
      <c r="G47" s="5">
        <v>331434.50866199983</v>
      </c>
      <c r="H47" s="5">
        <v>142791.758193</v>
      </c>
      <c r="I47" s="5">
        <v>21351.01647999999</v>
      </c>
      <c r="J47" s="5"/>
      <c r="K47" s="4">
        <v>6</v>
      </c>
      <c r="L47" s="5">
        <v>36961.85279699997</v>
      </c>
      <c r="M47" s="5">
        <v>71283.73165119995</v>
      </c>
      <c r="N47" s="5">
        <v>61930.39045443997</v>
      </c>
    </row>
    <row r="48" spans="1:14" ht="14.25" customHeight="1">
      <c r="A48" s="4">
        <v>7</v>
      </c>
      <c r="B48" s="5">
        <v>3891.7641435000005</v>
      </c>
      <c r="C48" s="5">
        <v>1165.783230000001</v>
      </c>
      <c r="D48" s="5">
        <v>720.0356505</v>
      </c>
      <c r="E48" s="5"/>
      <c r="F48" s="4">
        <v>7</v>
      </c>
      <c r="G48" s="5">
        <v>334598.1410500002</v>
      </c>
      <c r="H48" s="5">
        <v>228843.79658000008</v>
      </c>
      <c r="I48" s="5">
        <v>49430.235906000016</v>
      </c>
      <c r="J48" s="5"/>
      <c r="K48" s="4">
        <v>7</v>
      </c>
      <c r="L48" s="5">
        <v>37797.91338039999</v>
      </c>
      <c r="M48" s="5">
        <v>42403.78720140003</v>
      </c>
      <c r="N48" s="5">
        <v>17649.879229000013</v>
      </c>
    </row>
    <row r="49" spans="2:14" ht="12.75">
      <c r="B49" s="40"/>
      <c r="C49" s="40"/>
      <c r="D49" s="40"/>
      <c r="E49" s="40"/>
      <c r="F49" s="40"/>
      <c r="G49" s="40"/>
      <c r="H49" s="40"/>
      <c r="I49" s="40"/>
      <c r="J49" s="40"/>
      <c r="K49" s="40"/>
      <c r="L49" s="40"/>
      <c r="M49" s="40"/>
      <c r="N49" s="40"/>
    </row>
    <row r="50" spans="1:4" ht="38.25" customHeight="1">
      <c r="A50" s="151" t="s">
        <v>14</v>
      </c>
      <c r="B50" s="151"/>
      <c r="C50" s="151"/>
      <c r="D50" s="151"/>
    </row>
    <row r="51" spans="1:30" ht="12" customHeight="1">
      <c r="A51" s="11" t="s">
        <v>0</v>
      </c>
      <c r="B51" s="2" t="s">
        <v>214</v>
      </c>
      <c r="C51" s="2" t="s">
        <v>236</v>
      </c>
      <c r="D51" s="2" t="s">
        <v>240</v>
      </c>
      <c r="E51" s="3"/>
      <c r="O51" s="3"/>
      <c r="AD51" s="8"/>
    </row>
    <row r="52" spans="1:14" ht="12" customHeight="1">
      <c r="A52" s="4">
        <v>4</v>
      </c>
      <c r="B52" s="5">
        <v>12098.735518000001</v>
      </c>
      <c r="C52" s="5">
        <v>43883.29920100001</v>
      </c>
      <c r="D52" s="5">
        <v>42567.236388000005</v>
      </c>
      <c r="E52" s="3"/>
      <c r="N52" s="79"/>
    </row>
    <row r="53" spans="1:14" ht="14.25" customHeight="1">
      <c r="A53" s="4">
        <v>5</v>
      </c>
      <c r="B53" s="5">
        <v>22174.951449999993</v>
      </c>
      <c r="C53" s="5">
        <v>41034.801232</v>
      </c>
      <c r="D53" s="5">
        <v>58930.57743599996</v>
      </c>
      <c r="E53" s="5"/>
      <c r="F53" s="4"/>
      <c r="G53" s="5"/>
      <c r="H53" s="5"/>
      <c r="I53" s="5"/>
      <c r="J53" s="5"/>
      <c r="K53" s="4"/>
      <c r="L53" s="5"/>
      <c r="M53" s="5"/>
      <c r="N53" s="5"/>
    </row>
    <row r="54" spans="1:14" ht="14.25" customHeight="1">
      <c r="A54" s="4">
        <v>6</v>
      </c>
      <c r="B54" s="5">
        <v>47198.84042599998</v>
      </c>
      <c r="C54" s="5">
        <v>3275.266327999998</v>
      </c>
      <c r="D54" s="5">
        <v>3209.787658999994</v>
      </c>
      <c r="E54" s="5"/>
      <c r="F54" s="4"/>
      <c r="G54" s="5"/>
      <c r="H54" s="5"/>
      <c r="I54" s="5"/>
      <c r="J54" s="5"/>
      <c r="K54" s="4"/>
      <c r="L54" s="5"/>
      <c r="M54" s="5"/>
      <c r="N54" s="5"/>
    </row>
    <row r="55" spans="1:14" ht="14.25" customHeight="1">
      <c r="A55" s="4">
        <v>7</v>
      </c>
      <c r="B55" s="5">
        <v>12461.005662999989</v>
      </c>
      <c r="C55" s="5">
        <v>20090.557025000016</v>
      </c>
      <c r="D55" s="5">
        <v>17814.028824000008</v>
      </c>
      <c r="E55" s="5"/>
      <c r="F55" s="4"/>
      <c r="G55" s="5"/>
      <c r="H55" s="5"/>
      <c r="I55" s="5"/>
      <c r="J55" s="5"/>
      <c r="K55" s="4"/>
      <c r="L55" s="5"/>
      <c r="M55" s="5"/>
      <c r="N55" s="5"/>
    </row>
    <row r="56" spans="1:14" ht="48.75" customHeight="1">
      <c r="A56" s="153" t="s">
        <v>91</v>
      </c>
      <c r="B56" s="153"/>
      <c r="C56" s="153"/>
      <c r="D56" s="153"/>
      <c r="E56" s="153"/>
      <c r="F56" s="153"/>
      <c r="G56" s="153"/>
      <c r="H56" s="153"/>
      <c r="I56" s="153"/>
      <c r="J56" s="153"/>
      <c r="K56" s="153"/>
      <c r="L56" s="153"/>
      <c r="M56" s="153"/>
      <c r="N56" s="153"/>
    </row>
    <row r="57" spans="15:30" ht="12.75">
      <c r="O57" s="6"/>
      <c r="AD57" s="1"/>
    </row>
    <row r="58" spans="1:30" ht="38.25" customHeight="1">
      <c r="A58" s="151" t="s">
        <v>16</v>
      </c>
      <c r="B58" s="151"/>
      <c r="C58" s="151"/>
      <c r="D58" s="151"/>
      <c r="E58" s="1"/>
      <c r="F58" s="151" t="s">
        <v>17</v>
      </c>
      <c r="G58" s="151"/>
      <c r="H58" s="151"/>
      <c r="I58" s="151"/>
      <c r="J58" s="1"/>
      <c r="K58" s="151" t="s">
        <v>18</v>
      </c>
      <c r="L58" s="151"/>
      <c r="M58" s="151"/>
      <c r="N58" s="151"/>
      <c r="O58" s="3"/>
      <c r="AD58" s="8"/>
    </row>
    <row r="59" spans="1:30" ht="12" customHeight="1">
      <c r="A59" s="11" t="s">
        <v>0</v>
      </c>
      <c r="B59" s="2" t="s">
        <v>214</v>
      </c>
      <c r="C59" s="2" t="s">
        <v>236</v>
      </c>
      <c r="D59" s="2" t="s">
        <v>240</v>
      </c>
      <c r="E59" s="3"/>
      <c r="F59" s="11" t="s">
        <v>0</v>
      </c>
      <c r="G59" s="2" t="s">
        <v>214</v>
      </c>
      <c r="H59" s="2" t="s">
        <v>236</v>
      </c>
      <c r="I59" s="2" t="s">
        <v>240</v>
      </c>
      <c r="K59" s="11" t="s">
        <v>0</v>
      </c>
      <c r="L59" s="2" t="s">
        <v>214</v>
      </c>
      <c r="M59" s="2" t="s">
        <v>236</v>
      </c>
      <c r="N59" s="2" t="s">
        <v>240</v>
      </c>
      <c r="O59" s="3"/>
      <c r="AD59" s="8"/>
    </row>
    <row r="60" spans="1:14" ht="14.25" customHeight="1">
      <c r="A60" s="4">
        <v>4</v>
      </c>
      <c r="B60" s="5">
        <v>470137.169</v>
      </c>
      <c r="C60" s="5">
        <v>409459.085</v>
      </c>
      <c r="D60" s="5">
        <v>380242.46915799996</v>
      </c>
      <c r="E60" s="5"/>
      <c r="F60" s="4">
        <v>4</v>
      </c>
      <c r="G60" s="5">
        <v>2005.9105710000001</v>
      </c>
      <c r="H60" s="5">
        <v>2257.5844756000006</v>
      </c>
      <c r="I60" s="5">
        <v>4419.975172500001</v>
      </c>
      <c r="J60" s="5"/>
      <c r="K60" s="4">
        <v>4</v>
      </c>
      <c r="L60" s="5">
        <v>22031.913</v>
      </c>
      <c r="M60" s="5">
        <v>7951.231857</v>
      </c>
      <c r="N60" s="5">
        <v>213.305816</v>
      </c>
    </row>
    <row r="61" spans="1:14" ht="14.25" customHeight="1">
      <c r="A61" s="4">
        <v>5</v>
      </c>
      <c r="B61" s="5">
        <v>741383.27</v>
      </c>
      <c r="C61" s="5">
        <v>497238.87700000004</v>
      </c>
      <c r="D61" s="5">
        <v>677720.547158</v>
      </c>
      <c r="E61" s="5"/>
      <c r="F61" s="4">
        <v>5</v>
      </c>
      <c r="G61" s="5">
        <v>2720.7552949</v>
      </c>
      <c r="H61" s="5">
        <v>2639.9596956000005</v>
      </c>
      <c r="I61" s="5">
        <v>5546.229271580001</v>
      </c>
      <c r="J61" s="5"/>
      <c r="K61" s="4">
        <v>5</v>
      </c>
      <c r="L61" s="5">
        <v>27479.968964</v>
      </c>
      <c r="M61" s="5">
        <v>8206.426857</v>
      </c>
      <c r="N61" s="5">
        <v>4534.305816</v>
      </c>
    </row>
    <row r="62" spans="1:14" ht="14.25" customHeight="1">
      <c r="A62" s="4">
        <v>6</v>
      </c>
      <c r="B62" s="5">
        <v>802913.724</v>
      </c>
      <c r="C62" s="5">
        <v>620530.081</v>
      </c>
      <c r="D62" s="5">
        <v>681978.0530079999</v>
      </c>
      <c r="E62" s="5"/>
      <c r="F62" s="4">
        <v>6</v>
      </c>
      <c r="G62" s="5">
        <v>3593.2891148999997</v>
      </c>
      <c r="H62" s="5">
        <v>3472.0113856000003</v>
      </c>
      <c r="I62" s="5">
        <v>6341.061486580002</v>
      </c>
      <c r="J62" s="5"/>
      <c r="K62" s="4">
        <v>6</v>
      </c>
      <c r="L62" s="5">
        <v>27754.669928</v>
      </c>
      <c r="M62" s="5">
        <v>8585.781857</v>
      </c>
      <c r="N62" s="5" t="e">
        <v>#REF!</v>
      </c>
    </row>
    <row r="63" spans="1:14" ht="14.25" customHeight="1">
      <c r="A63" s="4">
        <v>7</v>
      </c>
      <c r="B63" s="5">
        <v>923636.969</v>
      </c>
      <c r="C63" s="5">
        <v>849825.97</v>
      </c>
      <c r="D63" s="5">
        <v>682033.853008</v>
      </c>
      <c r="E63" s="5"/>
      <c r="F63" s="4">
        <v>7</v>
      </c>
      <c r="G63" s="5">
        <v>4153.3779949</v>
      </c>
      <c r="H63" s="5">
        <v>4472.9005056000005</v>
      </c>
      <c r="I63" s="5" t="e">
        <v>#REF!</v>
      </c>
      <c r="J63" s="5"/>
      <c r="K63" s="4">
        <v>7</v>
      </c>
      <c r="L63" s="5">
        <v>38436.872928</v>
      </c>
      <c r="M63" s="5">
        <v>8961.154857</v>
      </c>
      <c r="N63" s="5" t="e">
        <v>#REF!</v>
      </c>
    </row>
    <row r="65" spans="1:14" ht="38.25" customHeight="1">
      <c r="A65" s="151" t="s">
        <v>19</v>
      </c>
      <c r="B65" s="151"/>
      <c r="C65" s="151"/>
      <c r="D65" s="151"/>
      <c r="E65" s="6"/>
      <c r="F65" s="151" t="s">
        <v>20</v>
      </c>
      <c r="G65" s="151"/>
      <c r="H65" s="151"/>
      <c r="I65" s="151"/>
      <c r="J65" s="1"/>
      <c r="K65" s="151" t="s">
        <v>21</v>
      </c>
      <c r="L65" s="151"/>
      <c r="M65" s="151"/>
      <c r="N65" s="151"/>
    </row>
    <row r="66" spans="1:30" ht="12" customHeight="1">
      <c r="A66" s="11" t="s">
        <v>0</v>
      </c>
      <c r="B66" s="2" t="s">
        <v>214</v>
      </c>
      <c r="C66" s="2" t="s">
        <v>236</v>
      </c>
      <c r="D66" s="2" t="s">
        <v>240</v>
      </c>
      <c r="E66" s="3"/>
      <c r="F66" s="11" t="s">
        <v>0</v>
      </c>
      <c r="G66" s="2" t="s">
        <v>214</v>
      </c>
      <c r="H66" s="2" t="s">
        <v>236</v>
      </c>
      <c r="I66" s="2" t="s">
        <v>240</v>
      </c>
      <c r="K66" s="11" t="s">
        <v>0</v>
      </c>
      <c r="L66" s="2" t="s">
        <v>214</v>
      </c>
      <c r="M66" s="2" t="s">
        <v>236</v>
      </c>
      <c r="N66" s="2" t="s">
        <v>240</v>
      </c>
      <c r="O66" s="3"/>
      <c r="AD66" s="8"/>
    </row>
    <row r="67" spans="1:14" ht="14.25" customHeight="1">
      <c r="A67" s="4">
        <v>4</v>
      </c>
      <c r="B67" s="5">
        <v>3979.9425330000004</v>
      </c>
      <c r="C67" s="5">
        <v>9661.8525</v>
      </c>
      <c r="D67" s="5">
        <v>2483.819595</v>
      </c>
      <c r="E67" s="5"/>
      <c r="F67" s="4">
        <v>4</v>
      </c>
      <c r="G67" s="5">
        <v>155346.274</v>
      </c>
      <c r="H67" s="5">
        <v>454875.60199999996</v>
      </c>
      <c r="I67" s="5">
        <v>787304.8840000001</v>
      </c>
      <c r="J67" s="5"/>
      <c r="K67" s="4">
        <v>4</v>
      </c>
      <c r="L67" s="5">
        <v>36513.129285</v>
      </c>
      <c r="M67" s="5">
        <v>21100.684240000002</v>
      </c>
      <c r="N67" s="5">
        <v>29042.643337</v>
      </c>
    </row>
    <row r="68" spans="1:14" ht="14.25" customHeight="1">
      <c r="A68" s="4">
        <v>5</v>
      </c>
      <c r="B68" s="5">
        <v>4047.9600330000003</v>
      </c>
      <c r="C68" s="5">
        <v>9764.1075</v>
      </c>
      <c r="D68" s="5">
        <v>2701.282095</v>
      </c>
      <c r="E68" s="5"/>
      <c r="F68" s="4">
        <v>5</v>
      </c>
      <c r="G68" s="5">
        <v>211293.733</v>
      </c>
      <c r="H68" s="5">
        <v>593199.931</v>
      </c>
      <c r="I68" s="5">
        <v>787319.724</v>
      </c>
      <c r="J68" s="5"/>
      <c r="K68" s="4">
        <v>5</v>
      </c>
      <c r="L68" s="5">
        <v>47381.575925000005</v>
      </c>
      <c r="M68" s="5">
        <v>28606.049136530004</v>
      </c>
      <c r="N68" s="5">
        <v>34703.162242</v>
      </c>
    </row>
    <row r="69" spans="1:14" ht="14.25" customHeight="1">
      <c r="A69" s="4">
        <v>6</v>
      </c>
      <c r="B69" s="5">
        <v>4049.4045330000004</v>
      </c>
      <c r="C69" s="5">
        <v>9764.1525</v>
      </c>
      <c r="D69" s="5">
        <v>2843.711595</v>
      </c>
      <c r="E69" s="5"/>
      <c r="F69" s="4">
        <v>6</v>
      </c>
      <c r="G69" s="5">
        <v>403523.639</v>
      </c>
      <c r="H69" s="5">
        <v>645667.02</v>
      </c>
      <c r="I69" s="5">
        <v>803498.0040000001</v>
      </c>
      <c r="J69" s="5"/>
      <c r="K69" s="4">
        <v>6</v>
      </c>
      <c r="L69" s="5">
        <v>55190.46421880001</v>
      </c>
      <c r="M69" s="5">
        <v>44560.493986530004</v>
      </c>
      <c r="N69" s="5">
        <v>38714.939842</v>
      </c>
    </row>
    <row r="70" spans="1:14" ht="14.25" customHeight="1">
      <c r="A70" s="4">
        <v>7</v>
      </c>
      <c r="B70" s="5">
        <v>4367.743533000001</v>
      </c>
      <c r="C70" s="5">
        <v>10132.28025</v>
      </c>
      <c r="D70" s="5" t="e">
        <v>#REF!</v>
      </c>
      <c r="E70" s="5"/>
      <c r="F70" s="4">
        <v>7</v>
      </c>
      <c r="G70" s="5">
        <v>556938.511</v>
      </c>
      <c r="H70" s="5">
        <v>685762.495</v>
      </c>
      <c r="I70" s="5" t="e">
        <v>#REF!</v>
      </c>
      <c r="J70" s="5"/>
      <c r="K70" s="4">
        <v>7</v>
      </c>
      <c r="L70" s="5">
        <v>67968.88798880001</v>
      </c>
      <c r="M70" s="5">
        <v>51586.925196530006</v>
      </c>
      <c r="N70" s="5" t="e">
        <v>#REF!</v>
      </c>
    </row>
    <row r="72" spans="1:4" ht="38.25" customHeight="1">
      <c r="A72" s="151" t="s">
        <v>22</v>
      </c>
      <c r="B72" s="151"/>
      <c r="C72" s="151"/>
      <c r="D72" s="151"/>
    </row>
    <row r="73" spans="1:30" ht="12" customHeight="1">
      <c r="A73" s="11" t="s">
        <v>0</v>
      </c>
      <c r="B73" s="2" t="s">
        <v>214</v>
      </c>
      <c r="C73" s="2" t="s">
        <v>236</v>
      </c>
      <c r="D73" s="2" t="s">
        <v>240</v>
      </c>
      <c r="E73" s="3"/>
      <c r="O73" s="3"/>
      <c r="AD73" s="8"/>
    </row>
    <row r="74" spans="1:14" ht="14.25" customHeight="1">
      <c r="A74" s="4">
        <v>4</v>
      </c>
      <c r="B74" s="5">
        <v>20341.954546</v>
      </c>
      <c r="C74" s="5">
        <v>9070.92658</v>
      </c>
      <c r="D74" s="5"/>
      <c r="E74" s="5"/>
      <c r="F74" s="4"/>
      <c r="G74" s="5"/>
      <c r="H74" s="5"/>
      <c r="I74" s="5"/>
      <c r="J74" s="5"/>
      <c r="K74" s="4"/>
      <c r="L74" s="5"/>
      <c r="M74" s="5"/>
      <c r="N74" s="5"/>
    </row>
    <row r="75" spans="1:14" ht="14.25" customHeight="1">
      <c r="A75" s="4">
        <v>5</v>
      </c>
      <c r="B75" s="5">
        <v>21141.354546000002</v>
      </c>
      <c r="C75" s="5">
        <v>10298.397691999999</v>
      </c>
      <c r="D75" s="5"/>
      <c r="E75" s="5"/>
      <c r="F75" s="4"/>
      <c r="G75" s="5"/>
      <c r="H75" s="5"/>
      <c r="I75" s="5"/>
      <c r="J75" s="5"/>
      <c r="K75" s="4"/>
      <c r="L75" s="5"/>
      <c r="M75" s="5"/>
      <c r="N75" s="5"/>
    </row>
    <row r="76" spans="1:14" ht="12" customHeight="1">
      <c r="A76" s="4">
        <v>6</v>
      </c>
      <c r="B76" s="5">
        <v>23429.777546</v>
      </c>
      <c r="C76" s="140">
        <v>11521.002691999998</v>
      </c>
      <c r="D76" s="140"/>
      <c r="E76" s="1"/>
      <c r="F76" s="4"/>
      <c r="G76" s="4"/>
      <c r="H76" s="140"/>
      <c r="I76" s="140"/>
      <c r="K76" s="4"/>
      <c r="L76" s="4"/>
      <c r="M76" s="140"/>
      <c r="N76" s="140"/>
    </row>
    <row r="77" spans="1:14" ht="12" customHeight="1">
      <c r="A77" s="4">
        <v>7</v>
      </c>
      <c r="B77" s="5">
        <v>25909.073546</v>
      </c>
      <c r="C77" s="140">
        <v>16919.694691999997</v>
      </c>
      <c r="D77" s="140"/>
      <c r="E77" s="1"/>
      <c r="F77" s="4"/>
      <c r="G77" s="4"/>
      <c r="H77" s="140"/>
      <c r="I77" s="140"/>
      <c r="K77" s="4"/>
      <c r="L77" s="4"/>
      <c r="M77" s="140"/>
      <c r="N77" s="140"/>
    </row>
    <row r="78" spans="1:14" ht="48.75" customHeight="1">
      <c r="A78" s="152" t="s">
        <v>92</v>
      </c>
      <c r="B78" s="152"/>
      <c r="C78" s="152"/>
      <c r="D78" s="152"/>
      <c r="E78" s="152"/>
      <c r="F78" s="152"/>
      <c r="G78" s="152"/>
      <c r="H78" s="152"/>
      <c r="I78" s="152"/>
      <c r="J78" s="152"/>
      <c r="K78" s="152"/>
      <c r="L78" s="152"/>
      <c r="M78" s="152"/>
      <c r="N78" s="152"/>
    </row>
    <row r="79" spans="15:30" ht="12.75">
      <c r="O79" s="6"/>
      <c r="AD79" s="1"/>
    </row>
    <row r="80" spans="1:30" ht="39" customHeight="1">
      <c r="A80" s="151" t="s">
        <v>23</v>
      </c>
      <c r="B80" s="151"/>
      <c r="C80" s="151"/>
      <c r="D80" s="151"/>
      <c r="E80" s="1"/>
      <c r="F80" s="151" t="s">
        <v>24</v>
      </c>
      <c r="G80" s="151"/>
      <c r="H80" s="151"/>
      <c r="I80" s="151"/>
      <c r="J80" s="1"/>
      <c r="K80" s="151" t="s">
        <v>25</v>
      </c>
      <c r="L80" s="151"/>
      <c r="M80" s="151"/>
      <c r="N80" s="151"/>
      <c r="O80" s="3"/>
      <c r="AD80" s="8"/>
    </row>
    <row r="81" spans="1:30" ht="12" customHeight="1">
      <c r="A81" s="11" t="s">
        <v>0</v>
      </c>
      <c r="B81" s="2" t="s">
        <v>214</v>
      </c>
      <c r="C81" s="2" t="s">
        <v>236</v>
      </c>
      <c r="D81" s="2" t="s">
        <v>240</v>
      </c>
      <c r="E81" s="3"/>
      <c r="F81" s="11" t="s">
        <v>0</v>
      </c>
      <c r="G81" s="2" t="s">
        <v>214</v>
      </c>
      <c r="H81" s="2" t="s">
        <v>236</v>
      </c>
      <c r="I81" s="2" t="s">
        <v>240</v>
      </c>
      <c r="K81" s="11" t="s">
        <v>0</v>
      </c>
      <c r="L81" s="2" t="s">
        <v>214</v>
      </c>
      <c r="M81" s="2" t="s">
        <v>236</v>
      </c>
      <c r="N81" s="2" t="s">
        <v>240</v>
      </c>
      <c r="O81" s="3"/>
      <c r="AD81" s="8"/>
    </row>
    <row r="82" spans="1:14" ht="14.25" customHeight="1">
      <c r="A82" s="4">
        <v>4</v>
      </c>
      <c r="B82" s="5">
        <v>187572.261</v>
      </c>
      <c r="C82" s="5">
        <v>193414.128</v>
      </c>
      <c r="D82" s="5">
        <v>225714.24715799998</v>
      </c>
      <c r="E82" s="5"/>
      <c r="F82" s="4">
        <v>4</v>
      </c>
      <c r="G82" s="5">
        <v>398.3532560000001</v>
      </c>
      <c r="H82" s="5">
        <v>1063.6363256000002</v>
      </c>
      <c r="I82" s="5">
        <v>1429.7008736</v>
      </c>
      <c r="J82" s="5"/>
      <c r="K82" s="4">
        <v>4</v>
      </c>
      <c r="L82" s="5">
        <v>0</v>
      </c>
      <c r="M82" s="5">
        <v>315.206</v>
      </c>
      <c r="N82" s="5">
        <v>0</v>
      </c>
    </row>
    <row r="83" spans="1:14" ht="14.25" customHeight="1">
      <c r="A83" s="4">
        <v>5</v>
      </c>
      <c r="B83" s="5">
        <v>271246.10099999997</v>
      </c>
      <c r="C83" s="5">
        <v>87779.792</v>
      </c>
      <c r="D83" s="5">
        <v>297478.078</v>
      </c>
      <c r="E83" s="5"/>
      <c r="F83" s="4">
        <v>5</v>
      </c>
      <c r="G83" s="5">
        <v>714.8447239000001</v>
      </c>
      <c r="H83" s="5">
        <v>382.37521999999996</v>
      </c>
      <c r="I83" s="5">
        <v>1387.6427230000002</v>
      </c>
      <c r="J83" s="5"/>
      <c r="K83" s="4">
        <v>5</v>
      </c>
      <c r="L83" s="5">
        <v>5448.055963999999</v>
      </c>
      <c r="M83" s="5">
        <v>255.195</v>
      </c>
      <c r="N83" s="5">
        <v>47.765816</v>
      </c>
    </row>
    <row r="84" spans="1:14" ht="14.25" customHeight="1">
      <c r="A84" s="4">
        <v>6</v>
      </c>
      <c r="B84" s="5">
        <v>61530.454000000005</v>
      </c>
      <c r="C84" s="5">
        <v>123291.204</v>
      </c>
      <c r="D84" s="5">
        <v>4257.50585</v>
      </c>
      <c r="E84" s="5"/>
      <c r="F84" s="4">
        <v>6</v>
      </c>
      <c r="G84" s="5">
        <v>872.5338199999999</v>
      </c>
      <c r="H84" s="5">
        <v>832.0516899999998</v>
      </c>
      <c r="I84" s="5">
        <v>1126.2540990800003</v>
      </c>
      <c r="J84" s="5"/>
      <c r="K84" s="4">
        <v>6</v>
      </c>
      <c r="L84" s="5">
        <v>274.700964</v>
      </c>
      <c r="M84" s="5">
        <v>379.355</v>
      </c>
      <c r="N84" s="5">
        <v>4321</v>
      </c>
    </row>
    <row r="85" spans="1:14" ht="14.25" customHeight="1">
      <c r="A85" s="4">
        <v>7</v>
      </c>
      <c r="B85" s="5">
        <v>120723.245</v>
      </c>
      <c r="C85" s="5">
        <v>229295.889</v>
      </c>
      <c r="D85" s="5">
        <v>55.8</v>
      </c>
      <c r="E85" s="5"/>
      <c r="F85" s="4">
        <v>7</v>
      </c>
      <c r="G85" s="5">
        <v>560.08888</v>
      </c>
      <c r="H85" s="5">
        <v>1000.8891200000002</v>
      </c>
      <c r="I85" s="5">
        <v>794.8322150000001</v>
      </c>
      <c r="J85" s="5"/>
      <c r="K85" s="4">
        <v>7</v>
      </c>
      <c r="L85" s="5">
        <v>10682.203</v>
      </c>
      <c r="M85" s="5">
        <v>375.37300000000005</v>
      </c>
      <c r="N85" s="5">
        <v>0</v>
      </c>
    </row>
    <row r="87" spans="1:14" ht="37.5" customHeight="1">
      <c r="A87" s="151" t="s">
        <v>26</v>
      </c>
      <c r="B87" s="151"/>
      <c r="C87" s="151"/>
      <c r="D87" s="151"/>
      <c r="E87" s="6"/>
      <c r="F87" s="151" t="s">
        <v>27</v>
      </c>
      <c r="G87" s="151"/>
      <c r="H87" s="151"/>
      <c r="I87" s="151"/>
      <c r="J87" s="1"/>
      <c r="K87" s="151" t="s">
        <v>28</v>
      </c>
      <c r="L87" s="151"/>
      <c r="M87" s="151"/>
      <c r="N87" s="151"/>
    </row>
    <row r="88" spans="1:30" ht="12" customHeight="1">
      <c r="A88" s="11" t="s">
        <v>0</v>
      </c>
      <c r="B88" s="2" t="s">
        <v>214</v>
      </c>
      <c r="C88" s="2" t="s">
        <v>236</v>
      </c>
      <c r="D88" s="2" t="s">
        <v>240</v>
      </c>
      <c r="E88" s="3"/>
      <c r="F88" s="11" t="s">
        <v>0</v>
      </c>
      <c r="G88" s="2" t="s">
        <v>214</v>
      </c>
      <c r="H88" s="2" t="s">
        <v>236</v>
      </c>
      <c r="I88" s="2" t="s">
        <v>240</v>
      </c>
      <c r="K88" s="11" t="s">
        <v>0</v>
      </c>
      <c r="L88" s="2" t="s">
        <v>214</v>
      </c>
      <c r="M88" s="2" t="s">
        <v>236</v>
      </c>
      <c r="N88" s="2" t="s">
        <v>240</v>
      </c>
      <c r="O88" s="3"/>
      <c r="AD88" s="8"/>
    </row>
    <row r="89" spans="1:14" ht="14.25" customHeight="1">
      <c r="A89" s="4">
        <v>4</v>
      </c>
      <c r="B89" s="5">
        <v>0.00075</v>
      </c>
      <c r="C89" s="5">
        <v>2322.5715</v>
      </c>
      <c r="D89" s="5">
        <v>75.77208300000001</v>
      </c>
      <c r="E89" s="5"/>
      <c r="F89" s="4">
        <v>4</v>
      </c>
      <c r="G89" s="5">
        <v>66688.18400000001</v>
      </c>
      <c r="H89" s="5">
        <v>102075.698</v>
      </c>
      <c r="I89" s="5">
        <v>181183.64800000002</v>
      </c>
      <c r="J89" s="5"/>
      <c r="K89" s="4">
        <v>4</v>
      </c>
      <c r="L89" s="5">
        <v>5927.64753</v>
      </c>
      <c r="M89" s="5">
        <v>7127.83182</v>
      </c>
      <c r="N89" s="5">
        <v>14101.633087</v>
      </c>
    </row>
    <row r="90" spans="1:14" ht="14.25" customHeight="1">
      <c r="A90" s="4">
        <v>5</v>
      </c>
      <c r="B90" s="5">
        <v>68.0175</v>
      </c>
      <c r="C90" s="5">
        <v>102.255</v>
      </c>
      <c r="D90" s="5">
        <v>233.07945</v>
      </c>
      <c r="E90" s="5"/>
      <c r="F90" s="4">
        <v>5</v>
      </c>
      <c r="G90" s="5">
        <v>55947.459</v>
      </c>
      <c r="H90" s="5">
        <v>138324.329</v>
      </c>
      <c r="I90" s="5">
        <v>144385.802</v>
      </c>
      <c r="J90" s="5"/>
      <c r="K90" s="4">
        <v>5</v>
      </c>
      <c r="L90" s="5">
        <v>10868.446640000004</v>
      </c>
      <c r="M90" s="5">
        <v>7505.364896530001</v>
      </c>
      <c r="N90" s="5">
        <v>3049.9697699999997</v>
      </c>
    </row>
    <row r="91" spans="1:14" ht="14.25" customHeight="1">
      <c r="A91" s="4">
        <v>6</v>
      </c>
      <c r="B91" s="5">
        <v>1.4445</v>
      </c>
      <c r="C91" s="5">
        <v>0.045000000000000005</v>
      </c>
      <c r="D91" s="5">
        <v>217.4625</v>
      </c>
      <c r="E91" s="5"/>
      <c r="F91" s="4">
        <v>6</v>
      </c>
      <c r="G91" s="5">
        <v>192229.90600000002</v>
      </c>
      <c r="H91" s="5">
        <v>52467.089</v>
      </c>
      <c r="I91" s="5">
        <v>14.84</v>
      </c>
      <c r="J91" s="5"/>
      <c r="K91" s="4">
        <v>6</v>
      </c>
      <c r="L91" s="5">
        <v>7808.8882938</v>
      </c>
      <c r="M91" s="5">
        <v>15954.44485</v>
      </c>
      <c r="N91" s="5">
        <v>5660.518904999999</v>
      </c>
    </row>
    <row r="92" spans="1:14" ht="14.25" customHeight="1">
      <c r="A92" s="4">
        <v>7</v>
      </c>
      <c r="B92" s="5">
        <v>318.339</v>
      </c>
      <c r="C92" s="5">
        <v>368.12775</v>
      </c>
      <c r="D92" s="5">
        <v>142.4295</v>
      </c>
      <c r="E92" s="5"/>
      <c r="F92" s="4">
        <v>7</v>
      </c>
      <c r="G92" s="5">
        <v>153414.872</v>
      </c>
      <c r="H92" s="5">
        <v>40095.475</v>
      </c>
      <c r="I92" s="5">
        <v>16178.28</v>
      </c>
      <c r="J92" s="5"/>
      <c r="K92" s="4">
        <v>7</v>
      </c>
      <c r="L92" s="5">
        <v>12778.423769999998</v>
      </c>
      <c r="M92" s="5">
        <v>7026.431210000002</v>
      </c>
      <c r="N92" s="5">
        <v>4011.7776000000003</v>
      </c>
    </row>
    <row r="93" spans="1:14" ht="12.75">
      <c r="A93" s="4"/>
      <c r="B93" s="7"/>
      <c r="C93" s="7"/>
      <c r="D93" s="7"/>
      <c r="E93" s="9"/>
      <c r="F93" s="4"/>
      <c r="G93" s="7"/>
      <c r="H93" s="7"/>
      <c r="I93" s="7"/>
      <c r="J93" s="9"/>
      <c r="K93" s="4"/>
      <c r="L93" s="7"/>
      <c r="M93" s="7"/>
      <c r="N93" s="7"/>
    </row>
    <row r="94" spans="1:4" ht="38.25" customHeight="1">
      <c r="A94" s="151" t="s">
        <v>29</v>
      </c>
      <c r="B94" s="151"/>
      <c r="C94" s="151"/>
      <c r="D94" s="151"/>
    </row>
    <row r="95" spans="1:30" ht="12" customHeight="1">
      <c r="A95" s="11" t="s">
        <v>0</v>
      </c>
      <c r="B95" s="2" t="s">
        <v>214</v>
      </c>
      <c r="C95" s="2" t="s">
        <v>236</v>
      </c>
      <c r="D95" s="2" t="s">
        <v>240</v>
      </c>
      <c r="E95" s="3"/>
      <c r="O95" s="3"/>
      <c r="AD95" s="8"/>
    </row>
    <row r="96" spans="1:14" ht="14.25" customHeight="1">
      <c r="A96" s="4">
        <v>4</v>
      </c>
      <c r="B96" s="5">
        <v>690.9218</v>
      </c>
      <c r="C96" s="5">
        <v>1990.8190800000002</v>
      </c>
      <c r="D96" s="5">
        <v>5699.32074</v>
      </c>
      <c r="E96" s="5"/>
      <c r="F96" s="4"/>
      <c r="G96" s="5"/>
      <c r="H96" s="5"/>
      <c r="I96" s="5"/>
      <c r="J96" s="5"/>
      <c r="K96" s="4"/>
      <c r="L96" s="5"/>
      <c r="M96" s="5"/>
      <c r="N96" s="5"/>
    </row>
    <row r="97" spans="1:14" ht="14.25" customHeight="1">
      <c r="A97" s="4">
        <v>5</v>
      </c>
      <c r="B97" s="5">
        <v>799.4000000000001</v>
      </c>
      <c r="C97" s="5">
        <v>1227.471112</v>
      </c>
      <c r="D97" s="5">
        <v>909.1010400000001</v>
      </c>
      <c r="E97" s="5"/>
      <c r="F97" s="4"/>
      <c r="G97" s="5"/>
      <c r="H97" s="5"/>
      <c r="I97" s="5"/>
      <c r="J97" s="5"/>
      <c r="K97" s="4"/>
      <c r="L97" s="5"/>
      <c r="M97" s="5"/>
      <c r="N97" s="5"/>
    </row>
    <row r="98" spans="1:14" ht="12" customHeight="1">
      <c r="A98" s="4">
        <v>6</v>
      </c>
      <c r="B98" s="5">
        <v>2288.4230000000002</v>
      </c>
      <c r="C98" s="140">
        <v>1222.6049999999998</v>
      </c>
      <c r="D98" s="140">
        <v>1214.76688</v>
      </c>
      <c r="E98" s="1"/>
      <c r="F98" s="4"/>
      <c r="G98" s="4"/>
      <c r="H98" s="140"/>
      <c r="I98" s="140"/>
      <c r="K98" s="4"/>
      <c r="L98" s="4"/>
      <c r="M98" s="140"/>
      <c r="N98" s="140"/>
    </row>
    <row r="99" spans="1:14" ht="12" customHeight="1">
      <c r="A99" s="4">
        <v>7</v>
      </c>
      <c r="B99" s="5">
        <v>2479.296</v>
      </c>
      <c r="C99" s="140">
        <v>5398.691999999999</v>
      </c>
      <c r="D99" s="140">
        <v>5883.53032</v>
      </c>
      <c r="E99" s="1"/>
      <c r="F99" s="4"/>
      <c r="G99" s="4"/>
      <c r="H99" s="140"/>
      <c r="I99" s="140"/>
      <c r="K99" s="4"/>
      <c r="L99" s="4"/>
      <c r="M99" s="140"/>
      <c r="N99" s="140"/>
    </row>
    <row r="100" spans="1:4" ht="14.25" customHeight="1">
      <c r="A100" s="4"/>
      <c r="B100" s="140"/>
      <c r="C100" s="140"/>
      <c r="D100" s="140"/>
    </row>
    <row r="101" spans="1:4" ht="12.75">
      <c r="A101" s="4"/>
      <c r="B101" s="7"/>
      <c r="C101" s="7"/>
      <c r="D101" s="7"/>
    </row>
  </sheetData>
  <sheetProtection/>
  <mergeCells count="36">
    <mergeCell ref="A10:N10"/>
    <mergeCell ref="A8:N8"/>
    <mergeCell ref="F21:I21"/>
    <mergeCell ref="K21:N21"/>
    <mergeCell ref="A28:D28"/>
    <mergeCell ref="A12:N12"/>
    <mergeCell ref="A14:D14"/>
    <mergeCell ref="F14:I14"/>
    <mergeCell ref="K14:N14"/>
    <mergeCell ref="A21:D21"/>
    <mergeCell ref="A9:N9"/>
    <mergeCell ref="A11:N11"/>
    <mergeCell ref="F43:I43"/>
    <mergeCell ref="K43:N43"/>
    <mergeCell ref="A50:D50"/>
    <mergeCell ref="A34:N34"/>
    <mergeCell ref="A36:D36"/>
    <mergeCell ref="F36:I36"/>
    <mergeCell ref="K36:N36"/>
    <mergeCell ref="A43:D43"/>
    <mergeCell ref="A56:N56"/>
    <mergeCell ref="A58:D58"/>
    <mergeCell ref="F58:I58"/>
    <mergeCell ref="K58:N58"/>
    <mergeCell ref="A65:D65"/>
    <mergeCell ref="F65:I65"/>
    <mergeCell ref="K65:N65"/>
    <mergeCell ref="A72:D72"/>
    <mergeCell ref="F87:I87"/>
    <mergeCell ref="K87:N87"/>
    <mergeCell ref="A94:D94"/>
    <mergeCell ref="A78:N78"/>
    <mergeCell ref="A80:D80"/>
    <mergeCell ref="F80:I80"/>
    <mergeCell ref="K80:N80"/>
    <mergeCell ref="A87:D87"/>
  </mergeCells>
  <printOptions/>
  <pageMargins left="1.141732283464567" right="0.7086614173228347" top="0.7480314960629921" bottom="0.7480314960629921" header="0.31496062992125984" footer="0.31496062992125984"/>
  <pageSetup fitToHeight="1"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sheetPr>
    <tabColor indexed="30"/>
    <pageSetUpPr fitToPage="1"/>
  </sheetPr>
  <dimension ref="A7:AZ105"/>
  <sheetViews>
    <sheetView zoomScale="69" zoomScaleNormal="69" zoomScalePageLayoutView="0" workbookViewId="0" topLeftCell="A1">
      <selection activeCell="A8" sqref="A8:N8"/>
    </sheetView>
  </sheetViews>
  <sheetFormatPr defaultColWidth="11.421875" defaultRowHeight="12.75"/>
  <cols>
    <col min="1" max="4" width="15.7109375" style="0" customWidth="1"/>
    <col min="5" max="5" width="4.57421875" style="0" customWidth="1"/>
    <col min="6" max="9" width="15.7109375" style="0" customWidth="1"/>
    <col min="10" max="10" width="4.57421875" style="0" customWidth="1"/>
    <col min="11" max="13" width="15.7109375" style="0" customWidth="1"/>
    <col min="14" max="14" width="18.421875" style="0" customWidth="1"/>
    <col min="15" max="49" width="0" style="0" hidden="1" customWidth="1"/>
  </cols>
  <sheetData>
    <row r="7" spans="2:14" ht="20.25" customHeight="1">
      <c r="B7" s="42"/>
      <c r="C7" s="42"/>
      <c r="D7" s="42"/>
      <c r="E7" s="42"/>
      <c r="F7" s="42"/>
      <c r="G7" s="42"/>
      <c r="H7" s="42"/>
      <c r="I7" s="42"/>
      <c r="J7" s="42"/>
      <c r="K7" s="42"/>
      <c r="L7" s="42"/>
      <c r="M7" s="41"/>
      <c r="N7" s="13" t="s">
        <v>241</v>
      </c>
    </row>
    <row r="8" spans="1:14" ht="102" customHeight="1">
      <c r="A8" s="159" t="s">
        <v>64</v>
      </c>
      <c r="B8" s="159"/>
      <c r="C8" s="159"/>
      <c r="D8" s="159"/>
      <c r="E8" s="159"/>
      <c r="F8" s="159"/>
      <c r="G8" s="159"/>
      <c r="H8" s="159"/>
      <c r="I8" s="159"/>
      <c r="J8" s="159"/>
      <c r="K8" s="159"/>
      <c r="L8" s="159"/>
      <c r="M8" s="159"/>
      <c r="N8" s="159"/>
    </row>
    <row r="9" spans="1:14" ht="33.75">
      <c r="A9" s="128"/>
      <c r="B9" s="128"/>
      <c r="C9" s="128"/>
      <c r="D9" s="128"/>
      <c r="E9" s="128"/>
      <c r="F9" s="128"/>
      <c r="G9" s="128"/>
      <c r="H9" s="128"/>
      <c r="I9" s="128"/>
      <c r="J9" s="128"/>
      <c r="K9" s="128"/>
      <c r="L9" s="128"/>
      <c r="M9" s="128"/>
      <c r="N9" s="128"/>
    </row>
    <row r="10" spans="1:14" ht="36.75" customHeight="1">
      <c r="A10" s="156" t="s">
        <v>90</v>
      </c>
      <c r="B10" s="156"/>
      <c r="C10" s="156"/>
      <c r="D10" s="156"/>
      <c r="E10" s="156"/>
      <c r="F10" s="156"/>
      <c r="G10" s="156"/>
      <c r="H10" s="156"/>
      <c r="I10" s="156"/>
      <c r="J10" s="156"/>
      <c r="K10" s="156"/>
      <c r="L10" s="156"/>
      <c r="M10" s="156"/>
      <c r="N10" s="156"/>
    </row>
    <row r="11" spans="1:14" s="12" customFormat="1" ht="33" customHeight="1">
      <c r="A11" s="157" t="s">
        <v>30</v>
      </c>
      <c r="B11" s="157"/>
      <c r="C11" s="157"/>
      <c r="D11" s="157"/>
      <c r="E11" s="157"/>
      <c r="F11" s="157"/>
      <c r="G11" s="157"/>
      <c r="H11" s="157"/>
      <c r="I11" s="157"/>
      <c r="J11" s="157"/>
      <c r="K11" s="157"/>
      <c r="L11" s="157"/>
      <c r="M11" s="157"/>
      <c r="N11" s="157"/>
    </row>
    <row r="13" spans="1:30" ht="39" customHeight="1">
      <c r="A13" s="151" t="s">
        <v>31</v>
      </c>
      <c r="B13" s="151"/>
      <c r="C13" s="151"/>
      <c r="D13" s="151"/>
      <c r="E13" s="1"/>
      <c r="F13" s="151" t="s">
        <v>32</v>
      </c>
      <c r="G13" s="151"/>
      <c r="H13" s="151"/>
      <c r="I13" s="151"/>
      <c r="J13" s="1"/>
      <c r="K13" s="151" t="s">
        <v>33</v>
      </c>
      <c r="L13" s="151"/>
      <c r="M13" s="151"/>
      <c r="N13" s="151"/>
      <c r="O13" s="6"/>
      <c r="AD13" s="1"/>
    </row>
    <row r="14" spans="1:30" ht="12" customHeight="1">
      <c r="A14" s="11" t="s">
        <v>0</v>
      </c>
      <c r="B14" s="2" t="s">
        <v>214</v>
      </c>
      <c r="C14" s="2" t="s">
        <v>236</v>
      </c>
      <c r="D14" s="2" t="s">
        <v>240</v>
      </c>
      <c r="E14" s="3"/>
      <c r="F14" s="11" t="s">
        <v>0</v>
      </c>
      <c r="G14" s="2" t="s">
        <v>214</v>
      </c>
      <c r="H14" s="2" t="s">
        <v>236</v>
      </c>
      <c r="I14" s="2" t="s">
        <v>240</v>
      </c>
      <c r="K14" s="11" t="s">
        <v>0</v>
      </c>
      <c r="L14" s="2" t="s">
        <v>214</v>
      </c>
      <c r="M14" s="2" t="s">
        <v>236</v>
      </c>
      <c r="N14" s="2" t="s">
        <v>240</v>
      </c>
      <c r="O14" s="3"/>
      <c r="AD14" s="8"/>
    </row>
    <row r="15" spans="1:30" ht="12" customHeight="1">
      <c r="A15" s="4">
        <v>4</v>
      </c>
      <c r="B15" s="5">
        <v>115410.36890199996</v>
      </c>
      <c r="C15" s="5">
        <v>150543.112938</v>
      </c>
      <c r="D15" s="5">
        <v>301087.972589</v>
      </c>
      <c r="E15" s="9"/>
      <c r="F15" s="4">
        <v>4</v>
      </c>
      <c r="G15" s="5">
        <v>17204.956877080003</v>
      </c>
      <c r="H15" s="5">
        <v>15462.215107999999</v>
      </c>
      <c r="I15" s="5">
        <v>17574.594459060005</v>
      </c>
      <c r="J15" s="9"/>
      <c r="K15" s="4">
        <v>4</v>
      </c>
      <c r="L15" s="5">
        <v>204017.852712</v>
      </c>
      <c r="M15" s="5">
        <v>2358.885996</v>
      </c>
      <c r="N15" s="5">
        <v>102042.751416</v>
      </c>
      <c r="O15" s="10"/>
      <c r="AD15" s="9"/>
    </row>
    <row r="16" spans="1:30" ht="12" customHeight="1">
      <c r="A16" s="4">
        <v>5</v>
      </c>
      <c r="B16" s="5">
        <v>173602.06646499998</v>
      </c>
      <c r="C16" s="5">
        <v>207771.65511999998</v>
      </c>
      <c r="D16" s="5">
        <v>389381.961649</v>
      </c>
      <c r="E16" s="9"/>
      <c r="F16" s="4">
        <v>5</v>
      </c>
      <c r="G16" s="5">
        <v>21901.255784670004</v>
      </c>
      <c r="H16" s="5">
        <v>20197.70295875</v>
      </c>
      <c r="I16" s="5">
        <v>21619.549482610008</v>
      </c>
      <c r="J16" s="9"/>
      <c r="K16" s="4">
        <v>5</v>
      </c>
      <c r="L16" s="5">
        <v>230860.677073</v>
      </c>
      <c r="M16" s="5">
        <v>2772.673646</v>
      </c>
      <c r="N16" s="5">
        <v>116034.56574600001</v>
      </c>
      <c r="O16" s="10"/>
      <c r="AD16" s="9"/>
    </row>
    <row r="17" spans="1:30" ht="12" customHeight="1">
      <c r="A17" s="4">
        <v>6</v>
      </c>
      <c r="B17" s="5">
        <v>228060.41332299996</v>
      </c>
      <c r="C17" s="5">
        <v>285578.83305499994</v>
      </c>
      <c r="D17" s="5">
        <v>560462.3341489999</v>
      </c>
      <c r="E17" s="9"/>
      <c r="F17" s="4">
        <v>6</v>
      </c>
      <c r="G17" s="5">
        <v>26944.010982370004</v>
      </c>
      <c r="H17" s="5">
        <v>24490.56143729</v>
      </c>
      <c r="I17" s="5">
        <v>24792.59184553001</v>
      </c>
      <c r="J17" s="9"/>
      <c r="K17" s="4">
        <v>6</v>
      </c>
      <c r="L17" s="5">
        <v>232089.983823</v>
      </c>
      <c r="M17" s="5">
        <v>9670.553046</v>
      </c>
      <c r="N17" s="5">
        <v>154689.018286</v>
      </c>
      <c r="O17" s="10"/>
      <c r="AD17" s="9"/>
    </row>
    <row r="18" spans="1:30" ht="12" customHeight="1">
      <c r="A18" s="4">
        <v>7</v>
      </c>
      <c r="B18" s="5">
        <v>258919.30308899994</v>
      </c>
      <c r="C18" s="5">
        <v>363503.91870499996</v>
      </c>
      <c r="D18" s="5">
        <v>684296.7642689999</v>
      </c>
      <c r="E18" s="9"/>
      <c r="F18" s="4">
        <v>7</v>
      </c>
      <c r="G18" s="5">
        <v>31728.983120780005</v>
      </c>
      <c r="H18" s="5">
        <v>29875.01403419</v>
      </c>
      <c r="I18" s="5">
        <v>28379.11209183001</v>
      </c>
      <c r="J18" s="9"/>
      <c r="K18" s="4">
        <v>7</v>
      </c>
      <c r="L18" s="5">
        <v>238607.421323</v>
      </c>
      <c r="M18" s="5">
        <v>9763.518146</v>
      </c>
      <c r="N18" s="5">
        <v>160927.47464600002</v>
      </c>
      <c r="O18" s="5"/>
      <c r="AD18" s="9"/>
    </row>
    <row r="19" spans="4:14" ht="12.75">
      <c r="D19" s="79"/>
      <c r="I19" s="79"/>
      <c r="N19" s="79"/>
    </row>
    <row r="20" spans="1:14" ht="39" customHeight="1">
      <c r="A20" s="151" t="s">
        <v>34</v>
      </c>
      <c r="B20" s="151"/>
      <c r="C20" s="151"/>
      <c r="D20" s="161"/>
      <c r="E20" s="6"/>
      <c r="F20" s="151" t="s">
        <v>35</v>
      </c>
      <c r="G20" s="151"/>
      <c r="H20" s="151"/>
      <c r="I20" s="161"/>
      <c r="J20" s="1"/>
      <c r="K20" s="151" t="s">
        <v>36</v>
      </c>
      <c r="L20" s="151"/>
      <c r="M20" s="151"/>
      <c r="N20" s="161"/>
    </row>
    <row r="21" spans="1:14" ht="12" customHeight="1">
      <c r="A21" s="11" t="s">
        <v>0</v>
      </c>
      <c r="B21" s="2" t="s">
        <v>214</v>
      </c>
      <c r="C21" s="2" t="s">
        <v>236</v>
      </c>
      <c r="D21" s="2" t="s">
        <v>240</v>
      </c>
      <c r="E21" s="3"/>
      <c r="F21" s="11" t="s">
        <v>0</v>
      </c>
      <c r="G21" s="2" t="s">
        <v>214</v>
      </c>
      <c r="H21" s="2" t="s">
        <v>236</v>
      </c>
      <c r="I21" s="2" t="s">
        <v>240</v>
      </c>
      <c r="K21" s="11" t="s">
        <v>0</v>
      </c>
      <c r="L21" s="2" t="s">
        <v>214</v>
      </c>
      <c r="M21" s="2" t="s">
        <v>236</v>
      </c>
      <c r="N21" s="2" t="s">
        <v>240</v>
      </c>
    </row>
    <row r="22" spans="1:14" ht="12" customHeight="1">
      <c r="A22" s="4">
        <v>4</v>
      </c>
      <c r="B22" s="5">
        <v>147.90456</v>
      </c>
      <c r="C22" s="5">
        <v>532.1834295</v>
      </c>
      <c r="D22" s="5">
        <v>90.03993000000001</v>
      </c>
      <c r="E22" s="5"/>
      <c r="F22" s="4">
        <v>4</v>
      </c>
      <c r="G22" s="5">
        <v>16768.547124</v>
      </c>
      <c r="H22" s="5">
        <v>76311.809233</v>
      </c>
      <c r="I22" s="5">
        <v>69096.015828</v>
      </c>
      <c r="J22" s="5"/>
      <c r="K22" s="4">
        <v>4</v>
      </c>
      <c r="L22" s="5">
        <v>4461.876090199999</v>
      </c>
      <c r="M22" s="5">
        <v>1523.5884184000001</v>
      </c>
      <c r="N22" s="5">
        <v>1469.7940124</v>
      </c>
    </row>
    <row r="23" spans="1:30" ht="12" customHeight="1">
      <c r="A23" s="4">
        <v>5</v>
      </c>
      <c r="B23" s="5">
        <v>224.115795</v>
      </c>
      <c r="C23" s="5">
        <v>576.0663045</v>
      </c>
      <c r="D23" s="5">
        <v>199.20385500000003</v>
      </c>
      <c r="E23" s="5"/>
      <c r="F23" s="4">
        <v>5</v>
      </c>
      <c r="G23" s="5">
        <v>32971.894243999996</v>
      </c>
      <c r="H23" s="5">
        <v>139011.958593</v>
      </c>
      <c r="I23" s="5">
        <v>125296.47098800002</v>
      </c>
      <c r="J23" s="5"/>
      <c r="K23" s="4">
        <v>5</v>
      </c>
      <c r="L23" s="5">
        <v>5041.230151199999</v>
      </c>
      <c r="M23" s="5">
        <v>2070.8204964</v>
      </c>
      <c r="N23" s="5">
        <v>2105.6741223999998</v>
      </c>
      <c r="O23" s="10"/>
      <c r="AD23" s="9"/>
    </row>
    <row r="24" spans="1:30" ht="12" customHeight="1">
      <c r="A24" s="4">
        <v>6</v>
      </c>
      <c r="B24" s="5">
        <v>285.574173</v>
      </c>
      <c r="C24" s="5">
        <v>603.2605545</v>
      </c>
      <c r="D24" s="5">
        <v>212.06808000000004</v>
      </c>
      <c r="E24" s="5"/>
      <c r="F24" s="4">
        <v>6</v>
      </c>
      <c r="G24" s="5">
        <v>44293.015294</v>
      </c>
      <c r="H24" s="5">
        <v>209627.141643</v>
      </c>
      <c r="I24" s="5">
        <v>184249.46058800002</v>
      </c>
      <c r="J24" s="5"/>
      <c r="K24" s="4">
        <v>6</v>
      </c>
      <c r="L24" s="5">
        <v>5491.587365799999</v>
      </c>
      <c r="M24" s="5">
        <v>2940.2235074</v>
      </c>
      <c r="N24" s="5">
        <v>6357.016902400001</v>
      </c>
      <c r="O24" s="10"/>
      <c r="AD24" s="9"/>
    </row>
    <row r="25" spans="1:30" ht="12" customHeight="1">
      <c r="A25" s="4">
        <v>7</v>
      </c>
      <c r="B25" s="5">
        <v>299.958306</v>
      </c>
      <c r="C25" s="5">
        <v>619.2996045</v>
      </c>
      <c r="D25" s="5">
        <v>212.51808000000003</v>
      </c>
      <c r="E25" s="5"/>
      <c r="F25" s="4">
        <v>7</v>
      </c>
      <c r="G25" s="5">
        <v>83147.209565</v>
      </c>
      <c r="H25" s="5">
        <v>279305.88263300003</v>
      </c>
      <c r="I25" s="5">
        <v>265459.307328</v>
      </c>
      <c r="J25" s="5"/>
      <c r="K25" s="4">
        <v>7</v>
      </c>
      <c r="L25" s="5">
        <v>6199.525802599999</v>
      </c>
      <c r="M25" s="5">
        <v>3449.33296924</v>
      </c>
      <c r="N25" s="5">
        <v>8597.2980454</v>
      </c>
      <c r="O25" s="10"/>
      <c r="AD25" s="9"/>
    </row>
    <row r="26" spans="4:14" ht="12.75">
      <c r="D26" s="79"/>
      <c r="I26" s="79"/>
      <c r="N26" s="79"/>
    </row>
    <row r="27" spans="1:14" ht="39" customHeight="1">
      <c r="A27" s="151" t="s">
        <v>37</v>
      </c>
      <c r="B27" s="151"/>
      <c r="C27" s="151"/>
      <c r="D27" s="161"/>
      <c r="E27" s="8"/>
      <c r="F27" s="151" t="s">
        <v>38</v>
      </c>
      <c r="G27" s="151"/>
      <c r="H27" s="151"/>
      <c r="I27" s="161"/>
      <c r="N27" s="79"/>
    </row>
    <row r="28" spans="1:14" ht="12" customHeight="1">
      <c r="A28" s="11" t="s">
        <v>0</v>
      </c>
      <c r="B28" s="2" t="s">
        <v>214</v>
      </c>
      <c r="C28" s="2" t="s">
        <v>236</v>
      </c>
      <c r="D28" s="2" t="s">
        <v>240</v>
      </c>
      <c r="E28" s="3"/>
      <c r="F28" s="11" t="s">
        <v>0</v>
      </c>
      <c r="G28" s="2" t="s">
        <v>214</v>
      </c>
      <c r="H28" s="2" t="s">
        <v>236</v>
      </c>
      <c r="I28" s="2" t="s">
        <v>240</v>
      </c>
      <c r="N28" s="79"/>
    </row>
    <row r="29" spans="1:14" ht="12" customHeight="1">
      <c r="A29" s="4">
        <v>4</v>
      </c>
      <c r="B29" s="5">
        <v>851435.4137639999</v>
      </c>
      <c r="C29" s="5">
        <v>1093331.7740370005</v>
      </c>
      <c r="D29" s="5">
        <v>921622.2883659999</v>
      </c>
      <c r="E29" s="8"/>
      <c r="F29" s="4">
        <v>4</v>
      </c>
      <c r="G29" s="5">
        <v>1044.1219999999998</v>
      </c>
      <c r="H29" s="5">
        <v>5777.32609</v>
      </c>
      <c r="I29" s="5">
        <v>826.8487399999999</v>
      </c>
      <c r="J29" s="79"/>
      <c r="K29" s="79"/>
      <c r="L29" s="79"/>
      <c r="M29" s="79"/>
      <c r="N29" s="79"/>
    </row>
    <row r="30" spans="1:14" ht="12" customHeight="1">
      <c r="A30" s="4">
        <v>5</v>
      </c>
      <c r="B30" s="5">
        <v>1225276.142451</v>
      </c>
      <c r="C30" s="5">
        <v>1628571.0863380006</v>
      </c>
      <c r="D30" s="5">
        <v>1214662.833113</v>
      </c>
      <c r="E30" s="8"/>
      <c r="F30" s="4">
        <v>5</v>
      </c>
      <c r="G30" s="5">
        <v>1125.5928099999999</v>
      </c>
      <c r="H30" s="5">
        <v>5920.804389999999</v>
      </c>
      <c r="I30" s="5">
        <v>1130.124139</v>
      </c>
      <c r="J30" s="79"/>
      <c r="K30" s="79"/>
      <c r="L30" s="79"/>
      <c r="M30" s="79"/>
      <c r="N30" s="79"/>
    </row>
    <row r="31" spans="1:14" ht="12" customHeight="1">
      <c r="A31" s="4">
        <v>6</v>
      </c>
      <c r="B31" s="5">
        <v>1369212.1118019999</v>
      </c>
      <c r="C31" s="5">
        <v>2070091.7336510008</v>
      </c>
      <c r="D31" s="5">
        <v>1472718.202727</v>
      </c>
      <c r="E31" s="8"/>
      <c r="F31" s="4">
        <v>6</v>
      </c>
      <c r="G31" s="5">
        <v>1187.7441099999999</v>
      </c>
      <c r="H31" s="5">
        <v>6217.436189999999</v>
      </c>
      <c r="I31" s="5">
        <v>1401.654109</v>
      </c>
      <c r="J31" s="79"/>
      <c r="K31" s="79"/>
      <c r="L31" s="79"/>
      <c r="M31" s="79"/>
      <c r="N31" s="79"/>
    </row>
    <row r="32" spans="1:14" ht="12" customHeight="1">
      <c r="A32" s="4">
        <v>7</v>
      </c>
      <c r="B32" s="5">
        <v>1780821.8739319998</v>
      </c>
      <c r="C32" s="5">
        <v>2616768.476211001</v>
      </c>
      <c r="D32" s="5">
        <v>1816819.825396</v>
      </c>
      <c r="E32" s="8"/>
      <c r="F32" s="4">
        <v>7</v>
      </c>
      <c r="G32" s="5">
        <v>1209.94411</v>
      </c>
      <c r="H32" s="5">
        <v>6440.62688</v>
      </c>
      <c r="I32" s="5">
        <v>1732.8721090000001</v>
      </c>
      <c r="J32" s="79"/>
      <c r="K32" s="79"/>
      <c r="L32" s="79"/>
      <c r="M32" s="79"/>
      <c r="N32" s="79"/>
    </row>
    <row r="33" spans="1:14" s="12" customFormat="1" ht="49.5" customHeight="1">
      <c r="A33" s="157" t="s">
        <v>39</v>
      </c>
      <c r="B33" s="157"/>
      <c r="C33" s="157"/>
      <c r="D33" s="157"/>
      <c r="E33" s="157"/>
      <c r="F33" s="157"/>
      <c r="G33" s="157"/>
      <c r="H33" s="157"/>
      <c r="I33" s="157"/>
      <c r="J33" s="157"/>
      <c r="K33" s="157"/>
      <c r="L33" s="157"/>
      <c r="M33" s="157"/>
      <c r="N33" s="157"/>
    </row>
    <row r="34" s="100" customFormat="1" ht="12.75">
      <c r="D34" s="126"/>
    </row>
    <row r="35" spans="1:30" ht="39" customHeight="1">
      <c r="A35" s="151" t="s">
        <v>40</v>
      </c>
      <c r="B35" s="151"/>
      <c r="C35" s="151"/>
      <c r="D35" s="151"/>
      <c r="E35" s="1"/>
      <c r="F35" s="151" t="s">
        <v>41</v>
      </c>
      <c r="G35" s="151"/>
      <c r="H35" s="151"/>
      <c r="I35" s="151"/>
      <c r="J35" s="1"/>
      <c r="K35" s="151" t="s">
        <v>42</v>
      </c>
      <c r="L35" s="151"/>
      <c r="M35" s="151"/>
      <c r="N35" s="151"/>
      <c r="O35" s="6"/>
      <c r="AD35" s="1"/>
    </row>
    <row r="36" spans="1:30" ht="12" customHeight="1">
      <c r="A36" s="11" t="s">
        <v>0</v>
      </c>
      <c r="B36" s="2" t="s">
        <v>214</v>
      </c>
      <c r="C36" s="2" t="s">
        <v>236</v>
      </c>
      <c r="D36" s="2" t="s">
        <v>240</v>
      </c>
      <c r="E36" s="3"/>
      <c r="F36" s="11" t="s">
        <v>0</v>
      </c>
      <c r="G36" s="2" t="s">
        <v>214</v>
      </c>
      <c r="H36" s="2" t="s">
        <v>236</v>
      </c>
      <c r="I36" s="2" t="s">
        <v>240</v>
      </c>
      <c r="K36" s="11" t="s">
        <v>0</v>
      </c>
      <c r="L36" s="2" t="s">
        <v>214</v>
      </c>
      <c r="M36" s="2" t="s">
        <v>236</v>
      </c>
      <c r="N36" s="2" t="s">
        <v>240</v>
      </c>
      <c r="O36" s="3"/>
      <c r="AD36" s="8"/>
    </row>
    <row r="37" spans="1:30" ht="12" customHeight="1">
      <c r="A37" s="4">
        <v>4</v>
      </c>
      <c r="B37" s="140">
        <v>10573.603181999992</v>
      </c>
      <c r="C37" s="140">
        <v>37185.081748</v>
      </c>
      <c r="D37" s="140">
        <v>138480.452094</v>
      </c>
      <c r="E37" s="142"/>
      <c r="F37" s="141">
        <v>4</v>
      </c>
      <c r="G37" s="140">
        <v>4423.734847060001</v>
      </c>
      <c r="H37" s="140">
        <v>4439.04269276</v>
      </c>
      <c r="I37" s="140">
        <v>4724.539979360003</v>
      </c>
      <c r="J37" s="142"/>
      <c r="K37" s="141">
        <v>4</v>
      </c>
      <c r="L37" s="140">
        <v>25388.11600000001</v>
      </c>
      <c r="M37" s="140">
        <v>692.4653999999998</v>
      </c>
      <c r="N37" s="140">
        <v>65190.949980000005</v>
      </c>
      <c r="O37" s="10"/>
      <c r="AD37" s="9"/>
    </row>
    <row r="38" spans="1:30" ht="12" customHeight="1">
      <c r="A38" s="4">
        <v>5</v>
      </c>
      <c r="B38" s="140">
        <v>58191.69756300002</v>
      </c>
      <c r="C38" s="140">
        <v>57228.542181999976</v>
      </c>
      <c r="D38" s="140">
        <v>88293.98905999999</v>
      </c>
      <c r="E38" s="142"/>
      <c r="F38" s="141">
        <v>5</v>
      </c>
      <c r="G38" s="140">
        <v>4696.29890759</v>
      </c>
      <c r="H38" s="140">
        <v>4735.487850750002</v>
      </c>
      <c r="I38" s="140">
        <v>4044.955023550003</v>
      </c>
      <c r="J38" s="142"/>
      <c r="K38" s="141">
        <v>5</v>
      </c>
      <c r="L38" s="140">
        <v>26842.824361000006</v>
      </c>
      <c r="M38" s="140">
        <v>413.7876500000002</v>
      </c>
      <c r="N38" s="140">
        <v>13991.814330000008</v>
      </c>
      <c r="O38" s="10"/>
      <c r="AD38" s="9"/>
    </row>
    <row r="39" spans="1:30" ht="12" customHeight="1">
      <c r="A39" s="4">
        <v>6</v>
      </c>
      <c r="B39" s="140">
        <v>54458.346857999975</v>
      </c>
      <c r="C39" s="140">
        <v>77807.17793499996</v>
      </c>
      <c r="D39" s="140">
        <v>171080.37249999988</v>
      </c>
      <c r="E39" s="142"/>
      <c r="F39" s="141">
        <v>6</v>
      </c>
      <c r="G39" s="140">
        <v>5042.7551977</v>
      </c>
      <c r="H39" s="140">
        <v>4292.858478540002</v>
      </c>
      <c r="I39" s="140">
        <v>3173.0423629200013</v>
      </c>
      <c r="J39" s="142"/>
      <c r="K39" s="141">
        <v>6</v>
      </c>
      <c r="L39" s="140">
        <v>1229.3067499999888</v>
      </c>
      <c r="M39" s="140">
        <v>6897.879400000001</v>
      </c>
      <c r="N39" s="140">
        <v>38654.45254</v>
      </c>
      <c r="O39" s="10"/>
      <c r="AD39" s="9"/>
    </row>
    <row r="40" spans="1:30" ht="12" customHeight="1">
      <c r="A40" s="4">
        <v>7</v>
      </c>
      <c r="B40" s="140">
        <v>30858.88976599998</v>
      </c>
      <c r="C40" s="140">
        <v>77925.08565000002</v>
      </c>
      <c r="D40" s="140">
        <v>123834.43012000003</v>
      </c>
      <c r="E40" s="142"/>
      <c r="F40" s="141">
        <v>7</v>
      </c>
      <c r="G40" s="140">
        <v>4784.972138410001</v>
      </c>
      <c r="H40" s="140">
        <v>5384.452596899999</v>
      </c>
      <c r="I40" s="140">
        <v>3586.5202463000023</v>
      </c>
      <c r="J40" s="140"/>
      <c r="K40" s="141">
        <v>7</v>
      </c>
      <c r="L40" s="140">
        <v>6517.4375</v>
      </c>
      <c r="M40" s="140">
        <v>92.96509999999944</v>
      </c>
      <c r="N40" s="140">
        <v>6238.456360000011</v>
      </c>
      <c r="O40" s="5"/>
      <c r="AD40" s="9"/>
    </row>
    <row r="42" spans="1:14" ht="39" customHeight="1">
      <c r="A42" s="151" t="s">
        <v>43</v>
      </c>
      <c r="B42" s="151"/>
      <c r="C42" s="151"/>
      <c r="D42" s="151"/>
      <c r="E42" s="6"/>
      <c r="F42" s="151" t="s">
        <v>44</v>
      </c>
      <c r="G42" s="151"/>
      <c r="H42" s="151"/>
      <c r="I42" s="151"/>
      <c r="J42" s="1"/>
      <c r="K42" s="151" t="s">
        <v>45</v>
      </c>
      <c r="L42" s="151"/>
      <c r="M42" s="151"/>
      <c r="N42" s="151"/>
    </row>
    <row r="43" spans="1:14" ht="12" customHeight="1">
      <c r="A43" s="11" t="s">
        <v>0</v>
      </c>
      <c r="B43" s="2" t="s">
        <v>214</v>
      </c>
      <c r="C43" s="2" t="s">
        <v>236</v>
      </c>
      <c r="D43" s="2" t="s">
        <v>240</v>
      </c>
      <c r="E43" s="3"/>
      <c r="F43" s="11" t="s">
        <v>0</v>
      </c>
      <c r="G43" s="2" t="s">
        <v>214</v>
      </c>
      <c r="H43" s="2" t="s">
        <v>236</v>
      </c>
      <c r="I43" s="2" t="s">
        <v>240</v>
      </c>
      <c r="K43" s="11" t="s">
        <v>0</v>
      </c>
      <c r="L43" s="2" t="s">
        <v>214</v>
      </c>
      <c r="M43" s="2" t="s">
        <v>236</v>
      </c>
      <c r="N43" s="2" t="s">
        <v>240</v>
      </c>
    </row>
    <row r="44" spans="1:51" ht="12" customHeight="1">
      <c r="A44" s="4">
        <v>4</v>
      </c>
      <c r="B44" s="140">
        <v>44.88929999999999</v>
      </c>
      <c r="C44" s="140">
        <v>449.7686895</v>
      </c>
      <c r="D44" s="140">
        <v>12.743880000000004</v>
      </c>
      <c r="E44" s="140"/>
      <c r="F44" s="141">
        <v>4</v>
      </c>
      <c r="G44" s="140">
        <v>7935.120070000001</v>
      </c>
      <c r="H44" s="140">
        <v>33605.695835000006</v>
      </c>
      <c r="I44" s="140">
        <v>35297.576319</v>
      </c>
      <c r="J44" s="140"/>
      <c r="K44" s="141">
        <v>4</v>
      </c>
      <c r="L44" s="140">
        <v>699.8334491999994</v>
      </c>
      <c r="M44" s="140">
        <v>539.5295914999999</v>
      </c>
      <c r="N44" s="140">
        <v>405.1993038999999</v>
      </c>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row>
    <row r="45" spans="1:51" ht="12" customHeight="1">
      <c r="A45" s="4">
        <v>5</v>
      </c>
      <c r="B45" s="140">
        <v>76.21123499999999</v>
      </c>
      <c r="C45" s="140">
        <v>43.88287500000001</v>
      </c>
      <c r="D45" s="140">
        <v>109.16392500000002</v>
      </c>
      <c r="E45" s="140"/>
      <c r="F45" s="141">
        <v>5</v>
      </c>
      <c r="G45" s="140">
        <v>16203.347119999995</v>
      </c>
      <c r="H45" s="140">
        <v>62700.14935999998</v>
      </c>
      <c r="I45" s="140">
        <v>56200.45516000001</v>
      </c>
      <c r="J45" s="140"/>
      <c r="K45" s="141">
        <v>5</v>
      </c>
      <c r="L45" s="140">
        <v>579.354061</v>
      </c>
      <c r="M45" s="140">
        <v>547.232078</v>
      </c>
      <c r="N45" s="140">
        <v>635.8801099999998</v>
      </c>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row>
    <row r="46" spans="1:51" ht="12" customHeight="1">
      <c r="A46" s="4">
        <v>6</v>
      </c>
      <c r="B46" s="140">
        <v>61.45837799999998</v>
      </c>
      <c r="C46" s="140">
        <v>27.19425000000001</v>
      </c>
      <c r="D46" s="140">
        <v>12.864225000000005</v>
      </c>
      <c r="E46" s="140"/>
      <c r="F46" s="141">
        <v>6</v>
      </c>
      <c r="G46" s="140">
        <v>11321.121050000002</v>
      </c>
      <c r="H46" s="140">
        <v>70615.18305000002</v>
      </c>
      <c r="I46" s="140">
        <v>58952.9896</v>
      </c>
      <c r="J46" s="140"/>
      <c r="K46" s="141">
        <v>6</v>
      </c>
      <c r="L46" s="140">
        <v>450.3572145999997</v>
      </c>
      <c r="M46" s="140">
        <v>869.4030109999999</v>
      </c>
      <c r="N46" s="140">
        <v>4251.342780000001</v>
      </c>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row>
    <row r="47" spans="1:51" ht="12" customHeight="1">
      <c r="A47" s="4">
        <v>7</v>
      </c>
      <c r="B47" s="140">
        <v>14.38413300000002</v>
      </c>
      <c r="C47" s="140">
        <v>16.039049999999975</v>
      </c>
      <c r="D47" s="140">
        <v>0.44999999999998863</v>
      </c>
      <c r="E47" s="140"/>
      <c r="F47" s="141">
        <v>7</v>
      </c>
      <c r="G47" s="140">
        <v>38854.194271</v>
      </c>
      <c r="H47" s="140">
        <v>69678.74099000002</v>
      </c>
      <c r="I47" s="140">
        <v>81209.84674000001</v>
      </c>
      <c r="J47" s="140"/>
      <c r="K47" s="141">
        <v>7</v>
      </c>
      <c r="L47" s="140">
        <v>707.9384368000001</v>
      </c>
      <c r="M47" s="140">
        <v>509.10946183999977</v>
      </c>
      <c r="N47" s="140">
        <v>2240.281143</v>
      </c>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row>
    <row r="48" spans="2:51" ht="12.7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row>
    <row r="49" spans="1:50" ht="39" customHeight="1">
      <c r="A49" s="151" t="s">
        <v>46</v>
      </c>
      <c r="B49" s="151"/>
      <c r="C49" s="151"/>
      <c r="D49" s="151"/>
      <c r="E49" s="8"/>
      <c r="F49" s="151" t="s">
        <v>47</v>
      </c>
      <c r="G49" s="151"/>
      <c r="H49" s="151"/>
      <c r="I49" s="151"/>
      <c r="AX49" s="79"/>
    </row>
    <row r="50" spans="1:9" ht="12" customHeight="1">
      <c r="A50" s="11" t="s">
        <v>0</v>
      </c>
      <c r="B50" s="2" t="s">
        <v>214</v>
      </c>
      <c r="C50" s="2" t="s">
        <v>236</v>
      </c>
      <c r="D50" s="2" t="s">
        <v>240</v>
      </c>
      <c r="E50" s="3"/>
      <c r="F50" s="11" t="s">
        <v>0</v>
      </c>
      <c r="G50" s="2" t="s">
        <v>214</v>
      </c>
      <c r="H50" s="2" t="s">
        <v>236</v>
      </c>
      <c r="I50" s="2" t="s">
        <v>240</v>
      </c>
    </row>
    <row r="51" spans="1:52" ht="12" customHeight="1">
      <c r="A51" s="4">
        <v>4</v>
      </c>
      <c r="B51" s="140">
        <v>324010.04882299993</v>
      </c>
      <c r="C51" s="140">
        <v>481431.0034200002</v>
      </c>
      <c r="D51" s="140">
        <v>240728.188845</v>
      </c>
      <c r="E51" s="143"/>
      <c r="F51" s="141">
        <v>4</v>
      </c>
      <c r="G51" s="140">
        <v>223.82359999999994</v>
      </c>
      <c r="H51" s="140">
        <v>187.0050199999996</v>
      </c>
      <c r="I51" s="140">
        <v>406.0994799999999</v>
      </c>
      <c r="J51" s="40"/>
      <c r="K51" s="40"/>
      <c r="L51" s="40"/>
      <c r="AZ51" s="79"/>
    </row>
    <row r="52" spans="1:52" ht="12" customHeight="1">
      <c r="A52" s="4">
        <v>5</v>
      </c>
      <c r="B52" s="140">
        <v>373840.728687</v>
      </c>
      <c r="C52" s="140">
        <v>535239.3123010001</v>
      </c>
      <c r="D52" s="140">
        <v>293040.5447470001</v>
      </c>
      <c r="E52" s="143"/>
      <c r="F52" s="141">
        <v>5</v>
      </c>
      <c r="G52" s="140">
        <v>81.47081000000003</v>
      </c>
      <c r="H52" s="140">
        <v>143.47829999999976</v>
      </c>
      <c r="I52" s="140">
        <v>303.2753990000001</v>
      </c>
      <c r="J52" s="40"/>
      <c r="K52" s="40"/>
      <c r="L52" s="40"/>
      <c r="AZ52" s="79"/>
    </row>
    <row r="53" spans="1:52" ht="12" customHeight="1">
      <c r="A53" s="4">
        <v>6</v>
      </c>
      <c r="B53" s="140">
        <v>143935.96935099992</v>
      </c>
      <c r="C53" s="140">
        <v>441520.64731300017</v>
      </c>
      <c r="D53" s="140">
        <v>258055.36961399997</v>
      </c>
      <c r="E53" s="143"/>
      <c r="F53" s="141">
        <v>6</v>
      </c>
      <c r="G53" s="140">
        <v>62.15129999999999</v>
      </c>
      <c r="H53" s="140">
        <v>296.6318000000001</v>
      </c>
      <c r="I53" s="140">
        <v>271.52997000000005</v>
      </c>
      <c r="J53" s="40"/>
      <c r="K53" s="40"/>
      <c r="L53" s="40"/>
      <c r="AZ53" s="79"/>
    </row>
    <row r="54" spans="1:12" ht="12" customHeight="1">
      <c r="A54" s="4">
        <v>7</v>
      </c>
      <c r="B54" s="140">
        <v>411609.76212999993</v>
      </c>
      <c r="C54" s="140">
        <v>546676.7425600004</v>
      </c>
      <c r="D54" s="140">
        <v>344101.62266899995</v>
      </c>
      <c r="E54" s="143"/>
      <c r="F54" s="141">
        <v>7</v>
      </c>
      <c r="G54" s="140">
        <v>22.200000000000045</v>
      </c>
      <c r="H54" s="140">
        <v>223.19069000000036</v>
      </c>
      <c r="I54" s="140">
        <v>331.2180000000001</v>
      </c>
      <c r="J54" s="40"/>
      <c r="K54" s="40"/>
      <c r="L54" s="40"/>
    </row>
    <row r="55" spans="1:14" s="12" customFormat="1" ht="49.5" customHeight="1">
      <c r="A55" s="160" t="s">
        <v>97</v>
      </c>
      <c r="B55" s="160"/>
      <c r="C55" s="160"/>
      <c r="D55" s="160"/>
      <c r="E55" s="160"/>
      <c r="F55" s="160"/>
      <c r="G55" s="160"/>
      <c r="H55" s="160"/>
      <c r="I55" s="160"/>
      <c r="J55" s="160"/>
      <c r="K55" s="160"/>
      <c r="L55" s="160"/>
      <c r="M55" s="160"/>
      <c r="N55" s="160"/>
    </row>
    <row r="57" spans="1:30" ht="39" customHeight="1">
      <c r="A57" s="151" t="s">
        <v>48</v>
      </c>
      <c r="B57" s="151"/>
      <c r="C57" s="151"/>
      <c r="D57" s="151"/>
      <c r="E57" s="1"/>
      <c r="F57" s="151" t="s">
        <v>49</v>
      </c>
      <c r="G57" s="151"/>
      <c r="H57" s="151"/>
      <c r="I57" s="151"/>
      <c r="J57" s="1"/>
      <c r="K57" s="151" t="s">
        <v>50</v>
      </c>
      <c r="L57" s="151"/>
      <c r="M57" s="151"/>
      <c r="N57" s="151"/>
      <c r="O57" s="6"/>
      <c r="AD57" s="1"/>
    </row>
    <row r="58" spans="1:30" ht="12" customHeight="1">
      <c r="A58" s="11" t="s">
        <v>0</v>
      </c>
      <c r="B58" s="2" t="s">
        <v>214</v>
      </c>
      <c r="C58" s="2" t="s">
        <v>236</v>
      </c>
      <c r="D58" s="2" t="s">
        <v>240</v>
      </c>
      <c r="E58" s="3"/>
      <c r="F58" s="11" t="s">
        <v>0</v>
      </c>
      <c r="G58" s="2" t="s">
        <v>214</v>
      </c>
      <c r="H58" s="2" t="s">
        <v>236</v>
      </c>
      <c r="I58" s="2" t="s">
        <v>240</v>
      </c>
      <c r="K58" s="11" t="s">
        <v>0</v>
      </c>
      <c r="L58" s="2" t="s">
        <v>214</v>
      </c>
      <c r="M58" s="2" t="s">
        <v>236</v>
      </c>
      <c r="N58" s="2" t="s">
        <v>240</v>
      </c>
      <c r="O58" s="3"/>
      <c r="AD58" s="8"/>
    </row>
    <row r="59" spans="1:30" ht="12" customHeight="1">
      <c r="A59" s="4">
        <v>4</v>
      </c>
      <c r="B59" s="5">
        <v>83.15700000000001</v>
      </c>
      <c r="C59" s="140">
        <v>150</v>
      </c>
      <c r="D59" s="140">
        <v>0.9073</v>
      </c>
      <c r="E59" s="142"/>
      <c r="F59" s="141">
        <v>4</v>
      </c>
      <c r="G59" s="140">
        <v>353.70660000000004</v>
      </c>
      <c r="H59" s="140">
        <v>823.3570397999999</v>
      </c>
      <c r="I59" s="140">
        <v>1768.95803565</v>
      </c>
      <c r="J59" s="142"/>
      <c r="K59" s="141">
        <v>4</v>
      </c>
      <c r="L59" s="140">
        <v>18.447</v>
      </c>
      <c r="M59" s="140">
        <v>0.465492</v>
      </c>
      <c r="N59" s="140">
        <v>17.939999999999998</v>
      </c>
      <c r="O59" s="5"/>
      <c r="P59">
        <v>27</v>
      </c>
      <c r="Q59">
        <v>14.348999999999998</v>
      </c>
      <c r="R59">
        <v>18.117</v>
      </c>
      <c r="S59">
        <v>3.417</v>
      </c>
      <c r="AD59" s="9"/>
    </row>
    <row r="60" spans="1:30" ht="12" customHeight="1">
      <c r="A60" s="4">
        <v>5</v>
      </c>
      <c r="B60" s="5">
        <v>137.18900000000002</v>
      </c>
      <c r="C60" s="140">
        <v>150</v>
      </c>
      <c r="D60" s="140">
        <v>0.9276</v>
      </c>
      <c r="E60" s="142"/>
      <c r="F60" s="141">
        <v>5</v>
      </c>
      <c r="G60" s="140">
        <v>381.1066</v>
      </c>
      <c r="H60" s="140">
        <v>1105.2868738</v>
      </c>
      <c r="I60" s="140">
        <v>2268.4194494</v>
      </c>
      <c r="J60" s="142"/>
      <c r="K60" s="141">
        <v>5</v>
      </c>
      <c r="L60" s="140">
        <v>18.447</v>
      </c>
      <c r="M60" s="140">
        <v>0.480535</v>
      </c>
      <c r="N60" s="140">
        <v>18.426896999999997</v>
      </c>
      <c r="O60" s="5"/>
      <c r="AD60" s="9"/>
    </row>
    <row r="61" spans="1:30" ht="12" customHeight="1">
      <c r="A61" s="4">
        <v>6</v>
      </c>
      <c r="B61" s="5">
        <v>137.18900000000002</v>
      </c>
      <c r="C61" s="140">
        <v>150.079078</v>
      </c>
      <c r="D61" s="140">
        <v>0.9276</v>
      </c>
      <c r="E61" s="142"/>
      <c r="F61" s="141">
        <v>6</v>
      </c>
      <c r="G61" s="140">
        <v>843.0021</v>
      </c>
      <c r="H61" s="140">
        <v>1306.9426538</v>
      </c>
      <c r="I61" s="140">
        <v>2534.6657974</v>
      </c>
      <c r="J61" s="142"/>
      <c r="K61" s="141">
        <v>6</v>
      </c>
      <c r="L61" s="140">
        <v>18.447</v>
      </c>
      <c r="M61" s="140">
        <v>0.708535</v>
      </c>
      <c r="N61" s="140">
        <v>18.526896999999998</v>
      </c>
      <c r="O61" s="5"/>
      <c r="AD61" s="9"/>
    </row>
    <row r="62" spans="1:30" ht="12" customHeight="1">
      <c r="A62" s="4">
        <v>7</v>
      </c>
      <c r="B62" s="5">
        <v>177.18900000000002</v>
      </c>
      <c r="C62" s="140">
        <v>150.083164</v>
      </c>
      <c r="D62" s="140">
        <v>0.9296</v>
      </c>
      <c r="E62" s="142"/>
      <c r="F62" s="141">
        <v>7</v>
      </c>
      <c r="G62" s="140">
        <v>1295.4939200000001</v>
      </c>
      <c r="H62" s="140">
        <v>1478.5817338</v>
      </c>
      <c r="I62" s="140">
        <v>2984.1443024</v>
      </c>
      <c r="J62" s="142"/>
      <c r="K62" s="141">
        <v>7</v>
      </c>
      <c r="L62" s="140">
        <v>18.666999999999998</v>
      </c>
      <c r="M62" s="140">
        <v>12.771035</v>
      </c>
      <c r="N62" s="140">
        <v>33.073397</v>
      </c>
      <c r="O62" s="5"/>
      <c r="P62">
        <v>28</v>
      </c>
      <c r="Q62">
        <v>14.348999999999998</v>
      </c>
      <c r="R62">
        <v>18.147000000000002</v>
      </c>
      <c r="S62">
        <v>4.856999999999999</v>
      </c>
      <c r="AD62" s="9"/>
    </row>
    <row r="64" spans="1:14" ht="39" customHeight="1">
      <c r="A64" s="151" t="s">
        <v>51</v>
      </c>
      <c r="B64" s="151"/>
      <c r="C64" s="151"/>
      <c r="D64" s="151"/>
      <c r="E64" s="6"/>
      <c r="F64" s="151" t="s">
        <v>52</v>
      </c>
      <c r="G64" s="151"/>
      <c r="H64" s="151"/>
      <c r="I64" s="151"/>
      <c r="J64" s="1"/>
      <c r="K64" s="151" t="s">
        <v>53</v>
      </c>
      <c r="L64" s="151"/>
      <c r="M64" s="151"/>
      <c r="N64" s="151"/>
    </row>
    <row r="65" spans="1:14" ht="12" customHeight="1">
      <c r="A65" s="11" t="s">
        <v>0</v>
      </c>
      <c r="B65" s="2" t="s">
        <v>214</v>
      </c>
      <c r="C65" s="2" t="s">
        <v>236</v>
      </c>
      <c r="D65" s="2" t="s">
        <v>240</v>
      </c>
      <c r="E65" s="3"/>
      <c r="F65" s="11" t="s">
        <v>0</v>
      </c>
      <c r="G65" s="2" t="s">
        <v>214</v>
      </c>
      <c r="H65" s="2" t="s">
        <v>236</v>
      </c>
      <c r="I65" s="2" t="s">
        <v>240</v>
      </c>
      <c r="K65" s="11" t="s">
        <v>0</v>
      </c>
      <c r="L65" s="2" t="s">
        <v>214</v>
      </c>
      <c r="M65" s="2" t="s">
        <v>236</v>
      </c>
      <c r="N65" s="2" t="s">
        <v>240</v>
      </c>
    </row>
    <row r="66" spans="1:14" ht="12" customHeight="1">
      <c r="A66" s="4">
        <v>4</v>
      </c>
      <c r="B66" s="140">
        <v>17.8215</v>
      </c>
      <c r="C66" s="140">
        <v>7.789500000000001</v>
      </c>
      <c r="D66" s="140">
        <v>25.190099999999997</v>
      </c>
      <c r="E66" s="140"/>
      <c r="F66" s="141">
        <v>4</v>
      </c>
      <c r="G66" s="140">
        <v>0</v>
      </c>
      <c r="H66" s="140">
        <v>0.03517</v>
      </c>
      <c r="I66" s="140">
        <v>0.037000000000000005</v>
      </c>
      <c r="J66" s="142"/>
      <c r="K66" s="141">
        <v>4</v>
      </c>
      <c r="L66" s="140">
        <v>0</v>
      </c>
      <c r="M66" s="140">
        <v>163.84739900000002</v>
      </c>
      <c r="N66" s="140">
        <v>205.55077</v>
      </c>
    </row>
    <row r="67" spans="1:14" ht="12" customHeight="1">
      <c r="A67" s="4">
        <v>5</v>
      </c>
      <c r="B67" s="140">
        <v>17.8215</v>
      </c>
      <c r="C67" s="140">
        <v>55.999500000000005</v>
      </c>
      <c r="D67" s="140">
        <v>25.740599999999997</v>
      </c>
      <c r="E67" s="140"/>
      <c r="F67" s="141">
        <v>5</v>
      </c>
      <c r="G67" s="140">
        <v>0</v>
      </c>
      <c r="H67" s="140">
        <v>0.03517</v>
      </c>
      <c r="I67" s="140">
        <v>0.037000000000000005</v>
      </c>
      <c r="J67" s="142"/>
      <c r="K67" s="141">
        <v>5</v>
      </c>
      <c r="L67" s="140">
        <v>12.7</v>
      </c>
      <c r="M67" s="140">
        <v>250.33554200000003</v>
      </c>
      <c r="N67" s="140">
        <v>274.15871</v>
      </c>
    </row>
    <row r="68" spans="1:14" ht="12" customHeight="1">
      <c r="A68" s="4">
        <v>6</v>
      </c>
      <c r="B68" s="140">
        <v>17.8365</v>
      </c>
      <c r="C68" s="140">
        <v>56.085750000000004</v>
      </c>
      <c r="D68" s="140">
        <v>25.740599999999997</v>
      </c>
      <c r="E68" s="140"/>
      <c r="F68" s="141">
        <v>6</v>
      </c>
      <c r="G68" s="140">
        <v>0</v>
      </c>
      <c r="H68" s="140">
        <v>0.08076</v>
      </c>
      <c r="I68" s="140">
        <v>0.1139</v>
      </c>
      <c r="J68" s="142"/>
      <c r="K68" s="141">
        <v>6</v>
      </c>
      <c r="L68" s="140">
        <v>12.7</v>
      </c>
      <c r="M68" s="140">
        <v>300.633257</v>
      </c>
      <c r="N68" s="140">
        <v>358.05491</v>
      </c>
    </row>
    <row r="69" spans="1:14" ht="12" customHeight="1">
      <c r="A69" s="4">
        <v>7</v>
      </c>
      <c r="B69" s="140">
        <v>19.32</v>
      </c>
      <c r="C69" s="140">
        <v>56.265750000000004</v>
      </c>
      <c r="D69" s="140">
        <v>25.740599999999997</v>
      </c>
      <c r="E69" s="140"/>
      <c r="F69" s="141">
        <v>7</v>
      </c>
      <c r="G69" s="140">
        <v>0</v>
      </c>
      <c r="H69" s="140">
        <v>0.08566</v>
      </c>
      <c r="I69" s="140">
        <v>0.1139</v>
      </c>
      <c r="J69" s="142"/>
      <c r="K69" s="141">
        <v>7</v>
      </c>
      <c r="L69" s="140">
        <v>12.7</v>
      </c>
      <c r="M69" s="140">
        <v>303.68875</v>
      </c>
      <c r="N69" s="140">
        <v>366.946053</v>
      </c>
    </row>
    <row r="71" spans="1:9" ht="39" customHeight="1">
      <c r="A71" s="151" t="s">
        <v>54</v>
      </c>
      <c r="B71" s="151"/>
      <c r="C71" s="151"/>
      <c r="D71" s="151"/>
      <c r="E71" s="8"/>
      <c r="F71" s="151" t="s">
        <v>55</v>
      </c>
      <c r="G71" s="151"/>
      <c r="H71" s="151"/>
      <c r="I71" s="151"/>
    </row>
    <row r="72" spans="1:9" ht="12" customHeight="1">
      <c r="A72" s="11" t="s">
        <v>0</v>
      </c>
      <c r="B72" s="2" t="s">
        <v>214</v>
      </c>
      <c r="C72" s="2" t="s">
        <v>236</v>
      </c>
      <c r="D72" s="2" t="s">
        <v>240</v>
      </c>
      <c r="E72" s="3"/>
      <c r="F72" s="11" t="s">
        <v>0</v>
      </c>
      <c r="G72" s="2" t="s">
        <v>214</v>
      </c>
      <c r="H72" s="2" t="s">
        <v>236</v>
      </c>
      <c r="I72" s="2" t="s">
        <v>240</v>
      </c>
    </row>
    <row r="73" spans="1:10" ht="12" customHeight="1">
      <c r="A73" s="4">
        <v>4</v>
      </c>
      <c r="B73" s="5">
        <v>6.59024</v>
      </c>
      <c r="C73" s="140">
        <v>6.949599999999999</v>
      </c>
      <c r="D73" s="140">
        <v>2641.062338</v>
      </c>
      <c r="E73" s="143"/>
      <c r="F73" s="141">
        <v>4</v>
      </c>
      <c r="G73" s="140">
        <v>2.218</v>
      </c>
      <c r="H73" s="140">
        <v>1.363</v>
      </c>
      <c r="I73" s="140">
        <v>0</v>
      </c>
      <c r="J73" s="40"/>
    </row>
    <row r="74" spans="1:10" ht="12" customHeight="1">
      <c r="A74" s="4">
        <v>5</v>
      </c>
      <c r="B74" s="5">
        <v>67.79024</v>
      </c>
      <c r="C74" s="140">
        <v>758.22435</v>
      </c>
      <c r="D74" s="140">
        <v>4092.9756230000003</v>
      </c>
      <c r="E74" s="143"/>
      <c r="F74" s="141">
        <v>5</v>
      </c>
      <c r="G74" s="140">
        <v>2.2279999999999998</v>
      </c>
      <c r="H74" s="140">
        <v>2.293</v>
      </c>
      <c r="I74" s="140">
        <v>0</v>
      </c>
      <c r="J74" s="40"/>
    </row>
    <row r="75" spans="1:10" ht="12" customHeight="1">
      <c r="A75" s="4">
        <v>6</v>
      </c>
      <c r="B75" s="5">
        <v>138.37524000000002</v>
      </c>
      <c r="C75" s="140">
        <v>758.25955</v>
      </c>
      <c r="D75" s="140">
        <v>5462.553073</v>
      </c>
      <c r="E75" s="143"/>
      <c r="F75" s="141">
        <v>6</v>
      </c>
      <c r="G75" s="140">
        <v>2.428</v>
      </c>
      <c r="H75" s="140">
        <v>2.305</v>
      </c>
      <c r="I75" s="140">
        <v>0</v>
      </c>
      <c r="J75" s="40"/>
    </row>
    <row r="76" spans="1:10" ht="12" customHeight="1">
      <c r="A76" s="4">
        <v>7</v>
      </c>
      <c r="B76" s="5">
        <v>194.91024000000002</v>
      </c>
      <c r="C76" s="140">
        <v>758.29459</v>
      </c>
      <c r="D76" s="140">
        <v>6348.667843</v>
      </c>
      <c r="E76" s="143"/>
      <c r="F76" s="141">
        <v>7</v>
      </c>
      <c r="G76" s="140">
        <v>2.428</v>
      </c>
      <c r="H76" s="140">
        <v>2.4850000000000003</v>
      </c>
      <c r="I76" s="140">
        <v>0</v>
      </c>
      <c r="J76" s="40"/>
    </row>
    <row r="77" spans="1:14" s="12" customFormat="1" ht="49.5" customHeight="1">
      <c r="A77" s="152" t="s">
        <v>98</v>
      </c>
      <c r="B77" s="152"/>
      <c r="C77" s="152"/>
      <c r="D77" s="152"/>
      <c r="E77" s="152"/>
      <c r="F77" s="152"/>
      <c r="G77" s="152"/>
      <c r="H77" s="152"/>
      <c r="I77" s="152"/>
      <c r="J77" s="152"/>
      <c r="K77" s="152"/>
      <c r="L77" s="152"/>
      <c r="M77" s="152"/>
      <c r="N77" s="152"/>
    </row>
    <row r="79" spans="1:30" ht="39" customHeight="1">
      <c r="A79" s="151" t="s">
        <v>56</v>
      </c>
      <c r="B79" s="151"/>
      <c r="C79" s="151"/>
      <c r="D79" s="151"/>
      <c r="E79" s="1"/>
      <c r="F79" s="151" t="s">
        <v>57</v>
      </c>
      <c r="G79" s="151"/>
      <c r="H79" s="151"/>
      <c r="I79" s="151"/>
      <c r="J79" s="1"/>
      <c r="K79" s="151" t="s">
        <v>58</v>
      </c>
      <c r="L79" s="151"/>
      <c r="M79" s="151"/>
      <c r="N79" s="151"/>
      <c r="O79" s="6"/>
      <c r="AD79" s="1"/>
    </row>
    <row r="80" spans="1:30" ht="12.75">
      <c r="A80" s="11" t="s">
        <v>0</v>
      </c>
      <c r="B80" s="2" t="s">
        <v>214</v>
      </c>
      <c r="C80" s="2" t="s">
        <v>236</v>
      </c>
      <c r="D80" s="2" t="s">
        <v>240</v>
      </c>
      <c r="E80" s="3"/>
      <c r="F80" s="11" t="s">
        <v>0</v>
      </c>
      <c r="G80" s="2" t="s">
        <v>214</v>
      </c>
      <c r="H80" s="2" t="s">
        <v>236</v>
      </c>
      <c r="I80" s="2" t="s">
        <v>240</v>
      </c>
      <c r="K80" s="11" t="s">
        <v>0</v>
      </c>
      <c r="L80" s="2" t="s">
        <v>214</v>
      </c>
      <c r="M80" s="2" t="s">
        <v>236</v>
      </c>
      <c r="N80" s="2" t="s">
        <v>240</v>
      </c>
      <c r="O80" s="3"/>
      <c r="AD80" s="8"/>
    </row>
    <row r="81" spans="1:30" ht="12" customHeight="1">
      <c r="A81" s="4">
        <v>4</v>
      </c>
      <c r="B81" s="140">
        <v>0.81</v>
      </c>
      <c r="C81" s="140">
        <v>0</v>
      </c>
      <c r="D81" s="140">
        <v>0.031900000000000005</v>
      </c>
      <c r="E81" s="142">
        <v>0</v>
      </c>
      <c r="F81" s="141">
        <v>4</v>
      </c>
      <c r="G81" s="140">
        <v>2.3262600000000004</v>
      </c>
      <c r="H81" s="140">
        <v>103.78202100000001</v>
      </c>
      <c r="I81" s="140">
        <v>693.8010444</v>
      </c>
      <c r="J81" s="142">
        <v>0</v>
      </c>
      <c r="K81" s="141">
        <v>4</v>
      </c>
      <c r="L81" s="140">
        <v>17.768</v>
      </c>
      <c r="M81" s="140">
        <v>0.2</v>
      </c>
      <c r="N81" s="140">
        <v>1.048</v>
      </c>
      <c r="O81" s="5"/>
      <c r="AD81" s="9"/>
    </row>
    <row r="82" spans="1:30" ht="12" customHeight="1">
      <c r="A82" s="4">
        <v>5</v>
      </c>
      <c r="B82" s="140">
        <v>54.032</v>
      </c>
      <c r="C82" s="140">
        <v>0</v>
      </c>
      <c r="D82" s="140">
        <v>0.0203</v>
      </c>
      <c r="E82" s="142">
        <v>0</v>
      </c>
      <c r="F82" s="141">
        <v>5</v>
      </c>
      <c r="G82" s="140">
        <v>27.400000000000002</v>
      </c>
      <c r="H82" s="140">
        <v>281.9298340000001</v>
      </c>
      <c r="I82" s="140">
        <v>499.46141374999996</v>
      </c>
      <c r="J82" s="142">
        <v>0</v>
      </c>
      <c r="K82" s="141">
        <v>5</v>
      </c>
      <c r="L82" s="140">
        <v>0</v>
      </c>
      <c r="M82" s="140">
        <v>0.015042999999999999</v>
      </c>
      <c r="N82" s="140">
        <v>0.486897</v>
      </c>
      <c r="O82" s="5"/>
      <c r="AD82" s="9"/>
    </row>
    <row r="83" spans="1:30" ht="12" customHeight="1">
      <c r="A83" s="4">
        <v>6</v>
      </c>
      <c r="B83" s="140">
        <v>0</v>
      </c>
      <c r="C83" s="140">
        <v>0.07907800000000001</v>
      </c>
      <c r="D83" s="140">
        <v>0</v>
      </c>
      <c r="E83" s="142">
        <v>0</v>
      </c>
      <c r="F83" s="141">
        <v>6</v>
      </c>
      <c r="G83" s="140">
        <v>461.8955</v>
      </c>
      <c r="H83" s="140">
        <v>201.65578000000005</v>
      </c>
      <c r="I83" s="140">
        <v>266.24634799999995</v>
      </c>
      <c r="J83" s="142">
        <v>0</v>
      </c>
      <c r="K83" s="141">
        <v>6</v>
      </c>
      <c r="L83" s="140">
        <v>0</v>
      </c>
      <c r="M83" s="140">
        <v>0.228</v>
      </c>
      <c r="N83" s="140">
        <v>0.1</v>
      </c>
      <c r="O83" s="5"/>
      <c r="AD83" s="9"/>
    </row>
    <row r="84" spans="1:30" ht="12" customHeight="1">
      <c r="A84" s="4">
        <v>7</v>
      </c>
      <c r="B84" s="140">
        <v>40</v>
      </c>
      <c r="C84" s="140">
        <v>0.004086</v>
      </c>
      <c r="D84" s="140">
        <v>0.002</v>
      </c>
      <c r="E84" s="142">
        <v>0</v>
      </c>
      <c r="F84" s="141">
        <v>7</v>
      </c>
      <c r="G84" s="140">
        <v>452.49182</v>
      </c>
      <c r="H84" s="140">
        <v>171.63908</v>
      </c>
      <c r="I84" s="140">
        <v>449.47850500000004</v>
      </c>
      <c r="J84" s="142">
        <v>0</v>
      </c>
      <c r="K84" s="141">
        <v>7</v>
      </c>
      <c r="L84" s="140">
        <v>0.22</v>
      </c>
      <c r="M84" s="140">
        <v>12.0625</v>
      </c>
      <c r="N84" s="140">
        <v>14.5465</v>
      </c>
      <c r="O84" s="5"/>
      <c r="AD84" s="9"/>
    </row>
    <row r="85" ht="12.75">
      <c r="N85" s="7"/>
    </row>
    <row r="86" spans="1:14" ht="39" customHeight="1">
      <c r="A86" s="151" t="s">
        <v>59</v>
      </c>
      <c r="B86" s="151"/>
      <c r="C86" s="151"/>
      <c r="D86" s="151"/>
      <c r="E86" s="6"/>
      <c r="F86" s="151" t="s">
        <v>60</v>
      </c>
      <c r="G86" s="151"/>
      <c r="H86" s="151"/>
      <c r="I86" s="151"/>
      <c r="J86" s="1"/>
      <c r="K86" s="151" t="s">
        <v>61</v>
      </c>
      <c r="L86" s="151"/>
      <c r="M86" s="151"/>
      <c r="N86" s="151"/>
    </row>
    <row r="87" spans="1:14" ht="12.75">
      <c r="A87" s="11" t="s">
        <v>0</v>
      </c>
      <c r="B87" s="2" t="s">
        <v>214</v>
      </c>
      <c r="C87" s="2" t="s">
        <v>236</v>
      </c>
      <c r="D87" s="2" t="s">
        <v>240</v>
      </c>
      <c r="E87" s="3"/>
      <c r="F87" s="11" t="s">
        <v>0</v>
      </c>
      <c r="G87" s="2" t="s">
        <v>214</v>
      </c>
      <c r="H87" s="2" t="s">
        <v>236</v>
      </c>
      <c r="I87" s="2" t="s">
        <v>240</v>
      </c>
      <c r="K87" s="11" t="s">
        <v>0</v>
      </c>
      <c r="L87" s="2" t="s">
        <v>214</v>
      </c>
      <c r="M87" s="2" t="s">
        <v>236</v>
      </c>
      <c r="N87" s="2" t="s">
        <v>240</v>
      </c>
    </row>
    <row r="88" spans="1:14" ht="12" customHeight="1">
      <c r="A88" s="4">
        <v>4</v>
      </c>
      <c r="B88" s="140">
        <v>3.6464999999999996</v>
      </c>
      <c r="C88" s="140">
        <v>0.1035</v>
      </c>
      <c r="D88" s="140">
        <v>0.0020999999999999994</v>
      </c>
      <c r="E88" s="140"/>
      <c r="F88" s="141">
        <v>4</v>
      </c>
      <c r="G88" s="140">
        <v>0</v>
      </c>
      <c r="H88" s="140">
        <v>0</v>
      </c>
      <c r="I88" s="140">
        <v>0.035</v>
      </c>
      <c r="J88" s="142">
        <v>0</v>
      </c>
      <c r="K88" s="141">
        <v>4</v>
      </c>
      <c r="L88" s="140">
        <v>0</v>
      </c>
      <c r="M88" s="140">
        <v>33.703133</v>
      </c>
      <c r="N88" s="140">
        <v>13.40612</v>
      </c>
    </row>
    <row r="89" spans="1:14" ht="12" customHeight="1">
      <c r="A89" s="4">
        <v>5</v>
      </c>
      <c r="B89" s="140">
        <v>0</v>
      </c>
      <c r="C89" s="140">
        <v>48.21</v>
      </c>
      <c r="D89" s="140">
        <v>0.5505</v>
      </c>
      <c r="E89" s="140"/>
      <c r="F89" s="141">
        <v>5</v>
      </c>
      <c r="G89" s="140">
        <v>0</v>
      </c>
      <c r="H89" s="140">
        <v>0</v>
      </c>
      <c r="I89" s="140">
        <v>0</v>
      </c>
      <c r="J89" s="142">
        <v>0</v>
      </c>
      <c r="K89" s="141">
        <v>5</v>
      </c>
      <c r="L89" s="140">
        <v>12.7</v>
      </c>
      <c r="M89" s="140">
        <v>86.48814300000001</v>
      </c>
      <c r="N89" s="140">
        <v>68.60794</v>
      </c>
    </row>
    <row r="90" spans="1:14" ht="12" customHeight="1">
      <c r="A90" s="4">
        <v>6</v>
      </c>
      <c r="B90" s="140">
        <v>0.015</v>
      </c>
      <c r="C90" s="140">
        <v>0.08625</v>
      </c>
      <c r="D90" s="140">
        <v>0</v>
      </c>
      <c r="E90" s="140"/>
      <c r="F90" s="141">
        <v>6</v>
      </c>
      <c r="G90" s="140">
        <v>0</v>
      </c>
      <c r="H90" s="140">
        <v>0.045590000000000006</v>
      </c>
      <c r="I90" s="140">
        <v>0.0769</v>
      </c>
      <c r="J90" s="142">
        <v>0</v>
      </c>
      <c r="K90" s="141">
        <v>6</v>
      </c>
      <c r="L90" s="140">
        <v>0</v>
      </c>
      <c r="M90" s="140">
        <v>50.297715</v>
      </c>
      <c r="N90" s="140">
        <v>83.89620000000001</v>
      </c>
    </row>
    <row r="91" spans="1:14" ht="12" customHeight="1">
      <c r="A91" s="4">
        <v>7</v>
      </c>
      <c r="B91" s="140">
        <v>1.4835</v>
      </c>
      <c r="C91" s="140">
        <v>0.18</v>
      </c>
      <c r="D91" s="140">
        <v>0</v>
      </c>
      <c r="E91" s="140"/>
      <c r="F91" s="141">
        <v>7</v>
      </c>
      <c r="G91" s="140">
        <v>0</v>
      </c>
      <c r="H91" s="140">
        <v>0.0049</v>
      </c>
      <c r="I91" s="140">
        <v>0</v>
      </c>
      <c r="J91" s="142">
        <v>0</v>
      </c>
      <c r="K91" s="141">
        <v>7</v>
      </c>
      <c r="L91" s="140">
        <v>0</v>
      </c>
      <c r="M91" s="140">
        <v>3.0554930000000002</v>
      </c>
      <c r="N91" s="140">
        <v>8.891143000000001</v>
      </c>
    </row>
    <row r="93" spans="1:9" ht="39" customHeight="1">
      <c r="A93" s="151" t="s">
        <v>62</v>
      </c>
      <c r="B93" s="151"/>
      <c r="C93" s="151"/>
      <c r="D93" s="151"/>
      <c r="E93" s="8"/>
      <c r="F93" s="151" t="s">
        <v>63</v>
      </c>
      <c r="G93" s="151"/>
      <c r="H93" s="151"/>
      <c r="I93" s="151"/>
    </row>
    <row r="94" spans="1:9" ht="12.75">
      <c r="A94" s="11" t="s">
        <v>0</v>
      </c>
      <c r="B94" s="2" t="s">
        <v>214</v>
      </c>
      <c r="C94" s="2" t="s">
        <v>236</v>
      </c>
      <c r="D94" s="2" t="s">
        <v>240</v>
      </c>
      <c r="E94" s="3"/>
      <c r="F94" s="11" t="s">
        <v>0</v>
      </c>
      <c r="G94" s="2" t="s">
        <v>214</v>
      </c>
      <c r="H94" s="2" t="s">
        <v>236</v>
      </c>
      <c r="I94" s="2" t="s">
        <v>240</v>
      </c>
    </row>
    <row r="95" spans="1:10" ht="12" customHeight="1">
      <c r="A95" s="4">
        <v>4</v>
      </c>
      <c r="B95" s="140">
        <v>3.1012399999999998</v>
      </c>
      <c r="C95" s="140">
        <v>0.1155</v>
      </c>
      <c r="D95" s="140">
        <v>67.44631</v>
      </c>
      <c r="E95" s="143">
        <v>0</v>
      </c>
      <c r="F95" s="141">
        <v>4</v>
      </c>
      <c r="G95" s="140">
        <v>1.645</v>
      </c>
      <c r="H95" s="140">
        <v>0.7349999999999999</v>
      </c>
      <c r="I95" s="140">
        <v>0</v>
      </c>
      <c r="J95" s="40"/>
    </row>
    <row r="96" spans="1:10" ht="12" customHeight="1">
      <c r="A96" s="4">
        <v>5</v>
      </c>
      <c r="B96" s="140">
        <v>61.2</v>
      </c>
      <c r="C96" s="140">
        <v>751.2747499999999</v>
      </c>
      <c r="D96" s="140">
        <v>1451.9132850000003</v>
      </c>
      <c r="E96" s="143">
        <v>0</v>
      </c>
      <c r="F96" s="141">
        <v>5</v>
      </c>
      <c r="G96" s="140">
        <v>0.01</v>
      </c>
      <c r="H96" s="140">
        <v>0.93</v>
      </c>
      <c r="I96" s="140">
        <v>0</v>
      </c>
      <c r="J96" s="40"/>
    </row>
    <row r="97" spans="1:10" ht="12" customHeight="1">
      <c r="A97" s="4">
        <v>6</v>
      </c>
      <c r="B97" s="140">
        <v>70.58500000000001</v>
      </c>
      <c r="C97" s="140">
        <v>0.0352</v>
      </c>
      <c r="D97" s="140">
        <v>1369.57745</v>
      </c>
      <c r="E97" s="143">
        <v>0</v>
      </c>
      <c r="F97" s="141">
        <v>6</v>
      </c>
      <c r="G97" s="140">
        <v>0.2</v>
      </c>
      <c r="H97" s="140">
        <v>0.012</v>
      </c>
      <c r="I97" s="140">
        <v>0</v>
      </c>
      <c r="J97" s="40"/>
    </row>
    <row r="98" spans="1:10" ht="12" customHeight="1">
      <c r="A98" s="4">
        <v>7</v>
      </c>
      <c r="B98" s="140">
        <v>56.535</v>
      </c>
      <c r="C98" s="140">
        <v>0.03504</v>
      </c>
      <c r="D98" s="140">
        <v>886.11477</v>
      </c>
      <c r="E98" s="143">
        <v>0</v>
      </c>
      <c r="F98" s="141">
        <v>7</v>
      </c>
      <c r="G98" s="140">
        <v>0</v>
      </c>
      <c r="H98" s="140">
        <v>0.18</v>
      </c>
      <c r="I98" s="140">
        <v>0</v>
      </c>
      <c r="J98" s="40"/>
    </row>
    <row r="99" spans="2:10" ht="12" customHeight="1">
      <c r="B99" s="140"/>
      <c r="C99" s="40"/>
      <c r="D99" s="40"/>
      <c r="E99" s="40"/>
      <c r="F99" s="40"/>
      <c r="G99" s="40"/>
      <c r="H99" s="40"/>
      <c r="I99" s="40"/>
      <c r="J99" s="40"/>
    </row>
    <row r="100" spans="3:10" ht="12.75">
      <c r="C100" s="40"/>
      <c r="D100" s="40"/>
      <c r="E100" s="40"/>
      <c r="F100" s="40"/>
      <c r="G100" s="40"/>
      <c r="H100" s="40"/>
      <c r="I100" s="40"/>
      <c r="J100" s="40"/>
    </row>
    <row r="101" spans="3:10" ht="12.75">
      <c r="C101" s="40"/>
      <c r="D101" s="40"/>
      <c r="E101" s="40"/>
      <c r="F101" s="40"/>
      <c r="G101" s="40"/>
      <c r="H101" s="40"/>
      <c r="I101" s="40"/>
      <c r="J101" s="40"/>
    </row>
    <row r="102" ht="12.75">
      <c r="L102" s="78"/>
    </row>
    <row r="103" ht="12.75">
      <c r="L103" s="78"/>
    </row>
    <row r="104" ht="12.75">
      <c r="L104" s="78"/>
    </row>
    <row r="105" ht="12.75">
      <c r="L105" s="78"/>
    </row>
  </sheetData>
  <sheetProtection/>
  <mergeCells count="38">
    <mergeCell ref="A13:D13"/>
    <mergeCell ref="F13:I13"/>
    <mergeCell ref="K13:N13"/>
    <mergeCell ref="A11:N11"/>
    <mergeCell ref="F35:I35"/>
    <mergeCell ref="K35:N35"/>
    <mergeCell ref="A20:D20"/>
    <mergeCell ref="F20:I20"/>
    <mergeCell ref="K20:N20"/>
    <mergeCell ref="A27:D27"/>
    <mergeCell ref="F27:I27"/>
    <mergeCell ref="A33:N33"/>
    <mergeCell ref="A35:D35"/>
    <mergeCell ref="A57:D57"/>
    <mergeCell ref="F57:I57"/>
    <mergeCell ref="K57:N57"/>
    <mergeCell ref="F42:I42"/>
    <mergeCell ref="K42:N42"/>
    <mergeCell ref="A49:D49"/>
    <mergeCell ref="F49:I49"/>
    <mergeCell ref="A42:D42"/>
    <mergeCell ref="A79:D79"/>
    <mergeCell ref="F79:I79"/>
    <mergeCell ref="K79:N79"/>
    <mergeCell ref="A64:D64"/>
    <mergeCell ref="F64:I64"/>
    <mergeCell ref="K64:N64"/>
    <mergeCell ref="A71:D71"/>
    <mergeCell ref="A10:N10"/>
    <mergeCell ref="A8:N8"/>
    <mergeCell ref="F93:I93"/>
    <mergeCell ref="A77:N77"/>
    <mergeCell ref="A86:D86"/>
    <mergeCell ref="F86:I86"/>
    <mergeCell ref="K86:N86"/>
    <mergeCell ref="A93:D93"/>
    <mergeCell ref="F71:I71"/>
    <mergeCell ref="A55:N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tabColor indexed="30"/>
    <pageSetUpPr fitToPage="1"/>
  </sheetPr>
  <dimension ref="A1:AV396"/>
  <sheetViews>
    <sheetView zoomScale="124" zoomScaleNormal="124" zoomScalePageLayoutView="0" workbookViewId="0" topLeftCell="A4">
      <pane ySplit="6" topLeftCell="A22" activePane="bottomLeft" state="frozen"/>
      <selection pane="topLeft" activeCell="I127" sqref="I127"/>
      <selection pane="bottomLeft" activeCell="I127" sqref="I127"/>
    </sheetView>
  </sheetViews>
  <sheetFormatPr defaultColWidth="11.421875" defaultRowHeight="12.75"/>
  <cols>
    <col min="1" max="1" width="10.7109375" style="62" customWidth="1"/>
    <col min="2" max="2" width="20.7109375" style="64" customWidth="1"/>
    <col min="3" max="6" width="20.7109375" style="63" customWidth="1"/>
    <col min="7" max="9" width="10.140625" style="50" customWidth="1"/>
    <col min="10" max="16384" width="11.421875" style="60" customWidth="1"/>
  </cols>
  <sheetData>
    <row r="1" spans="1:6" s="43" customFormat="1" ht="19.5" customHeight="1">
      <c r="A1" s="14" t="s">
        <v>100</v>
      </c>
      <c r="B1" s="15"/>
      <c r="C1" s="16"/>
      <c r="D1" s="16"/>
      <c r="E1" s="16"/>
      <c r="F1" s="16"/>
    </row>
    <row r="2" spans="1:6" s="43" customFormat="1" ht="12" customHeight="1">
      <c r="A2" s="17"/>
      <c r="B2" s="15"/>
      <c r="C2" s="16"/>
      <c r="D2" s="16"/>
      <c r="E2" s="16"/>
      <c r="F2" s="16"/>
    </row>
    <row r="3" spans="1:48" s="46" customFormat="1" ht="12.75">
      <c r="A3" s="18" t="s">
        <v>65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44"/>
      <c r="AH3" s="44"/>
      <c r="AI3" s="45"/>
      <c r="AJ3" s="45"/>
      <c r="AK3" s="45"/>
      <c r="AL3" s="45"/>
      <c r="AM3" s="45"/>
      <c r="AN3" s="45"/>
      <c r="AO3" s="45"/>
      <c r="AP3" s="45"/>
      <c r="AQ3" s="45"/>
      <c r="AR3" s="45"/>
      <c r="AS3" s="45"/>
      <c r="AT3" s="45"/>
      <c r="AU3" s="45"/>
      <c r="AV3" s="45"/>
    </row>
    <row r="4" spans="1:48" s="46" customFormat="1" ht="12" customHeight="1">
      <c r="A4" s="20" t="s">
        <v>66</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44"/>
      <c r="AH4" s="44"/>
      <c r="AI4" s="45"/>
      <c r="AJ4" s="45"/>
      <c r="AK4" s="45"/>
      <c r="AL4" s="45"/>
      <c r="AM4" s="45"/>
      <c r="AN4" s="45"/>
      <c r="AO4" s="45"/>
      <c r="AP4" s="45"/>
      <c r="AQ4" s="45"/>
      <c r="AR4" s="45"/>
      <c r="AS4" s="45"/>
      <c r="AT4" s="45"/>
      <c r="AU4" s="45"/>
      <c r="AV4" s="45"/>
    </row>
    <row r="5" spans="1:6" s="43" customFormat="1" ht="12" customHeight="1">
      <c r="A5" s="17"/>
      <c r="B5" s="15"/>
      <c r="C5" s="16"/>
      <c r="D5" s="16"/>
      <c r="E5" s="16"/>
      <c r="F5" s="16"/>
    </row>
    <row r="6" spans="1:6" s="50" customFormat="1" ht="30" customHeight="1">
      <c r="A6" s="47" t="s">
        <v>67</v>
      </c>
      <c r="B6" s="48"/>
      <c r="C6" s="49"/>
      <c r="D6" s="49"/>
      <c r="E6" s="49"/>
      <c r="F6" s="49"/>
    </row>
    <row r="7" spans="1:14" s="50" customFormat="1" ht="12" customHeight="1">
      <c r="A7" s="51"/>
      <c r="B7" s="52"/>
      <c r="C7" s="53"/>
      <c r="D7" s="53"/>
      <c r="E7" s="53"/>
      <c r="F7" s="53"/>
      <c r="N7" s="50" t="s">
        <v>238</v>
      </c>
    </row>
    <row r="8" spans="1:9" s="59" customFormat="1" ht="60" customHeight="1">
      <c r="A8" s="54"/>
      <c r="B8" s="55" t="s">
        <v>77</v>
      </c>
      <c r="C8" s="56" t="s">
        <v>78</v>
      </c>
      <c r="D8" s="56" t="s">
        <v>79</v>
      </c>
      <c r="E8" s="56" t="s">
        <v>80</v>
      </c>
      <c r="F8" s="57" t="s">
        <v>81</v>
      </c>
      <c r="G8" s="58"/>
      <c r="H8" s="58"/>
      <c r="I8" s="58"/>
    </row>
    <row r="9" spans="1:6" ht="24">
      <c r="A9" s="21" t="s">
        <v>0</v>
      </c>
      <c r="B9" s="22" t="s">
        <v>220</v>
      </c>
      <c r="C9" s="22"/>
      <c r="D9" s="22"/>
      <c r="E9" s="22"/>
      <c r="F9" s="22"/>
    </row>
    <row r="10" spans="1:6" ht="12.75">
      <c r="A10" s="23">
        <v>1</v>
      </c>
      <c r="B10" s="61"/>
      <c r="C10" s="24"/>
      <c r="D10" s="24"/>
      <c r="E10" s="24"/>
      <c r="F10" s="24"/>
    </row>
    <row r="11" spans="1:6" ht="11.25">
      <c r="A11" s="23">
        <v>2</v>
      </c>
      <c r="B11" s="25">
        <v>163.845</v>
      </c>
      <c r="C11" s="24">
        <v>4672.777685999999</v>
      </c>
      <c r="D11" s="24">
        <v>18594.586999999996</v>
      </c>
      <c r="E11" s="24">
        <v>0</v>
      </c>
      <c r="F11" s="24">
        <v>23431.209686</v>
      </c>
    </row>
    <row r="12" spans="1:6" ht="11.25">
      <c r="A12" s="23">
        <v>3</v>
      </c>
      <c r="B12" s="25">
        <v>164.985</v>
      </c>
      <c r="C12" s="24">
        <v>4672.777685999999</v>
      </c>
      <c r="D12" s="24">
        <v>20838.996999999996</v>
      </c>
      <c r="E12" s="24">
        <v>0</v>
      </c>
      <c r="F12" s="24">
        <v>25676.759685999998</v>
      </c>
    </row>
    <row r="13" spans="1:6" ht="11.25">
      <c r="A13" s="23">
        <v>4</v>
      </c>
      <c r="B13" s="25">
        <v>311.755</v>
      </c>
      <c r="C13" s="24">
        <v>4689.277685999999</v>
      </c>
      <c r="D13" s="24">
        <v>23426.370999999996</v>
      </c>
      <c r="E13" s="24">
        <v>0</v>
      </c>
      <c r="F13" s="24">
        <v>28427.403685999994</v>
      </c>
    </row>
    <row r="14" spans="1:6" ht="11.25">
      <c r="A14" s="23">
        <v>5</v>
      </c>
      <c r="B14" s="25">
        <v>437.55999999999995</v>
      </c>
      <c r="C14" s="24">
        <v>4739.2866859999995</v>
      </c>
      <c r="D14" s="24">
        <v>24264.212199999998</v>
      </c>
      <c r="E14" s="24">
        <v>0</v>
      </c>
      <c r="F14" s="24">
        <v>29441.058886</v>
      </c>
    </row>
    <row r="15" spans="1:6" ht="11.25">
      <c r="A15" s="23">
        <v>6</v>
      </c>
      <c r="B15" s="25">
        <v>489.75999999999993</v>
      </c>
      <c r="C15" s="24">
        <v>4739.7866859999995</v>
      </c>
      <c r="D15" s="24">
        <v>29705.940199999994</v>
      </c>
      <c r="E15" s="24">
        <v>0</v>
      </c>
      <c r="F15" s="24">
        <v>34935.48688599999</v>
      </c>
    </row>
    <row r="16" spans="1:9" ht="11.25">
      <c r="A16" s="23">
        <v>7</v>
      </c>
      <c r="B16" s="73"/>
      <c r="C16" s="74"/>
      <c r="D16" s="74"/>
      <c r="E16" s="74"/>
      <c r="F16" s="74"/>
      <c r="I16" s="60"/>
    </row>
    <row r="17" spans="1:14" ht="11.25">
      <c r="A17" s="23">
        <v>8</v>
      </c>
      <c r="B17" s="73"/>
      <c r="C17" s="74"/>
      <c r="D17" s="115"/>
      <c r="E17" s="74"/>
      <c r="F17" s="74"/>
      <c r="I17" s="117"/>
      <c r="N17" s="117"/>
    </row>
    <row r="18" spans="1:14" ht="11.25">
      <c r="A18" s="23">
        <v>9</v>
      </c>
      <c r="B18" s="25">
        <v>953.8600000000001</v>
      </c>
      <c r="C18" s="24">
        <v>41011.85788599999</v>
      </c>
      <c r="D18" s="116">
        <v>99494.9912</v>
      </c>
      <c r="E18" s="24">
        <v>0</v>
      </c>
      <c r="F18" s="24">
        <v>141460.709086</v>
      </c>
      <c r="I18" s="117"/>
      <c r="N18" s="117"/>
    </row>
    <row r="19" spans="1:14" ht="11.25">
      <c r="A19" s="23">
        <v>10</v>
      </c>
      <c r="B19" s="25">
        <v>1123.2600000000002</v>
      </c>
      <c r="C19" s="24">
        <v>110028.25108599999</v>
      </c>
      <c r="D19" s="116">
        <v>119867.0542</v>
      </c>
      <c r="E19" s="24">
        <v>0</v>
      </c>
      <c r="F19" s="24">
        <v>231018.56528599997</v>
      </c>
      <c r="I19" s="117"/>
      <c r="N19" s="117"/>
    </row>
    <row r="20" spans="1:14" ht="11.25">
      <c r="A20" s="23">
        <v>11</v>
      </c>
      <c r="B20" s="25">
        <v>1225.2800000000004</v>
      </c>
      <c r="C20" s="24">
        <v>110081.265086</v>
      </c>
      <c r="D20" s="116">
        <v>124266.2867</v>
      </c>
      <c r="E20" s="24">
        <v>0</v>
      </c>
      <c r="F20" s="24">
        <v>235572.83178599994</v>
      </c>
      <c r="I20" s="117"/>
      <c r="N20" s="117"/>
    </row>
    <row r="21" spans="1:14" ht="11.25">
      <c r="A21" s="23">
        <v>12</v>
      </c>
      <c r="B21" s="25">
        <v>1356.3800000000006</v>
      </c>
      <c r="C21" s="24">
        <v>110081.501886</v>
      </c>
      <c r="D21" s="24">
        <v>139196.45170000003</v>
      </c>
      <c r="E21" s="24">
        <v>0</v>
      </c>
      <c r="F21" s="24">
        <v>250634.33358599996</v>
      </c>
      <c r="I21" s="117"/>
      <c r="N21" s="117"/>
    </row>
    <row r="22" spans="1:9" ht="11.25">
      <c r="A22" s="23">
        <v>13</v>
      </c>
      <c r="B22" s="25">
        <v>1477.5520000000006</v>
      </c>
      <c r="C22" s="24">
        <v>110081.507736</v>
      </c>
      <c r="D22" s="24">
        <v>141485.5197</v>
      </c>
      <c r="E22" s="24">
        <v>0</v>
      </c>
      <c r="F22" s="24">
        <v>253044.579436</v>
      </c>
      <c r="I22" s="60"/>
    </row>
    <row r="23" spans="1:9" ht="11.25">
      <c r="A23" s="23">
        <v>14</v>
      </c>
      <c r="B23" s="25">
        <v>1611.827000000001</v>
      </c>
      <c r="C23" s="24">
        <v>110218.79673599999</v>
      </c>
      <c r="D23" s="24">
        <v>173285.78770000002</v>
      </c>
      <c r="E23" s="24">
        <v>0</v>
      </c>
      <c r="F23" s="24">
        <v>285116.411436</v>
      </c>
      <c r="I23" s="60"/>
    </row>
    <row r="24" spans="1:14" ht="11.25">
      <c r="A24" s="23">
        <v>15</v>
      </c>
      <c r="B24" s="25">
        <v>1712.6270000000009</v>
      </c>
      <c r="C24" s="24">
        <v>110255.34094599998</v>
      </c>
      <c r="D24" s="116">
        <v>176016.85270000002</v>
      </c>
      <c r="E24" s="24">
        <v>0</v>
      </c>
      <c r="F24" s="24">
        <v>287984.82064600004</v>
      </c>
      <c r="I24" s="117"/>
      <c r="N24" s="117"/>
    </row>
    <row r="25" spans="1:14" ht="11.25">
      <c r="A25" s="23">
        <v>16</v>
      </c>
      <c r="B25" s="25">
        <v>1888.927000000001</v>
      </c>
      <c r="C25" s="24">
        <v>110355.82682599999</v>
      </c>
      <c r="D25" s="116">
        <v>177330.0487</v>
      </c>
      <c r="E25" s="24">
        <v>0</v>
      </c>
      <c r="F25" s="24">
        <v>289574.8025260001</v>
      </c>
      <c r="I25" s="117"/>
      <c r="N25" s="117"/>
    </row>
    <row r="26" spans="1:14" ht="11.25">
      <c r="A26" s="23">
        <v>17</v>
      </c>
      <c r="B26" s="25">
        <v>2033.927000000001</v>
      </c>
      <c r="C26" s="24">
        <v>129141.06222600001</v>
      </c>
      <c r="D26" s="116">
        <v>195988.3197</v>
      </c>
      <c r="E26" s="24">
        <v>0</v>
      </c>
      <c r="F26" s="24">
        <v>327163.30892599997</v>
      </c>
      <c r="I26" s="117"/>
      <c r="N26" s="117"/>
    </row>
    <row r="27" spans="1:14" ht="11.25">
      <c r="A27" s="23">
        <v>18</v>
      </c>
      <c r="B27" s="25">
        <v>7585.9270000000015</v>
      </c>
      <c r="C27" s="24">
        <v>129194.583226</v>
      </c>
      <c r="D27" s="116">
        <v>196496.9797</v>
      </c>
      <c r="E27" s="24">
        <v>0</v>
      </c>
      <c r="F27" s="24">
        <v>333277.489926</v>
      </c>
      <c r="I27" s="117"/>
      <c r="N27" s="117"/>
    </row>
    <row r="28" spans="1:14" ht="11.25">
      <c r="A28" s="23">
        <v>19</v>
      </c>
      <c r="B28" s="25">
        <v>8723.527</v>
      </c>
      <c r="C28" s="24">
        <v>151583.44622599997</v>
      </c>
      <c r="D28" s="24">
        <v>207146.67070000002</v>
      </c>
      <c r="E28" s="24">
        <v>0</v>
      </c>
      <c r="F28" s="24">
        <v>367453.64392600005</v>
      </c>
      <c r="I28" s="60"/>
      <c r="N28" s="117"/>
    </row>
    <row r="29" spans="1:14" ht="11.25">
      <c r="A29" s="23">
        <v>20</v>
      </c>
      <c r="B29" s="25">
        <v>8805.647</v>
      </c>
      <c r="C29" s="24">
        <v>160383.33222599997</v>
      </c>
      <c r="D29" s="24">
        <v>208184.4897</v>
      </c>
      <c r="E29" s="24">
        <v>0</v>
      </c>
      <c r="F29" s="24">
        <v>377373.46892600023</v>
      </c>
      <c r="I29" s="60"/>
      <c r="N29" s="117"/>
    </row>
    <row r="30" spans="1:9" ht="11.25">
      <c r="A30" s="23">
        <v>21</v>
      </c>
      <c r="B30" s="25">
        <v>8904.497000000001</v>
      </c>
      <c r="C30" s="24">
        <v>167743.28222599998</v>
      </c>
      <c r="D30" s="24">
        <v>262328.6847</v>
      </c>
      <c r="E30" s="24">
        <v>0</v>
      </c>
      <c r="F30" s="24">
        <v>438976.4639260001</v>
      </c>
      <c r="I30" s="60"/>
    </row>
    <row r="31" spans="1:9" ht="11.25">
      <c r="A31" s="23">
        <v>22</v>
      </c>
      <c r="B31" s="25">
        <v>8999.827000000001</v>
      </c>
      <c r="C31" s="24">
        <v>167767.11343600004</v>
      </c>
      <c r="D31" s="116">
        <v>263812.5287</v>
      </c>
      <c r="E31" s="24">
        <v>0</v>
      </c>
      <c r="F31" s="24">
        <v>440579.469136</v>
      </c>
      <c r="I31" s="60"/>
    </row>
    <row r="32" spans="1:9" ht="11.25">
      <c r="A32" s="23">
        <v>23</v>
      </c>
      <c r="B32" s="25">
        <v>9079.847000000002</v>
      </c>
      <c r="C32" s="24">
        <v>167794.14743600006</v>
      </c>
      <c r="D32" s="116">
        <v>266428.0367</v>
      </c>
      <c r="E32" s="24">
        <v>0</v>
      </c>
      <c r="F32" s="24">
        <v>443302.031136</v>
      </c>
      <c r="I32" s="60"/>
    </row>
    <row r="33" spans="1:9" ht="11.25">
      <c r="A33" s="23">
        <v>24</v>
      </c>
      <c r="B33" s="25">
        <v>9079.847000000002</v>
      </c>
      <c r="C33" s="24">
        <v>167819.14743600006</v>
      </c>
      <c r="D33" s="116">
        <v>266906.9167</v>
      </c>
      <c r="E33" s="24">
        <v>0</v>
      </c>
      <c r="F33" s="24">
        <v>443805.91113600007</v>
      </c>
      <c r="I33" s="60"/>
    </row>
    <row r="34" spans="1:8" s="125" customFormat="1" ht="11.25">
      <c r="A34" s="99">
        <v>25</v>
      </c>
      <c r="B34" s="121">
        <v>9325</v>
      </c>
      <c r="C34" s="122">
        <v>184491</v>
      </c>
      <c r="D34" s="123">
        <v>278826</v>
      </c>
      <c r="E34" s="122">
        <v>0</v>
      </c>
      <c r="F34" s="122">
        <v>472641</v>
      </c>
      <c r="G34" s="124"/>
      <c r="H34" s="124"/>
    </row>
    <row r="35" spans="1:9" ht="11.25">
      <c r="A35" s="23">
        <v>26</v>
      </c>
      <c r="B35" s="73"/>
      <c r="C35" s="74"/>
      <c r="D35" s="74"/>
      <c r="E35" s="74"/>
      <c r="F35" s="74"/>
      <c r="I35" s="60"/>
    </row>
    <row r="36" spans="1:9" ht="11.25">
      <c r="A36" s="23">
        <v>27</v>
      </c>
      <c r="B36" s="73"/>
      <c r="C36" s="74"/>
      <c r="D36" s="74"/>
      <c r="E36" s="74"/>
      <c r="F36" s="74"/>
      <c r="I36" s="60"/>
    </row>
    <row r="37" spans="1:9" ht="11.25">
      <c r="A37" s="23">
        <v>28</v>
      </c>
      <c r="B37" s="73"/>
      <c r="C37" s="74"/>
      <c r="D37" s="74"/>
      <c r="E37" s="74"/>
      <c r="F37" s="74"/>
      <c r="I37" s="60"/>
    </row>
    <row r="38" spans="1:9" ht="11.25">
      <c r="A38" s="23">
        <v>29</v>
      </c>
      <c r="B38" s="25">
        <v>9502.184000000001</v>
      </c>
      <c r="C38" s="24">
        <v>201023.13443600002</v>
      </c>
      <c r="D38" s="24">
        <v>308307.9148</v>
      </c>
      <c r="E38" s="24">
        <v>0</v>
      </c>
      <c r="F38" s="24">
        <v>518833.23323600006</v>
      </c>
      <c r="I38" s="60"/>
    </row>
    <row r="39" spans="1:9" ht="11.25">
      <c r="A39" s="23">
        <v>30</v>
      </c>
      <c r="B39" s="25">
        <v>9648.184000000001</v>
      </c>
      <c r="C39" s="24">
        <v>201026.38784600003</v>
      </c>
      <c r="D39" s="24">
        <v>363129.8958</v>
      </c>
      <c r="E39" s="24">
        <v>0</v>
      </c>
      <c r="F39" s="24">
        <v>573804.4676460001</v>
      </c>
      <c r="I39" s="60"/>
    </row>
    <row r="40" spans="1:9" ht="11.25">
      <c r="A40" s="23">
        <v>31</v>
      </c>
      <c r="B40" s="25">
        <v>9718.204000000002</v>
      </c>
      <c r="C40" s="24">
        <v>201026.89684600002</v>
      </c>
      <c r="D40" s="24">
        <v>366526.39680000005</v>
      </c>
      <c r="E40" s="24">
        <v>0</v>
      </c>
      <c r="F40" s="24">
        <v>577271.497646</v>
      </c>
      <c r="I40" s="60"/>
    </row>
    <row r="41" spans="1:9" ht="11.25">
      <c r="A41" s="23">
        <v>32</v>
      </c>
      <c r="B41" s="25">
        <v>9827.357</v>
      </c>
      <c r="C41" s="24">
        <v>222368.816846</v>
      </c>
      <c r="D41" s="24">
        <v>377464.6058099999</v>
      </c>
      <c r="E41" s="24">
        <v>0</v>
      </c>
      <c r="F41" s="24">
        <v>609660.7796560001</v>
      </c>
      <c r="I41" s="60"/>
    </row>
    <row r="42" spans="1:9" ht="11.25">
      <c r="A42" s="23">
        <v>33</v>
      </c>
      <c r="B42" s="25">
        <v>9867.945</v>
      </c>
      <c r="C42" s="24">
        <v>222397.200846</v>
      </c>
      <c r="D42" s="24">
        <v>383402.11081</v>
      </c>
      <c r="E42" s="24">
        <v>0</v>
      </c>
      <c r="F42" s="24">
        <v>615667.2566559999</v>
      </c>
      <c r="I42" s="60"/>
    </row>
    <row r="43" spans="1:9" ht="11.25">
      <c r="A43" s="23">
        <v>34</v>
      </c>
      <c r="B43" s="25">
        <v>9962.785000000002</v>
      </c>
      <c r="C43" s="24">
        <v>228390.786846</v>
      </c>
      <c r="D43" s="24">
        <v>402168.86480999994</v>
      </c>
      <c r="E43" s="24">
        <v>0</v>
      </c>
      <c r="F43" s="24">
        <v>640522.436656</v>
      </c>
      <c r="I43" s="60"/>
    </row>
    <row r="44" spans="1:9" ht="11.25">
      <c r="A44" s="23">
        <v>35</v>
      </c>
      <c r="B44" s="25">
        <v>10210.205</v>
      </c>
      <c r="C44" s="24">
        <v>228436.879846</v>
      </c>
      <c r="D44" s="24">
        <v>404871.89981</v>
      </c>
      <c r="E44" s="24">
        <v>0</v>
      </c>
      <c r="F44" s="24">
        <v>643518.984656</v>
      </c>
      <c r="I44" s="60"/>
    </row>
    <row r="45" spans="1:9" ht="11.25">
      <c r="A45" s="23">
        <v>36</v>
      </c>
      <c r="B45" s="25">
        <v>10285.005</v>
      </c>
      <c r="C45" s="24">
        <v>228432.879846</v>
      </c>
      <c r="D45" s="24">
        <v>428196.26991</v>
      </c>
      <c r="E45" s="24">
        <v>0</v>
      </c>
      <c r="F45" s="24">
        <v>666914.154756</v>
      </c>
      <c r="I45" s="60"/>
    </row>
    <row r="46" spans="1:9" ht="11.25">
      <c r="A46" s="23">
        <v>37</v>
      </c>
      <c r="B46" s="25">
        <v>10359.204999999998</v>
      </c>
      <c r="C46" s="24">
        <v>228437.95759600002</v>
      </c>
      <c r="D46" s="24">
        <v>430032.9699099999</v>
      </c>
      <c r="E46" s="24">
        <v>0</v>
      </c>
      <c r="F46" s="24">
        <v>668830.1325059999</v>
      </c>
      <c r="I46" s="60"/>
    </row>
    <row r="47" spans="1:9" ht="11.25">
      <c r="A47" s="23">
        <v>38</v>
      </c>
      <c r="B47" s="25">
        <v>10455.604999999998</v>
      </c>
      <c r="C47" s="24">
        <v>239060.925881</v>
      </c>
      <c r="D47" s="24">
        <v>447963.48590999993</v>
      </c>
      <c r="E47" s="24">
        <v>0</v>
      </c>
      <c r="F47" s="24">
        <v>697480.0167909998</v>
      </c>
      <c r="I47" s="60"/>
    </row>
    <row r="48" spans="1:9" ht="11.25">
      <c r="A48" s="23">
        <v>39</v>
      </c>
      <c r="B48" s="25">
        <v>10699.824999999997</v>
      </c>
      <c r="C48" s="24">
        <v>239060.945881</v>
      </c>
      <c r="D48" s="24">
        <v>450788.9879099999</v>
      </c>
      <c r="E48" s="24">
        <v>0</v>
      </c>
      <c r="F48" s="24">
        <v>700549.7587909998</v>
      </c>
      <c r="I48" s="60"/>
    </row>
    <row r="49" spans="1:9" ht="11.25">
      <c r="A49" s="23">
        <v>40</v>
      </c>
      <c r="B49" s="25">
        <v>10770.164999999997</v>
      </c>
      <c r="C49" s="24">
        <v>239060.945881</v>
      </c>
      <c r="D49" s="24">
        <v>481312.6509099999</v>
      </c>
      <c r="E49" s="24">
        <v>0</v>
      </c>
      <c r="F49" s="24">
        <v>731143.761791</v>
      </c>
      <c r="I49" s="60"/>
    </row>
    <row r="50" spans="1:9" ht="11.25">
      <c r="A50" s="23">
        <v>41</v>
      </c>
      <c r="B50" s="25">
        <v>10902.764999999998</v>
      </c>
      <c r="C50" s="24">
        <v>249418.157881</v>
      </c>
      <c r="D50" s="24">
        <v>502588.7289099999</v>
      </c>
      <c r="E50" s="24">
        <v>0</v>
      </c>
      <c r="F50" s="24">
        <v>762909.6517909999</v>
      </c>
      <c r="I50" s="60"/>
    </row>
    <row r="51" spans="1:9" ht="11.25">
      <c r="A51" s="23">
        <v>42</v>
      </c>
      <c r="B51" s="25">
        <v>10986.036999999997</v>
      </c>
      <c r="C51" s="24">
        <v>249420.50188099997</v>
      </c>
      <c r="D51" s="24">
        <v>503189.3749099999</v>
      </c>
      <c r="E51" s="24">
        <v>0</v>
      </c>
      <c r="F51" s="24">
        <v>763595.9137909999</v>
      </c>
      <c r="I51" s="60"/>
    </row>
    <row r="52" spans="1:9" ht="11.25">
      <c r="A52" s="23">
        <v>43</v>
      </c>
      <c r="B52" s="25">
        <v>11080.086999999998</v>
      </c>
      <c r="C52" s="24">
        <v>265497.00588099996</v>
      </c>
      <c r="D52" s="24">
        <v>518094.6629099999</v>
      </c>
      <c r="E52" s="24">
        <v>0</v>
      </c>
      <c r="F52" s="24">
        <v>794671.7557910001</v>
      </c>
      <c r="I52" s="60"/>
    </row>
    <row r="53" spans="1:9" ht="11.25">
      <c r="A53" s="23">
        <v>44</v>
      </c>
      <c r="B53" s="25">
        <v>11170.486999999997</v>
      </c>
      <c r="C53" s="24">
        <v>265511.464881</v>
      </c>
      <c r="D53" s="24">
        <v>520165.66491</v>
      </c>
      <c r="E53" s="24">
        <v>0</v>
      </c>
      <c r="F53" s="24">
        <v>796847.6167910001</v>
      </c>
      <c r="I53" s="60"/>
    </row>
    <row r="54" spans="1:9" ht="11.25">
      <c r="A54" s="23">
        <v>45</v>
      </c>
      <c r="B54" s="25">
        <v>11188.306999999997</v>
      </c>
      <c r="C54" s="24">
        <v>265511.464881</v>
      </c>
      <c r="D54" s="24">
        <v>523291.99991</v>
      </c>
      <c r="E54" s="24">
        <v>0</v>
      </c>
      <c r="F54" s="24">
        <v>799991.7717910002</v>
      </c>
      <c r="I54" s="60"/>
    </row>
    <row r="55" spans="1:9" ht="11.25">
      <c r="A55" s="23">
        <v>46</v>
      </c>
      <c r="B55" s="25">
        <v>11238.306999999995</v>
      </c>
      <c r="C55" s="24">
        <v>276101.14488100004</v>
      </c>
      <c r="D55" s="24">
        <v>552133.0699100001</v>
      </c>
      <c r="E55" s="24">
        <v>0</v>
      </c>
      <c r="F55" s="24">
        <v>839472.5217910002</v>
      </c>
      <c r="I55" s="60"/>
    </row>
    <row r="56" spans="1:9" ht="11.25">
      <c r="A56" s="23">
        <v>47</v>
      </c>
      <c r="B56" s="25">
        <v>11328.526999999996</v>
      </c>
      <c r="C56" s="24">
        <v>276101.1518809999</v>
      </c>
      <c r="D56" s="24">
        <v>556987.46991</v>
      </c>
      <c r="E56" s="24">
        <v>0</v>
      </c>
      <c r="F56" s="24">
        <v>844417.148791</v>
      </c>
      <c r="I56" s="60"/>
    </row>
    <row r="57" spans="1:9" ht="11.25">
      <c r="A57" s="23">
        <v>48</v>
      </c>
      <c r="B57" s="25">
        <v>11417.305999999995</v>
      </c>
      <c r="C57" s="24">
        <v>276104.861861</v>
      </c>
      <c r="D57" s="24">
        <v>561433.6579100001</v>
      </c>
      <c r="E57" s="24">
        <v>0</v>
      </c>
      <c r="F57" s="24">
        <v>848955.8257710004</v>
      </c>
      <c r="I57" s="60"/>
    </row>
    <row r="58" spans="1:9" ht="11.25">
      <c r="A58" s="23">
        <v>49</v>
      </c>
      <c r="B58" s="25">
        <v>11441.505999999992</v>
      </c>
      <c r="C58" s="24">
        <v>276104.890761</v>
      </c>
      <c r="D58" s="24">
        <v>564349.7299500001</v>
      </c>
      <c r="E58" s="24">
        <v>0</v>
      </c>
      <c r="F58" s="24">
        <v>851896.126711</v>
      </c>
      <c r="I58" s="60"/>
    </row>
    <row r="59" spans="1:9" ht="11.25">
      <c r="A59" s="23">
        <v>50</v>
      </c>
      <c r="B59" s="25">
        <v>11477.145999999995</v>
      </c>
      <c r="C59" s="24">
        <v>298132.593761</v>
      </c>
      <c r="D59" s="24">
        <v>574138.47895</v>
      </c>
      <c r="E59" s="24">
        <v>0</v>
      </c>
      <c r="F59" s="24">
        <v>883748.2187109999</v>
      </c>
      <c r="I59" s="60"/>
    </row>
    <row r="60" spans="1:9" ht="11.25">
      <c r="A60" s="23">
        <v>51</v>
      </c>
      <c r="B60" s="25">
        <v>11486.425999999996</v>
      </c>
      <c r="C60" s="24">
        <v>312209.18632300006</v>
      </c>
      <c r="D60" s="24">
        <v>574766.63295</v>
      </c>
      <c r="E60" s="24">
        <v>0</v>
      </c>
      <c r="F60" s="24">
        <v>898462.2452730001</v>
      </c>
      <c r="I60" s="60"/>
    </row>
    <row r="61" spans="1:9" ht="11.25">
      <c r="A61" s="23">
        <v>52</v>
      </c>
      <c r="B61" s="25">
        <v>11544.965999999995</v>
      </c>
      <c r="C61" s="24">
        <v>312297.19922300003</v>
      </c>
      <c r="D61" s="24">
        <v>576721.0869500001</v>
      </c>
      <c r="E61" s="24">
        <v>0</v>
      </c>
      <c r="F61" s="24">
        <v>900563.2521729999</v>
      </c>
      <c r="I61" s="60"/>
    </row>
    <row r="62" spans="1:9" ht="11.25">
      <c r="A62" s="23">
        <v>53</v>
      </c>
      <c r="B62" s="73">
        <v>11555.965999999993</v>
      </c>
      <c r="C62" s="74">
        <v>331808.8322230001</v>
      </c>
      <c r="D62" s="74">
        <v>591704.17195</v>
      </c>
      <c r="E62" s="74">
        <v>0</v>
      </c>
      <c r="F62" s="74">
        <v>935068.970173</v>
      </c>
      <c r="I62" s="60"/>
    </row>
    <row r="63" spans="1:9" ht="24">
      <c r="A63" s="21" t="s">
        <v>0</v>
      </c>
      <c r="B63" s="22" t="s">
        <v>221</v>
      </c>
      <c r="C63" s="22"/>
      <c r="D63" s="22"/>
      <c r="E63" s="22"/>
      <c r="F63" s="22"/>
      <c r="I63" s="60"/>
    </row>
    <row r="64" spans="1:9" ht="11.25">
      <c r="A64" s="23">
        <v>1</v>
      </c>
      <c r="B64" s="73"/>
      <c r="C64" s="73"/>
      <c r="D64" s="73"/>
      <c r="E64" s="73"/>
      <c r="F64" s="73"/>
      <c r="I64" s="60"/>
    </row>
    <row r="65" spans="1:9" ht="11.25">
      <c r="A65" s="23">
        <v>2</v>
      </c>
      <c r="B65" s="25">
        <v>25.28</v>
      </c>
      <c r="C65" s="25">
        <v>0.053</v>
      </c>
      <c r="D65" s="25">
        <v>3304.4049999999993</v>
      </c>
      <c r="E65" s="25">
        <v>0</v>
      </c>
      <c r="F65" s="25">
        <v>3329.737999999999</v>
      </c>
      <c r="I65" s="60"/>
    </row>
    <row r="66" spans="1:9" ht="11.25">
      <c r="A66" s="23">
        <v>3</v>
      </c>
      <c r="B66" s="73"/>
      <c r="C66" s="73"/>
      <c r="D66" s="73"/>
      <c r="E66" s="73"/>
      <c r="F66" s="73"/>
      <c r="I66" s="60"/>
    </row>
    <row r="67" spans="1:9" ht="11.25">
      <c r="A67" s="23">
        <v>4</v>
      </c>
      <c r="B67" s="73"/>
      <c r="C67" s="73"/>
      <c r="D67" s="73"/>
      <c r="E67" s="73"/>
      <c r="F67" s="73"/>
      <c r="I67" s="60"/>
    </row>
    <row r="68" spans="1:9" ht="11.25">
      <c r="A68" s="23">
        <v>5</v>
      </c>
      <c r="B68" s="25">
        <v>61.1</v>
      </c>
      <c r="C68" s="25">
        <v>88.453</v>
      </c>
      <c r="D68" s="25">
        <v>8285.597999999998</v>
      </c>
      <c r="E68" s="25">
        <v>0</v>
      </c>
      <c r="F68" s="25">
        <v>8435.150999999998</v>
      </c>
      <c r="I68" s="60"/>
    </row>
    <row r="69" spans="1:9" ht="11.25">
      <c r="A69" s="23">
        <v>6</v>
      </c>
      <c r="B69" s="25">
        <v>66.6</v>
      </c>
      <c r="C69" s="25">
        <v>142.98934</v>
      </c>
      <c r="D69" s="25">
        <v>37917.322</v>
      </c>
      <c r="E69" s="25">
        <v>0</v>
      </c>
      <c r="F69" s="25">
        <v>38126.91134</v>
      </c>
      <c r="I69" s="60"/>
    </row>
    <row r="70" spans="1:9" ht="11.25">
      <c r="A70" s="23">
        <v>7</v>
      </c>
      <c r="B70" s="73"/>
      <c r="C70" s="73"/>
      <c r="D70" s="73"/>
      <c r="E70" s="73"/>
      <c r="F70" s="73"/>
      <c r="I70" s="60"/>
    </row>
    <row r="71" spans="1:9" ht="11.25">
      <c r="A71" s="23">
        <v>8</v>
      </c>
      <c r="B71" s="73"/>
      <c r="C71" s="73"/>
      <c r="D71" s="73"/>
      <c r="E71" s="73"/>
      <c r="F71" s="73"/>
      <c r="I71" s="60"/>
    </row>
    <row r="72" spans="1:9" ht="11.25">
      <c r="A72" s="23">
        <v>9</v>
      </c>
      <c r="B72" s="25">
        <v>391.81199999999995</v>
      </c>
      <c r="C72" s="25">
        <v>224.97624000000002</v>
      </c>
      <c r="D72" s="25">
        <v>86704.20910000001</v>
      </c>
      <c r="E72" s="25">
        <v>0</v>
      </c>
      <c r="F72" s="25">
        <v>87320.99734</v>
      </c>
      <c r="I72" s="60"/>
    </row>
    <row r="73" spans="1:9" ht="11.25">
      <c r="A73" s="23">
        <v>10</v>
      </c>
      <c r="B73" s="25">
        <v>433.83199999999994</v>
      </c>
      <c r="C73" s="25">
        <v>50393.81824</v>
      </c>
      <c r="D73" s="25">
        <v>113960.9191</v>
      </c>
      <c r="E73" s="25">
        <v>0</v>
      </c>
      <c r="F73" s="25">
        <v>164788.56934</v>
      </c>
      <c r="I73" s="60"/>
    </row>
    <row r="74" spans="1:9" ht="11.25">
      <c r="A74" s="23">
        <v>11</v>
      </c>
      <c r="B74" s="25">
        <v>433.83199999999994</v>
      </c>
      <c r="C74" s="25">
        <v>50062.65924</v>
      </c>
      <c r="D74" s="25">
        <v>114573.0851</v>
      </c>
      <c r="E74" s="25">
        <v>0</v>
      </c>
      <c r="F74" s="25">
        <v>165069.57634</v>
      </c>
      <c r="I74" s="60"/>
    </row>
    <row r="75" spans="1:9" ht="11.25">
      <c r="A75" s="23">
        <v>12</v>
      </c>
      <c r="B75" s="25">
        <v>523.8720000000001</v>
      </c>
      <c r="C75" s="25">
        <v>50122.666788</v>
      </c>
      <c r="D75" s="25">
        <v>116455.6771</v>
      </c>
      <c r="E75" s="25">
        <v>0</v>
      </c>
      <c r="F75" s="25">
        <v>167102.21588800004</v>
      </c>
      <c r="I75" s="60"/>
    </row>
    <row r="76" spans="1:9" ht="11.25">
      <c r="A76" s="23">
        <v>13</v>
      </c>
      <c r="B76" s="25">
        <v>532.3220000000001</v>
      </c>
      <c r="C76" s="25">
        <v>50123.121788000004</v>
      </c>
      <c r="D76" s="25">
        <v>122543.0151</v>
      </c>
      <c r="E76" s="25">
        <v>0</v>
      </c>
      <c r="F76" s="25">
        <v>173198.45888800005</v>
      </c>
      <c r="I76" s="60"/>
    </row>
    <row r="77" spans="1:8" s="76" customFormat="1" ht="11.25">
      <c r="A77" s="23">
        <v>14</v>
      </c>
      <c r="B77" s="73"/>
      <c r="C77" s="73"/>
      <c r="D77" s="73"/>
      <c r="E77" s="73"/>
      <c r="F77" s="73"/>
      <c r="G77" s="75"/>
      <c r="H77" s="75"/>
    </row>
    <row r="78" spans="1:8" s="76" customFormat="1" ht="11.25">
      <c r="A78" s="23">
        <v>15</v>
      </c>
      <c r="B78" s="25">
        <v>553.022</v>
      </c>
      <c r="C78" s="25">
        <v>76654.92800000003</v>
      </c>
      <c r="D78" s="25">
        <v>151479.218</v>
      </c>
      <c r="E78" s="25">
        <v>0</v>
      </c>
      <c r="F78" s="25">
        <v>228687.168</v>
      </c>
      <c r="G78" s="75"/>
      <c r="H78" s="75"/>
    </row>
    <row r="79" spans="1:8" s="76" customFormat="1" ht="11.25">
      <c r="A79" s="23">
        <v>16</v>
      </c>
      <c r="B79" s="73"/>
      <c r="C79" s="73"/>
      <c r="D79" s="73"/>
      <c r="E79" s="73"/>
      <c r="F79" s="73"/>
      <c r="G79" s="75"/>
      <c r="H79" s="75"/>
    </row>
    <row r="80" spans="1:8" s="76" customFormat="1" ht="11.25">
      <c r="A80" s="23">
        <v>17</v>
      </c>
      <c r="B80" s="25">
        <v>693.3220000000001</v>
      </c>
      <c r="C80" s="25">
        <v>93806.374788</v>
      </c>
      <c r="D80" s="25">
        <v>218144.68920000002</v>
      </c>
      <c r="E80" s="25">
        <v>48338.93042999999</v>
      </c>
      <c r="F80" s="25">
        <v>360983.3164179999</v>
      </c>
      <c r="G80" s="75"/>
      <c r="H80" s="75"/>
    </row>
    <row r="81" spans="1:8" s="76" customFormat="1" ht="11.25">
      <c r="A81" s="23">
        <v>18</v>
      </c>
      <c r="B81" s="73"/>
      <c r="C81" s="73"/>
      <c r="D81" s="73"/>
      <c r="E81" s="73"/>
      <c r="F81" s="73"/>
      <c r="G81" s="75"/>
      <c r="H81" s="75"/>
    </row>
    <row r="82" spans="1:9" ht="11.25">
      <c r="A82" s="23">
        <v>19</v>
      </c>
      <c r="B82" s="25">
        <v>1921.6680000000003</v>
      </c>
      <c r="C82" s="25">
        <v>93824.84118800002</v>
      </c>
      <c r="D82" s="25">
        <v>241414.8932</v>
      </c>
      <c r="E82" s="25">
        <v>52071.19910000001</v>
      </c>
      <c r="F82" s="25">
        <v>389232.601488</v>
      </c>
      <c r="I82" s="60"/>
    </row>
    <row r="83" spans="1:9" ht="11.25">
      <c r="A83" s="23">
        <v>20</v>
      </c>
      <c r="B83" s="25">
        <v>1994.3180000000004</v>
      </c>
      <c r="C83" s="25">
        <v>98877.19218800002</v>
      </c>
      <c r="D83" s="25">
        <v>250736.01319999993</v>
      </c>
      <c r="E83" s="25">
        <v>54007.9221</v>
      </c>
      <c r="F83" s="25">
        <v>405615.44548799994</v>
      </c>
      <c r="G83" s="60"/>
      <c r="H83" s="60"/>
      <c r="I83" s="60"/>
    </row>
    <row r="84" spans="1:9" ht="11.25">
      <c r="A84" s="23">
        <v>21</v>
      </c>
      <c r="B84" s="25">
        <v>2196.177</v>
      </c>
      <c r="C84" s="25">
        <v>98893.07300000002</v>
      </c>
      <c r="D84" s="25">
        <v>251479.316</v>
      </c>
      <c r="E84" s="25">
        <v>0</v>
      </c>
      <c r="F84" s="25">
        <v>352568.566</v>
      </c>
      <c r="G84" s="60"/>
      <c r="H84" s="60"/>
      <c r="I84" s="60"/>
    </row>
    <row r="85" spans="1:9" ht="11.25">
      <c r="A85" s="23">
        <v>22</v>
      </c>
      <c r="B85" s="25">
        <v>2268.777</v>
      </c>
      <c r="C85" s="25">
        <v>98900.82800000001</v>
      </c>
      <c r="D85" s="25">
        <v>251721.428</v>
      </c>
      <c r="E85" s="25">
        <v>0</v>
      </c>
      <c r="F85" s="25">
        <v>352891.03300000005</v>
      </c>
      <c r="G85" s="60"/>
      <c r="H85" s="60"/>
      <c r="I85" s="60"/>
    </row>
    <row r="86" spans="1:9" ht="11.25">
      <c r="A86" s="23">
        <v>23</v>
      </c>
      <c r="B86" s="25">
        <v>2365.777</v>
      </c>
      <c r="C86" s="25">
        <v>98901.182</v>
      </c>
      <c r="D86" s="25">
        <v>254488.64400000003</v>
      </c>
      <c r="E86" s="25">
        <v>0</v>
      </c>
      <c r="F86" s="25">
        <v>355755.60300000006</v>
      </c>
      <c r="G86" s="60"/>
      <c r="H86" s="60"/>
      <c r="I86" s="60"/>
    </row>
    <row r="87" spans="1:9" ht="11.25">
      <c r="A87" s="23">
        <v>24</v>
      </c>
      <c r="B87" s="25">
        <v>2659.7369999999996</v>
      </c>
      <c r="C87" s="25">
        <v>119363.488</v>
      </c>
      <c r="D87" s="25">
        <v>265529.45900000003</v>
      </c>
      <c r="E87" s="25">
        <v>0</v>
      </c>
      <c r="F87" s="25">
        <v>387552.6840000001</v>
      </c>
      <c r="G87" s="60"/>
      <c r="H87" s="60"/>
      <c r="I87" s="60"/>
    </row>
    <row r="88" spans="1:9" ht="11.25">
      <c r="A88" s="23">
        <v>25</v>
      </c>
      <c r="B88" s="25">
        <v>2692.0730000000003</v>
      </c>
      <c r="C88" s="25">
        <v>119363.585</v>
      </c>
      <c r="D88" s="25">
        <v>271194.39200000005</v>
      </c>
      <c r="E88" s="25">
        <v>0</v>
      </c>
      <c r="F88" s="25">
        <v>393250.05</v>
      </c>
      <c r="G88" s="60"/>
      <c r="H88" s="60"/>
      <c r="I88" s="60"/>
    </row>
    <row r="89" spans="1:9" ht="11.25">
      <c r="A89" s="23">
        <v>26</v>
      </c>
      <c r="B89" s="25">
        <v>2710.0730000000003</v>
      </c>
      <c r="C89" s="25">
        <v>119363.62500000001</v>
      </c>
      <c r="D89" s="25">
        <v>288590.427</v>
      </c>
      <c r="E89" s="25">
        <v>0</v>
      </c>
      <c r="F89" s="25">
        <v>410664.12500000006</v>
      </c>
      <c r="G89" s="60"/>
      <c r="H89" s="60"/>
      <c r="I89" s="60"/>
    </row>
    <row r="90" spans="1:9" ht="11.25">
      <c r="A90" s="23">
        <v>27</v>
      </c>
      <c r="B90" s="73"/>
      <c r="C90" s="73"/>
      <c r="D90" s="73"/>
      <c r="E90" s="73"/>
      <c r="F90" s="73"/>
      <c r="G90" s="60"/>
      <c r="H90" s="60"/>
      <c r="I90" s="60"/>
    </row>
    <row r="91" spans="1:9" ht="11.25">
      <c r="A91" s="162" t="s">
        <v>101</v>
      </c>
      <c r="B91" s="162"/>
      <c r="C91" s="162"/>
      <c r="D91" s="162"/>
      <c r="E91" s="162"/>
      <c r="F91" s="162"/>
      <c r="G91" s="60"/>
      <c r="H91" s="60"/>
      <c r="I91" s="60"/>
    </row>
    <row r="92" spans="1:9" ht="11.25">
      <c r="A92" s="23">
        <v>28</v>
      </c>
      <c r="B92" s="25">
        <v>2737.893</v>
      </c>
      <c r="C92" s="25">
        <v>119367.16600000003</v>
      </c>
      <c r="D92" s="25">
        <v>289749.979</v>
      </c>
      <c r="E92" s="25">
        <v>0</v>
      </c>
      <c r="F92" s="25">
        <v>411855.038</v>
      </c>
      <c r="G92" s="60"/>
      <c r="H92" s="60"/>
      <c r="I92" s="60"/>
    </row>
    <row r="93" spans="1:9" ht="11.25">
      <c r="A93" s="23">
        <v>29</v>
      </c>
      <c r="B93" s="25">
        <v>4086.8329999999996</v>
      </c>
      <c r="C93" s="25">
        <v>119367.655</v>
      </c>
      <c r="D93" s="25">
        <v>290359.89100000006</v>
      </c>
      <c r="E93" s="25">
        <v>0</v>
      </c>
      <c r="F93" s="25">
        <v>413814.379</v>
      </c>
      <c r="G93" s="60"/>
      <c r="H93" s="60"/>
      <c r="I93" s="60"/>
    </row>
    <row r="94" spans="1:9" ht="11.25">
      <c r="A94" s="23">
        <v>30</v>
      </c>
      <c r="B94" s="25">
        <v>4105.133</v>
      </c>
      <c r="C94" s="25">
        <v>119379.68400000001</v>
      </c>
      <c r="D94" s="25">
        <v>290862.226</v>
      </c>
      <c r="E94" s="25">
        <v>0</v>
      </c>
      <c r="F94" s="25">
        <v>414347.04299999995</v>
      </c>
      <c r="G94" s="60"/>
      <c r="H94" s="60"/>
      <c r="I94" s="60"/>
    </row>
    <row r="95" spans="1:9" ht="11.25">
      <c r="A95" s="99">
        <v>31</v>
      </c>
      <c r="B95" s="25">
        <v>4105.133</v>
      </c>
      <c r="C95" s="25">
        <v>119380.73000000001</v>
      </c>
      <c r="D95" s="25">
        <v>317543.8030000001</v>
      </c>
      <c r="E95" s="25">
        <v>0</v>
      </c>
      <c r="F95" s="25">
        <v>441029.6660000001</v>
      </c>
      <c r="G95" s="60"/>
      <c r="H95" s="60"/>
      <c r="I95" s="60"/>
    </row>
    <row r="96" spans="1:9" ht="11.25">
      <c r="A96" s="99">
        <v>32</v>
      </c>
      <c r="B96" s="25">
        <v>4105.133</v>
      </c>
      <c r="C96" s="25">
        <v>119402.92299999998</v>
      </c>
      <c r="D96" s="25">
        <v>319831.6930000001</v>
      </c>
      <c r="E96" s="25">
        <v>0</v>
      </c>
      <c r="F96" s="25">
        <v>443339.74900000007</v>
      </c>
      <c r="G96" s="60"/>
      <c r="H96" s="60"/>
      <c r="I96" s="60"/>
    </row>
    <row r="97" spans="1:9" ht="12.75" customHeight="1">
      <c r="A97" s="99">
        <v>33</v>
      </c>
      <c r="B97" s="25">
        <v>4142.313</v>
      </c>
      <c r="C97" s="25">
        <v>119434.052</v>
      </c>
      <c r="D97" s="25">
        <v>320214.28300000005</v>
      </c>
      <c r="E97" s="25">
        <v>0</v>
      </c>
      <c r="F97" s="25">
        <v>443790.64800000016</v>
      </c>
      <c r="G97" s="60"/>
      <c r="H97" s="60"/>
      <c r="I97" s="60"/>
    </row>
    <row r="98" spans="1:9" ht="12.75" customHeight="1">
      <c r="A98" s="23">
        <v>34</v>
      </c>
      <c r="B98" s="25">
        <v>4200.833</v>
      </c>
      <c r="C98" s="25">
        <v>119518.62700000001</v>
      </c>
      <c r="D98" s="25">
        <v>321535.3350000001</v>
      </c>
      <c r="E98" s="25">
        <v>0</v>
      </c>
      <c r="F98" s="25">
        <v>445254.7950000001</v>
      </c>
      <c r="G98" s="60"/>
      <c r="H98" s="60"/>
      <c r="I98" s="60"/>
    </row>
    <row r="99" spans="1:9" ht="12.75" customHeight="1">
      <c r="A99" s="23">
        <v>35</v>
      </c>
      <c r="B99" s="25">
        <v>4230.652999999999</v>
      </c>
      <c r="C99" s="25">
        <v>119559.37099999998</v>
      </c>
      <c r="D99" s="25">
        <v>322237.7310000001</v>
      </c>
      <c r="E99" s="25">
        <v>0</v>
      </c>
      <c r="F99" s="25">
        <v>446027.755</v>
      </c>
      <c r="G99" s="60"/>
      <c r="H99" s="60"/>
      <c r="I99" s="60"/>
    </row>
    <row r="100" spans="1:9" ht="12.75" customHeight="1">
      <c r="A100" s="23">
        <v>36</v>
      </c>
      <c r="B100" s="25">
        <v>4323.053</v>
      </c>
      <c r="C100" s="25">
        <v>119587.78399999999</v>
      </c>
      <c r="D100" s="25">
        <v>326894.37500000006</v>
      </c>
      <c r="E100" s="25">
        <v>0</v>
      </c>
      <c r="F100" s="25">
        <v>450805.212</v>
      </c>
      <c r="G100" s="60"/>
      <c r="H100" s="60"/>
      <c r="I100" s="60"/>
    </row>
    <row r="101" spans="1:9" ht="12.75" customHeight="1">
      <c r="A101" s="23">
        <v>37</v>
      </c>
      <c r="B101" s="25">
        <v>4347.253</v>
      </c>
      <c r="C101" s="25">
        <v>119610.763</v>
      </c>
      <c r="D101" s="25">
        <v>340744.829</v>
      </c>
      <c r="E101" s="25">
        <v>0</v>
      </c>
      <c r="F101" s="25">
        <v>464702.845</v>
      </c>
      <c r="G101" s="60"/>
      <c r="H101" s="60"/>
      <c r="I101" s="60"/>
    </row>
    <row r="102" spans="1:9" ht="12.75" customHeight="1">
      <c r="A102" s="23">
        <v>38</v>
      </c>
      <c r="B102" s="25">
        <v>4724.408</v>
      </c>
      <c r="C102" s="25">
        <v>125127.356</v>
      </c>
      <c r="D102" s="25">
        <v>356112.053</v>
      </c>
      <c r="E102" s="25">
        <v>0</v>
      </c>
      <c r="F102" s="25">
        <v>485963.8169999999</v>
      </c>
      <c r="G102" s="60"/>
      <c r="H102" s="60"/>
      <c r="I102" s="60"/>
    </row>
    <row r="103" spans="1:9" ht="12.75" customHeight="1">
      <c r="A103" s="23">
        <v>39</v>
      </c>
      <c r="B103" s="25">
        <v>4750.407999999999</v>
      </c>
      <c r="C103" s="25">
        <v>125129.437</v>
      </c>
      <c r="D103" s="25">
        <v>356611.72400000005</v>
      </c>
      <c r="E103" s="25">
        <v>0</v>
      </c>
      <c r="F103" s="25">
        <v>486491.569</v>
      </c>
      <c r="G103" s="60"/>
      <c r="H103" s="60"/>
      <c r="I103" s="60"/>
    </row>
    <row r="104" spans="1:9" ht="12.75" customHeight="1">
      <c r="A104" s="23">
        <v>40</v>
      </c>
      <c r="B104" s="25">
        <v>4774.848</v>
      </c>
      <c r="C104" s="25">
        <v>125155.90400000001</v>
      </c>
      <c r="D104" s="25">
        <v>357627.634</v>
      </c>
      <c r="E104" s="25">
        <v>0</v>
      </c>
      <c r="F104" s="25">
        <v>487558.38599999994</v>
      </c>
      <c r="G104" s="60"/>
      <c r="H104" s="60"/>
      <c r="I104" s="60"/>
    </row>
    <row r="105" spans="1:9" ht="11.25">
      <c r="A105" s="23">
        <v>41</v>
      </c>
      <c r="B105" s="25">
        <v>4799.8679999999995</v>
      </c>
      <c r="C105" s="25">
        <v>125189.45599999998</v>
      </c>
      <c r="D105" s="25">
        <v>358203.12400000007</v>
      </c>
      <c r="E105" s="25">
        <v>0</v>
      </c>
      <c r="F105" s="25">
        <v>488192.448</v>
      </c>
      <c r="G105" s="60"/>
      <c r="H105" s="60"/>
      <c r="I105" s="60"/>
    </row>
    <row r="106" spans="1:9" ht="11.25">
      <c r="A106" s="23">
        <v>42</v>
      </c>
      <c r="B106" s="25">
        <v>4799.8679999999995</v>
      </c>
      <c r="C106" s="25">
        <v>125193.41600000003</v>
      </c>
      <c r="D106" s="25">
        <v>360381.4160000001</v>
      </c>
      <c r="E106" s="25">
        <v>0</v>
      </c>
      <c r="F106" s="25">
        <v>490374.7</v>
      </c>
      <c r="G106" s="60"/>
      <c r="H106" s="60"/>
      <c r="I106" s="60"/>
    </row>
    <row r="107" spans="1:9" ht="11.25">
      <c r="A107" s="23">
        <v>43</v>
      </c>
      <c r="B107" s="25">
        <v>4848.068</v>
      </c>
      <c r="C107" s="25">
        <v>125234.65000000002</v>
      </c>
      <c r="D107" s="25">
        <v>362404.91300000006</v>
      </c>
      <c r="E107" s="25">
        <v>0</v>
      </c>
      <c r="F107" s="25">
        <v>492487.631</v>
      </c>
      <c r="G107" s="60"/>
      <c r="H107" s="60"/>
      <c r="I107" s="60"/>
    </row>
    <row r="108" spans="1:9" ht="11.25">
      <c r="A108" s="23">
        <v>44</v>
      </c>
      <c r="B108" s="25">
        <v>4877.669</v>
      </c>
      <c r="C108" s="25">
        <v>125293.47759200001</v>
      </c>
      <c r="D108" s="25">
        <v>365749.6474400001</v>
      </c>
      <c r="E108" s="25">
        <v>181233.27949800013</v>
      </c>
      <c r="F108" s="25">
        <v>677154.0735300004</v>
      </c>
      <c r="G108" s="67"/>
      <c r="H108" s="67"/>
      <c r="I108" s="67"/>
    </row>
    <row r="109" spans="1:9" ht="11.25">
      <c r="A109" s="23">
        <v>45</v>
      </c>
      <c r="B109" s="25">
        <v>5010.069</v>
      </c>
      <c r="C109" s="25">
        <v>125302.33604200001</v>
      </c>
      <c r="D109" s="25">
        <v>366484.2351950001</v>
      </c>
      <c r="E109" s="25">
        <v>183569.74643400015</v>
      </c>
      <c r="F109" s="25">
        <v>680366.3866710003</v>
      </c>
      <c r="G109" s="67"/>
      <c r="H109" s="67"/>
      <c r="I109" s="67"/>
    </row>
    <row r="110" spans="1:9" ht="11.25">
      <c r="A110" s="23">
        <v>46</v>
      </c>
      <c r="B110" s="25">
        <v>5037.219</v>
      </c>
      <c r="C110" s="25">
        <v>125333.58604199998</v>
      </c>
      <c r="D110" s="25">
        <v>367724.8331950001</v>
      </c>
      <c r="E110" s="25">
        <v>185541.27007400015</v>
      </c>
      <c r="F110" s="25">
        <v>683636.9083110002</v>
      </c>
      <c r="G110" s="67"/>
      <c r="H110" s="67"/>
      <c r="I110" s="67"/>
    </row>
    <row r="111" spans="1:9" ht="11.25">
      <c r="A111" s="23">
        <v>47</v>
      </c>
      <c r="B111" s="25">
        <v>5674.910000000001</v>
      </c>
      <c r="C111" s="25">
        <v>125333.58969199998</v>
      </c>
      <c r="D111" s="25">
        <v>368655.17619500007</v>
      </c>
      <c r="E111" s="25">
        <v>185720.02871800013</v>
      </c>
      <c r="F111" s="25">
        <v>685383.7046050001</v>
      </c>
      <c r="G111" s="67"/>
      <c r="H111" s="67"/>
      <c r="I111" s="67"/>
    </row>
    <row r="112" spans="1:9" ht="11.25">
      <c r="A112" s="23">
        <v>48</v>
      </c>
      <c r="B112" s="25">
        <v>5819.651000000001</v>
      </c>
      <c r="C112" s="25">
        <v>125348.67524199997</v>
      </c>
      <c r="D112" s="25">
        <v>369636.4073950001</v>
      </c>
      <c r="E112" s="25">
        <v>186392.60095800014</v>
      </c>
      <c r="F112" s="25">
        <v>687197.3345950001</v>
      </c>
      <c r="G112" s="67"/>
      <c r="H112" s="67"/>
      <c r="I112" s="67"/>
    </row>
    <row r="113" spans="1:9" ht="11.25">
      <c r="A113" s="23">
        <v>49</v>
      </c>
      <c r="B113" s="25">
        <v>5868.051</v>
      </c>
      <c r="C113" s="25">
        <v>125371.11789199998</v>
      </c>
      <c r="D113" s="25">
        <v>370048.037395</v>
      </c>
      <c r="E113" s="25">
        <v>187498.58255800014</v>
      </c>
      <c r="F113" s="25">
        <v>688785.7888450002</v>
      </c>
      <c r="G113" s="67"/>
      <c r="H113" s="67"/>
      <c r="I113" s="67"/>
    </row>
    <row r="114" spans="1:9" ht="11.25">
      <c r="A114" s="23">
        <v>50</v>
      </c>
      <c r="B114" s="25">
        <v>5930.4795</v>
      </c>
      <c r="C114" s="25">
        <v>125431.44359199997</v>
      </c>
      <c r="D114" s="25">
        <v>370767.6493950001</v>
      </c>
      <c r="E114" s="25">
        <v>189146.18992800012</v>
      </c>
      <c r="F114" s="25">
        <v>691275.7624150001</v>
      </c>
      <c r="G114" s="67"/>
      <c r="H114" s="67"/>
      <c r="I114" s="67"/>
    </row>
    <row r="115" spans="1:9" ht="11.25">
      <c r="A115" s="23">
        <v>51</v>
      </c>
      <c r="B115" s="25">
        <v>6205.059500000002</v>
      </c>
      <c r="C115" s="25">
        <v>131421.02101199995</v>
      </c>
      <c r="D115" s="25">
        <v>393188.31839500007</v>
      </c>
      <c r="E115" s="25">
        <v>190478.99152600006</v>
      </c>
      <c r="F115" s="25">
        <v>721293.3904329999</v>
      </c>
      <c r="G115" s="67"/>
      <c r="H115" s="67"/>
      <c r="I115" s="67"/>
    </row>
    <row r="116" spans="1:9" ht="11.25">
      <c r="A116" s="23">
        <v>52</v>
      </c>
      <c r="B116" s="73">
        <v>6210.310900000001</v>
      </c>
      <c r="C116" s="73">
        <v>131441.44501199995</v>
      </c>
      <c r="D116" s="73">
        <v>394402.45359499997</v>
      </c>
      <c r="E116" s="73">
        <v>192140.09424600014</v>
      </c>
      <c r="F116" s="73">
        <v>724194.3037530001</v>
      </c>
      <c r="G116" s="67"/>
      <c r="H116" s="67"/>
      <c r="I116" s="67"/>
    </row>
    <row r="117" spans="1:9" ht="12.75">
      <c r="A117" s="163" t="s">
        <v>218</v>
      </c>
      <c r="B117" s="164"/>
      <c r="C117" s="164"/>
      <c r="D117" s="164"/>
      <c r="E117" s="164"/>
      <c r="F117" s="164"/>
      <c r="G117" s="67"/>
      <c r="H117" s="67"/>
      <c r="I117" s="67"/>
    </row>
    <row r="118" spans="1:9" ht="12.75">
      <c r="A118" s="163" t="s">
        <v>219</v>
      </c>
      <c r="B118" s="163"/>
      <c r="C118" s="163"/>
      <c r="D118" s="163"/>
      <c r="E118" s="163"/>
      <c r="F118" s="163"/>
      <c r="G118" s="67"/>
      <c r="H118" s="67"/>
      <c r="I118" s="67"/>
    </row>
    <row r="119" spans="1:9" ht="24">
      <c r="A119" s="21" t="s">
        <v>0</v>
      </c>
      <c r="B119" s="22" t="s">
        <v>222</v>
      </c>
      <c r="C119" s="22"/>
      <c r="D119" s="22"/>
      <c r="E119" s="22"/>
      <c r="F119" s="22"/>
      <c r="G119" s="67"/>
      <c r="H119" s="67"/>
      <c r="I119" s="67"/>
    </row>
    <row r="120" spans="1:9" ht="11.25">
      <c r="A120" s="23">
        <v>1</v>
      </c>
      <c r="B120" s="73"/>
      <c r="C120" s="73"/>
      <c r="D120" s="73"/>
      <c r="E120" s="73"/>
      <c r="F120" s="73"/>
      <c r="G120" s="67"/>
      <c r="H120" s="67"/>
      <c r="I120" s="67"/>
    </row>
    <row r="121" spans="1:9" ht="11.25">
      <c r="A121" s="23">
        <v>2</v>
      </c>
      <c r="B121" s="25">
        <v>284.5</v>
      </c>
      <c r="C121" s="25">
        <v>12.000586</v>
      </c>
      <c r="D121" s="25">
        <v>4917.7</v>
      </c>
      <c r="E121" s="25">
        <v>527.41784</v>
      </c>
      <c r="F121" s="25">
        <v>5741.618425999999</v>
      </c>
      <c r="G121" s="67"/>
      <c r="H121" s="67"/>
      <c r="I121" s="67"/>
    </row>
    <row r="122" spans="1:9" ht="11.25">
      <c r="A122" s="23">
        <v>3</v>
      </c>
      <c r="B122" s="73"/>
      <c r="C122" s="73"/>
      <c r="D122" s="73"/>
      <c r="E122" s="73"/>
      <c r="F122" s="73"/>
      <c r="G122" s="67"/>
      <c r="H122" s="67"/>
      <c r="I122" s="67"/>
    </row>
    <row r="123" spans="1:9" ht="11.25">
      <c r="A123" s="23">
        <v>4</v>
      </c>
      <c r="B123" s="73"/>
      <c r="C123" s="73"/>
      <c r="D123" s="73"/>
      <c r="E123" s="73"/>
      <c r="F123" s="73"/>
      <c r="G123" s="67"/>
      <c r="H123" s="67"/>
      <c r="I123" s="67"/>
    </row>
    <row r="124" spans="1:9" ht="11.25">
      <c r="A124" s="23">
        <v>5</v>
      </c>
      <c r="B124" s="25">
        <v>582.483</v>
      </c>
      <c r="C124" s="25">
        <v>67.12976599999999</v>
      </c>
      <c r="D124" s="25">
        <v>29101.554861999997</v>
      </c>
      <c r="E124" s="25">
        <v>1892.4444799999999</v>
      </c>
      <c r="F124" s="25">
        <v>31643.612107999998</v>
      </c>
      <c r="G124" s="67"/>
      <c r="H124" s="67"/>
      <c r="I124" s="67"/>
    </row>
    <row r="125" spans="1:9" ht="11.25">
      <c r="A125" s="23">
        <v>6</v>
      </c>
      <c r="B125" s="25">
        <v>642.274</v>
      </c>
      <c r="C125" s="25">
        <v>195.544766</v>
      </c>
      <c r="D125" s="25">
        <v>30134.455159999998</v>
      </c>
      <c r="E125" s="25">
        <v>2705.1080799999995</v>
      </c>
      <c r="F125" s="25">
        <v>33677.382006</v>
      </c>
      <c r="G125" s="60"/>
      <c r="H125" s="60"/>
      <c r="I125" s="60"/>
    </row>
    <row r="126" spans="1:9" ht="11.25">
      <c r="A126" s="23">
        <v>7</v>
      </c>
      <c r="B126" s="25">
        <v>701.155</v>
      </c>
      <c r="C126" s="25">
        <v>195.684366</v>
      </c>
      <c r="D126" s="25">
        <v>30559.80751999999</v>
      </c>
      <c r="E126" s="25">
        <v>4913.451279999999</v>
      </c>
      <c r="F126" s="25">
        <v>36370.098165999996</v>
      </c>
      <c r="G126" s="60"/>
      <c r="H126" s="60"/>
      <c r="I126" s="60"/>
    </row>
    <row r="127" spans="1:9" ht="11.25">
      <c r="A127" s="23">
        <v>8</v>
      </c>
      <c r="B127" s="25">
        <v>701.356</v>
      </c>
      <c r="C127" s="25">
        <v>250.85888599999998</v>
      </c>
      <c r="D127" s="25">
        <v>44665.04652</v>
      </c>
      <c r="E127" s="25">
        <v>6188.277200000001</v>
      </c>
      <c r="F127" s="25">
        <v>51805.53860600001</v>
      </c>
      <c r="G127" s="60"/>
      <c r="H127" s="60"/>
      <c r="I127" s="60"/>
    </row>
    <row r="128" spans="1:9" ht="11.25">
      <c r="A128" s="23">
        <v>9</v>
      </c>
      <c r="B128" s="25">
        <v>727.3593999999999</v>
      </c>
      <c r="C128" s="25">
        <v>252.223386</v>
      </c>
      <c r="D128" s="25">
        <v>45427.138389</v>
      </c>
      <c r="E128" s="25">
        <v>7305.33616</v>
      </c>
      <c r="F128" s="25">
        <v>53712.057335</v>
      </c>
      <c r="G128" s="60"/>
      <c r="H128" s="60"/>
      <c r="I128" s="60"/>
    </row>
    <row r="129" spans="1:9" ht="11.25">
      <c r="A129" s="23">
        <v>10</v>
      </c>
      <c r="B129" s="25">
        <v>797.1813999999999</v>
      </c>
      <c r="C129" s="25">
        <v>255.45243700000003</v>
      </c>
      <c r="D129" s="25">
        <v>87427.430306</v>
      </c>
      <c r="E129" s="25">
        <v>9197.752160000002</v>
      </c>
      <c r="F129" s="25">
        <v>97677.81630299999</v>
      </c>
      <c r="G129" s="60"/>
      <c r="H129" s="60"/>
      <c r="I129" s="60"/>
    </row>
    <row r="130" spans="1:9" ht="11.25">
      <c r="A130" s="23">
        <v>11</v>
      </c>
      <c r="B130" s="25">
        <v>970.5814</v>
      </c>
      <c r="C130" s="25">
        <v>272.573507</v>
      </c>
      <c r="D130" s="25">
        <v>88825.214939</v>
      </c>
      <c r="E130" s="25">
        <v>12727.67441</v>
      </c>
      <c r="F130" s="25">
        <v>102796.044256</v>
      </c>
      <c r="G130" s="60"/>
      <c r="H130" s="60"/>
      <c r="I130" s="60"/>
    </row>
    <row r="131" spans="1:9" ht="11.25">
      <c r="A131" s="23">
        <v>12</v>
      </c>
      <c r="B131" s="25">
        <v>1063.7439</v>
      </c>
      <c r="C131" s="25">
        <v>296.07350699999995</v>
      </c>
      <c r="D131" s="25">
        <v>89588.64629899999</v>
      </c>
      <c r="E131" s="25">
        <v>14557.475569999999</v>
      </c>
      <c r="F131" s="25">
        <v>105505.93927599998</v>
      </c>
      <c r="G131" s="60"/>
      <c r="H131" s="60"/>
      <c r="I131" s="60"/>
    </row>
    <row r="132" spans="1:9" ht="11.25">
      <c r="A132" s="23">
        <v>13</v>
      </c>
      <c r="B132" s="25">
        <v>1152.8858999999998</v>
      </c>
      <c r="C132" s="25">
        <v>318.565507</v>
      </c>
      <c r="D132" s="25">
        <v>90120.21665899997</v>
      </c>
      <c r="E132" s="25">
        <v>16609.47901</v>
      </c>
      <c r="F132" s="25">
        <v>108201.147076</v>
      </c>
      <c r="G132" s="60"/>
      <c r="H132" s="60"/>
      <c r="I132" s="60"/>
    </row>
    <row r="133" spans="1:9" ht="11.25">
      <c r="A133" s="23">
        <v>14</v>
      </c>
      <c r="B133" s="25">
        <v>1332.9769</v>
      </c>
      <c r="C133" s="25">
        <v>320.053157</v>
      </c>
      <c r="D133" s="25">
        <v>91668.99302399997</v>
      </c>
      <c r="E133" s="25">
        <v>19046.35747</v>
      </c>
      <c r="F133" s="25">
        <v>112368.38055100001</v>
      </c>
      <c r="G133" s="60"/>
      <c r="H133" s="60"/>
      <c r="I133" s="60"/>
    </row>
    <row r="134" spans="1:9" ht="11.25">
      <c r="A134" s="23">
        <v>15</v>
      </c>
      <c r="B134" s="25">
        <v>1398.4559</v>
      </c>
      <c r="C134" s="25">
        <v>382.270157</v>
      </c>
      <c r="D134" s="25">
        <v>92695.89802399998</v>
      </c>
      <c r="E134" s="25">
        <v>23213.98747</v>
      </c>
      <c r="F134" s="25">
        <v>117690.61155100001</v>
      </c>
      <c r="G134" s="60"/>
      <c r="H134" s="60"/>
      <c r="I134" s="60"/>
    </row>
    <row r="135" spans="1:9" ht="11.25">
      <c r="A135" s="23">
        <v>16</v>
      </c>
      <c r="B135" s="25">
        <v>1454.5499</v>
      </c>
      <c r="C135" s="25">
        <v>386.13385700000003</v>
      </c>
      <c r="D135" s="25">
        <v>93595.113814</v>
      </c>
      <c r="E135" s="25">
        <v>25605.983200000002</v>
      </c>
      <c r="F135" s="25">
        <v>121041.78077099999</v>
      </c>
      <c r="G135" s="60"/>
      <c r="H135" s="60"/>
      <c r="I135" s="60"/>
    </row>
    <row r="136" spans="1:9" ht="11.25">
      <c r="A136" s="23">
        <v>17</v>
      </c>
      <c r="B136" s="25">
        <v>1469.6338999999998</v>
      </c>
      <c r="C136" s="25">
        <v>7381.725856999999</v>
      </c>
      <c r="D136" s="25">
        <v>112027.835614</v>
      </c>
      <c r="E136" s="25">
        <v>26148.182700000005</v>
      </c>
      <c r="F136" s="25">
        <v>147027.378071</v>
      </c>
      <c r="G136" s="60"/>
      <c r="H136" s="60"/>
      <c r="I136" s="60"/>
    </row>
    <row r="137" spans="1:9" ht="11.25">
      <c r="A137" s="23">
        <v>18</v>
      </c>
      <c r="B137" s="73"/>
      <c r="C137" s="73"/>
      <c r="D137" s="73"/>
      <c r="E137" s="73"/>
      <c r="F137" s="73"/>
      <c r="G137" s="60"/>
      <c r="H137" s="60"/>
      <c r="I137" s="60"/>
    </row>
    <row r="138" spans="1:9" ht="11.25">
      <c r="A138" s="23">
        <v>19</v>
      </c>
      <c r="B138" s="25">
        <v>1660.4099</v>
      </c>
      <c r="C138" s="25">
        <v>7436.712646999999</v>
      </c>
      <c r="D138" s="25">
        <v>134252.23510400002</v>
      </c>
      <c r="E138" s="25">
        <v>38386.66715000002</v>
      </c>
      <c r="F138" s="25">
        <v>181736.02480100002</v>
      </c>
      <c r="G138" s="60"/>
      <c r="H138" s="60"/>
      <c r="I138" s="60"/>
    </row>
    <row r="139" spans="1:9" ht="11.25">
      <c r="A139" s="23">
        <v>20</v>
      </c>
      <c r="B139" s="73"/>
      <c r="C139" s="73"/>
      <c r="D139" s="73"/>
      <c r="E139" s="73"/>
      <c r="F139" s="73"/>
      <c r="G139" s="60"/>
      <c r="H139" s="60"/>
      <c r="I139" s="60"/>
    </row>
    <row r="140" spans="1:9" ht="11.25">
      <c r="A140" s="23">
        <v>21</v>
      </c>
      <c r="B140" s="73"/>
      <c r="C140" s="73"/>
      <c r="D140" s="73"/>
      <c r="E140" s="73"/>
      <c r="F140" s="73"/>
      <c r="G140" s="60"/>
      <c r="H140" s="60"/>
      <c r="I140" s="60"/>
    </row>
    <row r="141" spans="1:9" ht="11.25">
      <c r="A141" s="23">
        <v>22</v>
      </c>
      <c r="B141" s="25">
        <v>2341.7699000000002</v>
      </c>
      <c r="C141" s="25">
        <v>136496.56944487398</v>
      </c>
      <c r="D141" s="25">
        <v>224470.948649</v>
      </c>
      <c r="E141" s="25">
        <v>43011.86645000002</v>
      </c>
      <c r="F141" s="25">
        <v>406321.154443874</v>
      </c>
      <c r="G141" s="60"/>
      <c r="H141" s="60"/>
      <c r="I141" s="60"/>
    </row>
    <row r="142" spans="1:9" ht="11.25">
      <c r="A142" s="23">
        <v>23</v>
      </c>
      <c r="B142" s="25">
        <v>2426.3219</v>
      </c>
      <c r="C142" s="25">
        <v>143341.413882</v>
      </c>
      <c r="D142" s="25">
        <v>265690.58438899997</v>
      </c>
      <c r="E142" s="25">
        <v>45807.62395000002</v>
      </c>
      <c r="F142" s="25">
        <v>457265.94412100007</v>
      </c>
      <c r="G142" s="60"/>
      <c r="H142" s="60"/>
      <c r="I142" s="60"/>
    </row>
    <row r="143" spans="1:9" ht="11.25">
      <c r="A143" s="23">
        <v>24</v>
      </c>
      <c r="B143" s="25">
        <v>2582.5119</v>
      </c>
      <c r="C143" s="25">
        <v>143622.273582</v>
      </c>
      <c r="D143" s="25">
        <v>272998.9342789999</v>
      </c>
      <c r="E143" s="25">
        <v>48049.37465000003</v>
      </c>
      <c r="F143" s="25">
        <v>467253.094411</v>
      </c>
      <c r="G143" s="60"/>
      <c r="H143" s="60"/>
      <c r="I143" s="60"/>
    </row>
    <row r="144" spans="1:9" ht="11.25">
      <c r="A144" s="23">
        <v>25</v>
      </c>
      <c r="B144" s="25">
        <v>2673.9119</v>
      </c>
      <c r="C144" s="25">
        <v>181293.26511199996</v>
      </c>
      <c r="D144" s="25">
        <v>320958.588159</v>
      </c>
      <c r="E144" s="25">
        <v>49151.97665000003</v>
      </c>
      <c r="F144" s="25">
        <v>554077.741821</v>
      </c>
      <c r="G144" s="60"/>
      <c r="H144" s="60"/>
      <c r="I144" s="60"/>
    </row>
    <row r="145" spans="1:9" ht="11.25">
      <c r="A145" s="23">
        <v>26</v>
      </c>
      <c r="B145" s="73"/>
      <c r="C145" s="73"/>
      <c r="D145" s="73"/>
      <c r="E145" s="73"/>
      <c r="F145" s="73"/>
      <c r="G145" s="60"/>
      <c r="H145" s="60"/>
      <c r="I145" s="60"/>
    </row>
    <row r="146" spans="1:9" ht="11.25">
      <c r="A146" s="23">
        <v>27</v>
      </c>
      <c r="B146" s="25">
        <v>2879.6061</v>
      </c>
      <c r="C146" s="25">
        <v>181368.20329199996</v>
      </c>
      <c r="D146" s="25">
        <v>323932.18255399994</v>
      </c>
      <c r="E146" s="25">
        <v>53984.311350000025</v>
      </c>
      <c r="F146" s="25">
        <v>562164.303296</v>
      </c>
      <c r="G146" s="60"/>
      <c r="H146" s="60"/>
      <c r="I146" s="60"/>
    </row>
    <row r="147" spans="1:9" ht="11.25">
      <c r="A147" s="23">
        <v>28</v>
      </c>
      <c r="B147" s="25">
        <v>2952.4271</v>
      </c>
      <c r="C147" s="25">
        <v>187890.21641099994</v>
      </c>
      <c r="D147" s="25">
        <v>483548.99829399993</v>
      </c>
      <c r="E147" s="25">
        <v>56926.53555000002</v>
      </c>
      <c r="F147" s="25">
        <v>731318.1773549999</v>
      </c>
      <c r="G147" s="67"/>
      <c r="H147" s="67"/>
      <c r="I147" s="67"/>
    </row>
    <row r="148" spans="1:9" ht="11.25">
      <c r="A148" s="137">
        <v>29</v>
      </c>
      <c r="B148" s="138">
        <v>3005.4251000000004</v>
      </c>
      <c r="C148" s="138">
        <v>200431.17465099995</v>
      </c>
      <c r="D148" s="138">
        <v>503382.00232399994</v>
      </c>
      <c r="E148" s="138">
        <v>59604.004620000014</v>
      </c>
      <c r="F148" s="138">
        <v>766422.6066950001</v>
      </c>
      <c r="G148" s="67"/>
      <c r="H148" s="67"/>
      <c r="I148" s="67"/>
    </row>
    <row r="149" spans="1:9" ht="11.25">
      <c r="A149" s="137">
        <v>30</v>
      </c>
      <c r="B149" s="145">
        <v>3158.6421</v>
      </c>
      <c r="C149" s="145">
        <v>212468.09665099994</v>
      </c>
      <c r="D149" s="145">
        <v>515631.326984</v>
      </c>
      <c r="E149" s="145">
        <v>80329.29212</v>
      </c>
      <c r="F149" s="145">
        <v>811587.3578549997</v>
      </c>
      <c r="G149" s="67"/>
      <c r="H149" s="67"/>
      <c r="I149" s="67"/>
    </row>
    <row r="150" spans="1:9" ht="11.25">
      <c r="A150" s="137">
        <v>31</v>
      </c>
      <c r="B150" s="145">
        <v>3164.1421</v>
      </c>
      <c r="C150" s="145">
        <v>212468.243096</v>
      </c>
      <c r="D150" s="145">
        <v>518737.6222639999</v>
      </c>
      <c r="E150" s="145">
        <v>84084.73182</v>
      </c>
      <c r="F150" s="145">
        <v>818454.7392799997</v>
      </c>
      <c r="G150" s="67"/>
      <c r="H150" s="67"/>
      <c r="I150" s="67"/>
    </row>
    <row r="151" spans="1:9" ht="11.25">
      <c r="A151" s="137">
        <v>32</v>
      </c>
      <c r="B151" s="145">
        <v>3456.6383000000005</v>
      </c>
      <c r="C151" s="145">
        <v>212546.224296</v>
      </c>
      <c r="D151" s="145">
        <v>520958.4938239999</v>
      </c>
      <c r="E151" s="145">
        <v>86092.73282000002</v>
      </c>
      <c r="F151" s="145">
        <v>823054.0892399999</v>
      </c>
      <c r="G151" s="67"/>
      <c r="H151" s="67"/>
      <c r="I151" s="67"/>
    </row>
    <row r="152" spans="1:9" ht="11.25">
      <c r="A152" s="137">
        <v>33</v>
      </c>
      <c r="B152" s="145">
        <v>3567.6823000000013</v>
      </c>
      <c r="C152" s="145">
        <v>226102.56619599997</v>
      </c>
      <c r="D152" s="145">
        <v>547679.8193339999</v>
      </c>
      <c r="E152" s="145">
        <v>88664.78343000001</v>
      </c>
      <c r="F152" s="145">
        <v>866014.8512599998</v>
      </c>
      <c r="G152" s="67"/>
      <c r="H152" s="67"/>
      <c r="I152" s="67"/>
    </row>
    <row r="153" spans="1:9" ht="11.25">
      <c r="A153" s="137">
        <v>34</v>
      </c>
      <c r="B153" s="145">
        <v>3636.235300000001</v>
      </c>
      <c r="C153" s="145">
        <v>234906.60535100003</v>
      </c>
      <c r="D153" s="145">
        <v>611920.2563339998</v>
      </c>
      <c r="E153" s="145">
        <v>89933.69073000003</v>
      </c>
      <c r="F153" s="145">
        <v>940396.787715</v>
      </c>
      <c r="G153" s="60"/>
      <c r="H153" s="60"/>
      <c r="I153" s="60"/>
    </row>
    <row r="154" spans="1:6" ht="11.25">
      <c r="A154" s="137">
        <v>35</v>
      </c>
      <c r="B154" s="145">
        <v>3647.918300000001</v>
      </c>
      <c r="C154" s="145">
        <v>234906.608251</v>
      </c>
      <c r="D154" s="145">
        <v>630494.2343339999</v>
      </c>
      <c r="E154" s="145">
        <v>91039.81518500001</v>
      </c>
      <c r="F154" s="145">
        <v>960088.5760699998</v>
      </c>
    </row>
    <row r="155" spans="1:6" ht="11.25">
      <c r="A155" s="137">
        <v>36</v>
      </c>
      <c r="B155" s="145">
        <v>3849</v>
      </c>
      <c r="C155" s="145">
        <v>241048</v>
      </c>
      <c r="D155" s="145">
        <v>665590</v>
      </c>
      <c r="E155" s="145">
        <v>93847</v>
      </c>
      <c r="F155" s="145">
        <v>1004335</v>
      </c>
    </row>
    <row r="156" spans="1:6" ht="11.25">
      <c r="A156" s="137">
        <v>37</v>
      </c>
      <c r="B156" s="145">
        <v>3941.6495000000014</v>
      </c>
      <c r="C156" s="145">
        <v>241090.98410999996</v>
      </c>
      <c r="D156" s="145">
        <v>682075.0771839999</v>
      </c>
      <c r="E156" s="145">
        <v>95460.81656500004</v>
      </c>
      <c r="F156" s="145">
        <v>1022568.5273589996</v>
      </c>
    </row>
    <row r="157" spans="1:6" ht="11.25">
      <c r="A157" s="137">
        <v>38</v>
      </c>
      <c r="B157" s="145">
        <v>4084.0045000000014</v>
      </c>
      <c r="C157" s="145">
        <v>263710.765035</v>
      </c>
      <c r="D157" s="145">
        <v>694368.0123379999</v>
      </c>
      <c r="E157" s="145">
        <v>96351.35336500005</v>
      </c>
      <c r="F157" s="145">
        <v>1058514.1352379997</v>
      </c>
    </row>
    <row r="158" spans="1:6" ht="11.25">
      <c r="A158" s="137">
        <v>39</v>
      </c>
      <c r="B158" s="145">
        <v>4156.899500000001</v>
      </c>
      <c r="C158" s="145">
        <v>263722.681474</v>
      </c>
      <c r="D158" s="145">
        <v>696436.507978</v>
      </c>
      <c r="E158" s="145">
        <v>97144.02456500004</v>
      </c>
      <c r="F158" s="145">
        <v>1061460.1135169996</v>
      </c>
    </row>
    <row r="159" spans="1:6" ht="11.25">
      <c r="A159" s="137">
        <v>40</v>
      </c>
      <c r="B159" s="145">
        <v>4291.667500000001</v>
      </c>
      <c r="C159" s="145">
        <v>263765.51247399993</v>
      </c>
      <c r="D159" s="145">
        <v>700322.1582179997</v>
      </c>
      <c r="E159" s="145">
        <v>97983.26320500004</v>
      </c>
      <c r="F159" s="145">
        <v>1066362.6013969996</v>
      </c>
    </row>
    <row r="160" spans="1:6" ht="11.25">
      <c r="A160" s="137">
        <v>41</v>
      </c>
      <c r="B160" s="145">
        <v>4396.518300000002</v>
      </c>
      <c r="C160" s="145">
        <v>277749.90216799994</v>
      </c>
      <c r="D160" s="145">
        <v>718896.5137699998</v>
      </c>
      <c r="E160" s="145">
        <v>100085.76240500006</v>
      </c>
      <c r="F160" s="145">
        <v>1101128.6966429995</v>
      </c>
    </row>
    <row r="161" spans="1:6" ht="11.25">
      <c r="A161" s="137">
        <v>42</v>
      </c>
      <c r="B161" s="145">
        <v>4396.5210000000025</v>
      </c>
      <c r="C161" s="145">
        <v>277807.210741</v>
      </c>
      <c r="D161" s="145">
        <v>773251.6815730003</v>
      </c>
      <c r="E161" s="145">
        <v>101359.08986500016</v>
      </c>
      <c r="F161" s="145">
        <v>1156814.503179</v>
      </c>
    </row>
    <row r="162" spans="1:6" ht="11.25">
      <c r="A162" s="137">
        <v>43</v>
      </c>
      <c r="B162" s="145">
        <v>4455.895000000001</v>
      </c>
      <c r="C162" s="145">
        <v>277816.89848599996</v>
      </c>
      <c r="D162" s="145">
        <v>775014.9421049996</v>
      </c>
      <c r="E162" s="145">
        <v>103417.54286500007</v>
      </c>
      <c r="F162" s="145">
        <v>1160705.2784559994</v>
      </c>
    </row>
    <row r="163" spans="1:6" ht="11.25">
      <c r="A163" s="137">
        <v>44</v>
      </c>
      <c r="B163" s="145">
        <v>4573.942000000001</v>
      </c>
      <c r="C163" s="145">
        <v>277852.785889</v>
      </c>
      <c r="D163" s="145">
        <v>777712.2540349995</v>
      </c>
      <c r="E163" s="145">
        <v>104833.51456500006</v>
      </c>
      <c r="F163" s="145">
        <v>1164972.4964889993</v>
      </c>
    </row>
    <row r="164" spans="1:6" ht="11.25">
      <c r="A164" s="137">
        <v>45</v>
      </c>
      <c r="B164" s="145">
        <v>4639.963000000002</v>
      </c>
      <c r="C164" s="145">
        <v>277972.19111099996</v>
      </c>
      <c r="D164" s="145">
        <v>783208.0879469996</v>
      </c>
      <c r="E164" s="145">
        <v>106176.79836500007</v>
      </c>
      <c r="F164" s="145">
        <v>1171997.0404229995</v>
      </c>
    </row>
    <row r="165" spans="1:6" ht="11.25">
      <c r="A165" s="137">
        <v>46</v>
      </c>
      <c r="B165" s="145">
        <v>4645.904000000001</v>
      </c>
      <c r="C165" s="145">
        <v>278029.881476</v>
      </c>
      <c r="D165" s="145">
        <v>821762.6588749996</v>
      </c>
      <c r="E165" s="145">
        <v>107298.68699500007</v>
      </c>
      <c r="F165" s="145">
        <v>1211737.1313459994</v>
      </c>
    </row>
    <row r="166" spans="1:6" ht="11.25">
      <c r="A166" s="137">
        <v>47</v>
      </c>
      <c r="B166" s="145">
        <v>4667.281100000002</v>
      </c>
      <c r="C166" s="145">
        <v>296569.53487</v>
      </c>
      <c r="D166" s="145">
        <v>864490.3721449997</v>
      </c>
      <c r="E166" s="145">
        <v>107557.97969500006</v>
      </c>
      <c r="F166" s="145">
        <v>1273285.1678099995</v>
      </c>
    </row>
    <row r="167" spans="1:9" ht="11.25">
      <c r="A167" s="137">
        <v>48</v>
      </c>
      <c r="B167" s="145">
        <v>4676.282100000003</v>
      </c>
      <c r="C167" s="145">
        <v>296599.286654</v>
      </c>
      <c r="D167" s="145">
        <v>869272.4971450003</v>
      </c>
      <c r="E167" s="145">
        <v>108350.94549500012</v>
      </c>
      <c r="F167" s="145">
        <v>1278899.0113940006</v>
      </c>
      <c r="G167" s="60"/>
      <c r="H167" s="60"/>
      <c r="I167" s="60"/>
    </row>
    <row r="168" spans="1:9" ht="11.25">
      <c r="A168" s="137">
        <v>49</v>
      </c>
      <c r="B168" s="145">
        <v>4700.311800000001</v>
      </c>
      <c r="C168" s="145">
        <v>322433.794701</v>
      </c>
      <c r="D168" s="145">
        <v>891574.762655</v>
      </c>
      <c r="E168" s="145">
        <v>108470.06519500006</v>
      </c>
      <c r="F168" s="145">
        <v>1327178.9343510002</v>
      </c>
      <c r="G168" s="60"/>
      <c r="H168" s="60"/>
      <c r="I168" s="60"/>
    </row>
    <row r="169" spans="1:6" ht="11.25">
      <c r="A169" s="137">
        <v>50</v>
      </c>
      <c r="B169" s="145">
        <v>4938.396800000001</v>
      </c>
      <c r="C169" s="145">
        <v>331539.9688009999</v>
      </c>
      <c r="D169" s="145">
        <v>906880.2601649996</v>
      </c>
      <c r="E169" s="145">
        <v>110341.07212500006</v>
      </c>
      <c r="F169" s="145">
        <v>1353699.6978910002</v>
      </c>
    </row>
    <row r="170" spans="1:6" ht="11.25">
      <c r="A170" s="137">
        <v>51</v>
      </c>
      <c r="B170" s="145">
        <v>5000.112800000002</v>
      </c>
      <c r="C170" s="145">
        <v>365474.79929099994</v>
      </c>
      <c r="D170" s="145">
        <v>938603.4438109996</v>
      </c>
      <c r="E170" s="145">
        <v>110489.67812500006</v>
      </c>
      <c r="F170" s="145">
        <v>1419568.034027</v>
      </c>
    </row>
    <row r="171" spans="1:6" ht="11.25">
      <c r="A171" s="137">
        <v>52</v>
      </c>
      <c r="B171" s="145">
        <v>5001.732800000002</v>
      </c>
      <c r="C171" s="145">
        <v>365490.98532599997</v>
      </c>
      <c r="D171" s="145">
        <v>940173.4528729998</v>
      </c>
      <c r="E171" s="145">
        <v>110919.78212500007</v>
      </c>
      <c r="F171" s="145">
        <v>1421585.9531239998</v>
      </c>
    </row>
    <row r="172" spans="1:6" ht="11.25">
      <c r="A172" s="137">
        <v>53</v>
      </c>
      <c r="B172" s="145">
        <v>5024.0174000000015</v>
      </c>
      <c r="C172" s="145">
        <v>365522.6808629999</v>
      </c>
      <c r="D172" s="145">
        <v>950489.7073129998</v>
      </c>
      <c r="E172" s="145">
        <v>112045.13602500007</v>
      </c>
      <c r="F172" s="145">
        <v>1433081.541601</v>
      </c>
    </row>
    <row r="173" spans="1:9" ht="24">
      <c r="A173" s="21" t="s">
        <v>0</v>
      </c>
      <c r="B173" s="22" t="s">
        <v>237</v>
      </c>
      <c r="C173" s="22"/>
      <c r="D173" s="22"/>
      <c r="E173" s="22"/>
      <c r="F173" s="22"/>
      <c r="G173" s="67"/>
      <c r="H173" s="67"/>
      <c r="I173" s="67"/>
    </row>
    <row r="174" spans="1:6" ht="11.25">
      <c r="A174" s="137">
        <v>1</v>
      </c>
      <c r="B174" s="139"/>
      <c r="C174" s="139"/>
      <c r="D174" s="139"/>
      <c r="E174" s="139"/>
      <c r="F174" s="139"/>
    </row>
    <row r="175" spans="1:6" ht="11.25">
      <c r="A175" s="137">
        <v>2</v>
      </c>
      <c r="B175" s="145">
        <v>0.002</v>
      </c>
      <c r="C175" s="145">
        <v>1.388163</v>
      </c>
      <c r="D175" s="145">
        <v>2540.0587799999994</v>
      </c>
      <c r="E175" s="145">
        <v>870.3587</v>
      </c>
      <c r="F175" s="145">
        <v>3411.8076429999987</v>
      </c>
    </row>
    <row r="176" spans="1:6" ht="11.25">
      <c r="A176" s="137">
        <v>3</v>
      </c>
      <c r="B176" s="139"/>
      <c r="C176" s="139"/>
      <c r="D176" s="139"/>
      <c r="E176" s="139"/>
      <c r="F176" s="139"/>
    </row>
    <row r="177" spans="1:6" ht="11.25">
      <c r="A177" s="137">
        <v>4</v>
      </c>
      <c r="B177" s="145">
        <v>24.638</v>
      </c>
      <c r="C177" s="145">
        <v>28396.909512</v>
      </c>
      <c r="D177" s="145">
        <v>53236.75952300001</v>
      </c>
      <c r="E177" s="145">
        <v>1339.3755</v>
      </c>
      <c r="F177" s="145">
        <v>82997.682535</v>
      </c>
    </row>
    <row r="178" spans="1:6" ht="11.25">
      <c r="A178" s="137">
        <v>5</v>
      </c>
      <c r="B178" s="139"/>
      <c r="C178" s="139"/>
      <c r="D178" s="139"/>
      <c r="E178" s="139"/>
      <c r="F178" s="139"/>
    </row>
    <row r="179" spans="1:6" ht="11.25">
      <c r="A179" s="137">
        <v>6</v>
      </c>
      <c r="B179" s="145">
        <v>63.913</v>
      </c>
      <c r="C179" s="145">
        <v>54763.252457</v>
      </c>
      <c r="D179" s="145">
        <v>64648.311241</v>
      </c>
      <c r="E179" s="145">
        <v>4760.4265</v>
      </c>
      <c r="F179" s="145">
        <v>124235.90319799999</v>
      </c>
    </row>
    <row r="180" spans="1:6" ht="11.25">
      <c r="A180" s="137">
        <v>7</v>
      </c>
      <c r="B180" s="145">
        <v>167.19690000000003</v>
      </c>
      <c r="C180" s="145">
        <v>69494.510407</v>
      </c>
      <c r="D180" s="145">
        <v>94381.14157100001</v>
      </c>
      <c r="E180" s="145">
        <v>6682.260470000001</v>
      </c>
      <c r="F180" s="145">
        <v>170725.10934799997</v>
      </c>
    </row>
    <row r="181" spans="1:6" ht="11.25">
      <c r="A181" s="137">
        <v>8</v>
      </c>
      <c r="B181" s="139"/>
      <c r="C181" s="139"/>
      <c r="D181" s="139"/>
      <c r="E181" s="139"/>
      <c r="F181" s="139"/>
    </row>
    <row r="182" spans="1:6" ht="11.25">
      <c r="A182" s="137">
        <v>9</v>
      </c>
      <c r="B182" s="145">
        <v>280.4469000000001</v>
      </c>
      <c r="C182" s="145">
        <v>69592.80908199999</v>
      </c>
      <c r="D182" s="145">
        <v>96944.437377</v>
      </c>
      <c r="E182" s="145">
        <v>9127.65567</v>
      </c>
      <c r="F182" s="145">
        <v>175945.34902899998</v>
      </c>
    </row>
    <row r="183" spans="1:6" ht="11.25">
      <c r="A183" s="137">
        <v>10</v>
      </c>
      <c r="B183" s="145">
        <v>280.4469000000001</v>
      </c>
      <c r="C183" s="145">
        <v>69596.440789</v>
      </c>
      <c r="D183" s="145">
        <v>98233.303271</v>
      </c>
      <c r="E183" s="145">
        <v>10271.417870000001</v>
      </c>
      <c r="F183" s="145">
        <v>178381.60882999998</v>
      </c>
    </row>
    <row r="184" spans="1:6" ht="11.25">
      <c r="A184" s="137">
        <v>11</v>
      </c>
      <c r="B184" s="145">
        <v>280.44890000000004</v>
      </c>
      <c r="C184" s="145">
        <v>82675.54788899998</v>
      </c>
      <c r="D184" s="145">
        <v>116076.844141</v>
      </c>
      <c r="E184" s="145">
        <v>12857.053469999999</v>
      </c>
      <c r="F184" s="145">
        <v>211889.8944</v>
      </c>
    </row>
    <row r="185" spans="1:6" ht="11.25">
      <c r="A185" s="137">
        <v>12</v>
      </c>
      <c r="B185" s="145">
        <v>280.44890000000004</v>
      </c>
      <c r="C185" s="145">
        <v>82712.03737399998</v>
      </c>
      <c r="D185" s="145">
        <v>151777.660571</v>
      </c>
      <c r="E185" s="145">
        <v>63561.30425</v>
      </c>
      <c r="F185" s="145">
        <v>298331.45109499997</v>
      </c>
    </row>
    <row r="186" spans="1:6" ht="11.25">
      <c r="A186" s="137">
        <v>13</v>
      </c>
      <c r="B186" s="145">
        <v>301.71790000000004</v>
      </c>
      <c r="C186" s="145">
        <v>82743.15640399998</v>
      </c>
      <c r="D186" s="145">
        <v>171767.792521</v>
      </c>
      <c r="E186" s="145">
        <v>65298.65405</v>
      </c>
      <c r="F186" s="145">
        <v>320111.320875</v>
      </c>
    </row>
    <row r="187" spans="1:6" ht="11.25">
      <c r="A187" s="137">
        <v>14</v>
      </c>
      <c r="B187" s="145">
        <v>301.71790000000004</v>
      </c>
      <c r="C187" s="145">
        <v>82800.11900899999</v>
      </c>
      <c r="D187" s="145">
        <v>173555.14602099996</v>
      </c>
      <c r="E187" s="145">
        <v>67497.29105</v>
      </c>
      <c r="F187" s="145">
        <v>324154.27397999994</v>
      </c>
    </row>
    <row r="188" spans="1:6" ht="11.25">
      <c r="A188" s="137">
        <v>15</v>
      </c>
      <c r="B188" s="145">
        <v>301.7189000000001</v>
      </c>
      <c r="C188" s="145">
        <v>82843.61550399996</v>
      </c>
      <c r="D188" s="145">
        <v>174577.50556400002</v>
      </c>
      <c r="E188" s="145">
        <v>71415.85845</v>
      </c>
      <c r="F188" s="145">
        <v>329138.69841799996</v>
      </c>
    </row>
    <row r="189" spans="1:6" ht="11.25">
      <c r="A189" s="137">
        <v>16</v>
      </c>
      <c r="B189" s="145">
        <v>323.71990000000005</v>
      </c>
      <c r="C189" s="145">
        <v>100966.57431699998</v>
      </c>
      <c r="D189" s="145">
        <v>232865.68785399996</v>
      </c>
      <c r="E189" s="145">
        <v>73350.88173999998</v>
      </c>
      <c r="F189" s="145">
        <v>407506.8638109999</v>
      </c>
    </row>
    <row r="190" spans="1:6" ht="11.25">
      <c r="A190" s="137">
        <v>17</v>
      </c>
      <c r="B190" s="145">
        <v>323.71990000000005</v>
      </c>
      <c r="C190" s="145">
        <v>108897.40090299997</v>
      </c>
      <c r="D190" s="145">
        <v>260901.28907399994</v>
      </c>
      <c r="E190" s="145">
        <v>76263.93923999999</v>
      </c>
      <c r="F190" s="145">
        <v>446386.349117</v>
      </c>
    </row>
    <row r="191" spans="1:6" ht="11.25">
      <c r="A191" s="137">
        <v>18</v>
      </c>
      <c r="B191" s="145">
        <v>391.71990000000005</v>
      </c>
      <c r="C191" s="145">
        <v>108942.45579299997</v>
      </c>
      <c r="D191" s="145">
        <v>280609.13391199993</v>
      </c>
      <c r="E191" s="145">
        <v>78732.95883999999</v>
      </c>
      <c r="F191" s="145">
        <v>468676.26844499994</v>
      </c>
    </row>
    <row r="192" spans="1:6" ht="11.25">
      <c r="A192" s="137">
        <v>19</v>
      </c>
      <c r="B192" s="145">
        <v>391.7209000000001</v>
      </c>
      <c r="C192" s="145">
        <v>109008.677743</v>
      </c>
      <c r="D192" s="145">
        <v>285493.105693</v>
      </c>
      <c r="E192" s="145">
        <v>81358.53174</v>
      </c>
      <c r="F192" s="145">
        <v>476252.03607599996</v>
      </c>
    </row>
    <row r="193" spans="1:6" ht="11.25">
      <c r="A193" s="137">
        <v>20</v>
      </c>
      <c r="B193" s="145">
        <v>391.72100000000006</v>
      </c>
      <c r="C193" s="145">
        <v>114403.26608299998</v>
      </c>
      <c r="D193" s="145">
        <v>329749.50597999996</v>
      </c>
      <c r="E193" s="145">
        <v>83961.53974000001</v>
      </c>
      <c r="F193" s="145">
        <v>528506.032803</v>
      </c>
    </row>
    <row r="194" spans="1:6" ht="11.25">
      <c r="A194" s="137">
        <v>21</v>
      </c>
      <c r="B194" s="145">
        <v>391.72100000000006</v>
      </c>
      <c r="C194" s="145">
        <v>114504.21208299999</v>
      </c>
      <c r="D194" s="145">
        <v>332816.9751860001</v>
      </c>
      <c r="E194" s="145">
        <v>86547.87775999999</v>
      </c>
      <c r="F194" s="145">
        <v>534260.7860290001</v>
      </c>
    </row>
    <row r="195" spans="1:6" ht="11.25">
      <c r="A195" s="137">
        <v>22</v>
      </c>
      <c r="B195" s="145">
        <v>391.72100000000006</v>
      </c>
      <c r="C195" s="145">
        <v>134434.36287299998</v>
      </c>
      <c r="D195" s="145">
        <v>345920.808016</v>
      </c>
      <c r="E195" s="145">
        <v>87397.45176</v>
      </c>
      <c r="F195" s="145">
        <v>568144.3436489999</v>
      </c>
    </row>
    <row r="196" spans="1:6" ht="11.25">
      <c r="A196" s="137">
        <v>23</v>
      </c>
      <c r="B196" s="145">
        <v>391.72200000000004</v>
      </c>
      <c r="C196" s="145">
        <v>134474.42364</v>
      </c>
      <c r="D196" s="145">
        <v>348760.068567</v>
      </c>
      <c r="E196" s="145">
        <v>88366.08976</v>
      </c>
      <c r="F196" s="145">
        <v>571992.303967</v>
      </c>
    </row>
    <row r="197" spans="1:6" ht="11.25">
      <c r="A197" s="137">
        <v>24</v>
      </c>
      <c r="B197" s="145">
        <v>391.72300000000007</v>
      </c>
      <c r="C197" s="145">
        <v>134517.95491899998</v>
      </c>
      <c r="D197" s="145">
        <v>354540.59302100004</v>
      </c>
      <c r="E197" s="145">
        <v>90336.73676</v>
      </c>
      <c r="F197" s="145">
        <v>579787.0076999998</v>
      </c>
    </row>
    <row r="198" spans="1:6" ht="11.25">
      <c r="A198" s="137">
        <v>25</v>
      </c>
      <c r="B198" s="145">
        <v>391.72300000000007</v>
      </c>
      <c r="C198" s="145">
        <v>145763.312724</v>
      </c>
      <c r="D198" s="145">
        <v>371735.23079899995</v>
      </c>
      <c r="E198" s="145">
        <v>90686.68265999999</v>
      </c>
      <c r="F198" s="145">
        <v>608576.9491829999</v>
      </c>
    </row>
    <row r="199" spans="1:6" ht="11.25">
      <c r="A199" s="137">
        <v>26</v>
      </c>
      <c r="B199" s="145"/>
      <c r="C199" s="145"/>
      <c r="D199" s="145"/>
      <c r="E199" s="145"/>
      <c r="F199" s="145"/>
    </row>
    <row r="200" spans="1:6" ht="11.25">
      <c r="A200" s="137">
        <v>27</v>
      </c>
      <c r="B200" s="145">
        <v>399.72800000000007</v>
      </c>
      <c r="C200" s="145">
        <v>145817.50809400002</v>
      </c>
      <c r="D200" s="145">
        <v>392829.94403499993</v>
      </c>
      <c r="E200" s="145">
        <v>96241.69115999999</v>
      </c>
      <c r="F200" s="145">
        <v>635288.8712890001</v>
      </c>
    </row>
    <row r="201" spans="1:6" ht="11.25">
      <c r="A201" s="137">
        <v>28</v>
      </c>
      <c r="B201" s="145">
        <v>399.72800000000007</v>
      </c>
      <c r="C201" s="145">
        <v>152527.37832900003</v>
      </c>
      <c r="D201" s="145">
        <v>437364.06903499993</v>
      </c>
      <c r="E201" s="145">
        <v>99107.85745999998</v>
      </c>
      <c r="F201" s="145">
        <v>689399.0328239999</v>
      </c>
    </row>
    <row r="202" spans="1:6" ht="11.25">
      <c r="A202" s="137">
        <v>29</v>
      </c>
      <c r="B202" s="145">
        <v>399.72800000000007</v>
      </c>
      <c r="C202" s="145">
        <v>161453.37241900005</v>
      </c>
      <c r="D202" s="145">
        <v>455035.441521</v>
      </c>
      <c r="E202" s="145">
        <v>102241.60955999998</v>
      </c>
      <c r="F202" s="145">
        <v>719130.1514999999</v>
      </c>
    </row>
    <row r="203" spans="1:6" ht="11.25">
      <c r="A203" s="137">
        <v>30</v>
      </c>
      <c r="B203" s="145">
        <v>445.72800000000007</v>
      </c>
      <c r="C203" s="145">
        <v>161500.1859290001</v>
      </c>
      <c r="D203" s="145">
        <v>459302.535727</v>
      </c>
      <c r="E203" s="145">
        <v>105151.70376</v>
      </c>
      <c r="F203" s="145">
        <v>726400.1534160001</v>
      </c>
    </row>
    <row r="204" spans="1:6" ht="11.25">
      <c r="A204" s="137">
        <v>31</v>
      </c>
      <c r="B204" s="145">
        <v>445.72800000000007</v>
      </c>
      <c r="C204" s="145">
        <v>170334.04228900003</v>
      </c>
      <c r="D204" s="145">
        <v>469262.91659900005</v>
      </c>
      <c r="E204" s="145">
        <v>124876.00625999983</v>
      </c>
      <c r="F204" s="145">
        <v>764918.6931479999</v>
      </c>
    </row>
    <row r="205" spans="1:6" ht="11.25">
      <c r="A205" s="137">
        <v>32</v>
      </c>
      <c r="B205" s="145">
        <v>445.72800000000007</v>
      </c>
      <c r="C205" s="145">
        <v>181314.08127700002</v>
      </c>
      <c r="D205" s="145">
        <v>500705.47074799996</v>
      </c>
      <c r="E205" s="145">
        <v>125844.55875999983</v>
      </c>
      <c r="F205" s="145">
        <v>808309.8387849999</v>
      </c>
    </row>
    <row r="206" spans="1:6" ht="11.25">
      <c r="A206" s="137">
        <v>33</v>
      </c>
      <c r="B206" s="145"/>
      <c r="C206" s="145"/>
      <c r="D206" s="145"/>
      <c r="E206" s="145"/>
      <c r="F206" s="145"/>
    </row>
    <row r="207" spans="1:6" ht="11.25">
      <c r="A207" s="137">
        <v>34</v>
      </c>
      <c r="B207" s="145"/>
      <c r="C207" s="145"/>
      <c r="D207" s="145"/>
      <c r="E207" s="145"/>
      <c r="F207" s="145"/>
    </row>
    <row r="208" spans="1:6" ht="11.25">
      <c r="A208" s="137">
        <v>35</v>
      </c>
      <c r="B208" s="139">
        <v>445.7399999999998</v>
      </c>
      <c r="C208" s="139">
        <v>187178.193778</v>
      </c>
      <c r="D208" s="139">
        <v>580783.083161</v>
      </c>
      <c r="E208" s="139">
        <v>165939.42485999997</v>
      </c>
      <c r="F208" s="139">
        <v>934346.4417989998</v>
      </c>
    </row>
    <row r="209" spans="1:6" ht="12.75">
      <c r="A209" s="65"/>
      <c r="B209" s="66"/>
      <c r="C209" s="67"/>
      <c r="D209" s="67"/>
      <c r="E209" s="67"/>
      <c r="F209" s="67"/>
    </row>
    <row r="210" spans="1:6" ht="12.75">
      <c r="A210" s="65"/>
      <c r="B210" s="66"/>
      <c r="C210" s="67"/>
      <c r="D210" s="67"/>
      <c r="E210" s="67"/>
      <c r="F210" s="67"/>
    </row>
    <row r="211" spans="1:6" ht="12.75">
      <c r="A211" s="65"/>
      <c r="B211" s="66"/>
      <c r="C211" s="67"/>
      <c r="D211" s="67"/>
      <c r="E211" s="67"/>
      <c r="F211" s="67"/>
    </row>
    <row r="212" spans="1:6" ht="12.75">
      <c r="A212" s="65"/>
      <c r="B212" s="66"/>
      <c r="C212" s="67"/>
      <c r="D212" s="67"/>
      <c r="E212" s="67"/>
      <c r="F212" s="67"/>
    </row>
    <row r="213" spans="1:6" ht="12.75">
      <c r="A213" s="65"/>
      <c r="B213" s="66"/>
      <c r="C213" s="67"/>
      <c r="D213" s="67"/>
      <c r="E213" s="67"/>
      <c r="F213" s="67"/>
    </row>
    <row r="214" spans="1:6" ht="12.75">
      <c r="A214" s="65"/>
      <c r="B214" s="66"/>
      <c r="C214" s="67"/>
      <c r="D214" s="67"/>
      <c r="E214" s="67"/>
      <c r="F214" s="67"/>
    </row>
    <row r="215" spans="1:6" ht="12.75">
      <c r="A215" s="65"/>
      <c r="B215" s="66"/>
      <c r="C215" s="67"/>
      <c r="D215" s="67"/>
      <c r="E215" s="67"/>
      <c r="F215" s="67"/>
    </row>
    <row r="216" spans="1:6" ht="12.75">
      <c r="A216" s="65"/>
      <c r="B216" s="66"/>
      <c r="C216" s="67"/>
      <c r="D216" s="67"/>
      <c r="E216" s="67"/>
      <c r="F216" s="67"/>
    </row>
    <row r="217" spans="1:6" ht="12.75">
      <c r="A217" s="65"/>
      <c r="B217" s="66"/>
      <c r="C217" s="67"/>
      <c r="D217" s="67"/>
      <c r="E217" s="67"/>
      <c r="F217" s="67"/>
    </row>
    <row r="218" spans="1:6" ht="12.75">
      <c r="A218" s="65"/>
      <c r="B218" s="66"/>
      <c r="C218" s="67"/>
      <c r="D218" s="67"/>
      <c r="E218" s="67"/>
      <c r="F218" s="67"/>
    </row>
    <row r="219" spans="1:6" ht="12.75">
      <c r="A219" s="65"/>
      <c r="B219" s="66"/>
      <c r="C219" s="67"/>
      <c r="D219" s="67"/>
      <c r="E219" s="67"/>
      <c r="F219" s="67"/>
    </row>
    <row r="220" spans="1:6" ht="12.75">
      <c r="A220" s="65"/>
      <c r="B220" s="66"/>
      <c r="C220" s="67"/>
      <c r="D220" s="67"/>
      <c r="E220" s="67"/>
      <c r="F220" s="67"/>
    </row>
    <row r="221" spans="1:6" ht="12.75">
      <c r="A221" s="65"/>
      <c r="B221" s="66"/>
      <c r="C221" s="67"/>
      <c r="D221" s="67"/>
      <c r="E221" s="67"/>
      <c r="F221" s="67"/>
    </row>
    <row r="222" spans="1:6" ht="12.75">
      <c r="A222" s="65"/>
      <c r="B222" s="66"/>
      <c r="C222" s="67"/>
      <c r="D222" s="67"/>
      <c r="E222" s="67"/>
      <c r="F222" s="67"/>
    </row>
    <row r="223" spans="1:6" ht="12.75">
      <c r="A223" s="65"/>
      <c r="B223" s="66"/>
      <c r="C223" s="67"/>
      <c r="D223" s="67"/>
      <c r="E223" s="67"/>
      <c r="F223" s="67"/>
    </row>
    <row r="224" spans="1:6" ht="12.75">
      <c r="A224" s="65"/>
      <c r="B224" s="66"/>
      <c r="C224" s="67"/>
      <c r="D224" s="67"/>
      <c r="E224" s="67"/>
      <c r="F224" s="67"/>
    </row>
    <row r="225" spans="1:6" ht="12.75">
      <c r="A225" s="65"/>
      <c r="B225" s="66"/>
      <c r="C225" s="67"/>
      <c r="D225" s="67"/>
      <c r="E225" s="67"/>
      <c r="F225" s="67"/>
    </row>
    <row r="226" spans="1:6" ht="12.75">
      <c r="A226" s="65"/>
      <c r="B226" s="66"/>
      <c r="C226" s="67"/>
      <c r="D226" s="67"/>
      <c r="E226" s="67"/>
      <c r="F226" s="67"/>
    </row>
    <row r="227" spans="1:6" ht="12.75">
      <c r="A227" s="65"/>
      <c r="B227" s="66"/>
      <c r="C227" s="67"/>
      <c r="D227" s="67"/>
      <c r="E227" s="67"/>
      <c r="F227" s="67"/>
    </row>
    <row r="228" spans="1:6" ht="12.75">
      <c r="A228" s="65"/>
      <c r="B228" s="66"/>
      <c r="C228" s="67"/>
      <c r="D228" s="67"/>
      <c r="E228" s="67"/>
      <c r="F228" s="67"/>
    </row>
    <row r="229" spans="1:6" ht="12.75">
      <c r="A229" s="65"/>
      <c r="B229" s="66"/>
      <c r="C229" s="67"/>
      <c r="D229" s="67"/>
      <c r="E229" s="67"/>
      <c r="F229" s="67"/>
    </row>
    <row r="230" spans="1:6" ht="12.75">
      <c r="A230" s="65"/>
      <c r="B230" s="66"/>
      <c r="C230" s="67"/>
      <c r="D230" s="67"/>
      <c r="E230" s="67"/>
      <c r="F230" s="67"/>
    </row>
    <row r="231" spans="1:6" ht="12.75">
      <c r="A231" s="65"/>
      <c r="B231" s="66"/>
      <c r="C231" s="67"/>
      <c r="D231" s="67"/>
      <c r="E231" s="67"/>
      <c r="F231" s="67"/>
    </row>
    <row r="232" spans="1:6" ht="12.75">
      <c r="A232" s="65"/>
      <c r="B232" s="66"/>
      <c r="C232" s="67"/>
      <c r="D232" s="67"/>
      <c r="E232" s="67"/>
      <c r="F232" s="67"/>
    </row>
    <row r="233" spans="1:6" ht="12.75">
      <c r="A233" s="65"/>
      <c r="B233" s="66"/>
      <c r="C233" s="67"/>
      <c r="D233" s="67"/>
      <c r="E233" s="67"/>
      <c r="F233" s="67"/>
    </row>
    <row r="234" spans="1:6" ht="12.75">
      <c r="A234" s="65"/>
      <c r="B234" s="66"/>
      <c r="C234" s="67"/>
      <c r="D234" s="67"/>
      <c r="E234" s="67"/>
      <c r="F234" s="67"/>
    </row>
    <row r="235" spans="1:6" ht="12.75">
      <c r="A235" s="65"/>
      <c r="B235" s="66"/>
      <c r="C235" s="67"/>
      <c r="D235" s="67"/>
      <c r="E235" s="67"/>
      <c r="F235" s="67"/>
    </row>
    <row r="236" spans="1:6" ht="12.75">
      <c r="A236" s="65"/>
      <c r="B236" s="66"/>
      <c r="C236" s="67"/>
      <c r="D236" s="67"/>
      <c r="E236" s="67"/>
      <c r="F236" s="67"/>
    </row>
    <row r="237" spans="1:6" ht="12.75">
      <c r="A237" s="65"/>
      <c r="B237" s="66"/>
      <c r="C237" s="67"/>
      <c r="D237" s="67"/>
      <c r="E237" s="67"/>
      <c r="F237" s="67"/>
    </row>
    <row r="238" spans="1:6" ht="12.75">
      <c r="A238" s="65"/>
      <c r="B238" s="66"/>
      <c r="C238" s="67"/>
      <c r="D238" s="67"/>
      <c r="E238" s="67"/>
      <c r="F238" s="67"/>
    </row>
    <row r="239" spans="1:6" ht="12.75">
      <c r="A239" s="65"/>
      <c r="B239" s="66"/>
      <c r="C239" s="67"/>
      <c r="D239" s="67"/>
      <c r="E239" s="67"/>
      <c r="F239" s="67"/>
    </row>
    <row r="240" spans="1:6" ht="12.75">
      <c r="A240" s="65"/>
      <c r="B240" s="66"/>
      <c r="C240" s="67"/>
      <c r="D240" s="67"/>
      <c r="E240" s="67"/>
      <c r="F240" s="67"/>
    </row>
    <row r="241" spans="1:6" ht="12.75">
      <c r="A241" s="65"/>
      <c r="B241" s="66"/>
      <c r="C241" s="67"/>
      <c r="D241" s="67"/>
      <c r="E241" s="67"/>
      <c r="F241" s="67"/>
    </row>
    <row r="242" spans="1:6" ht="12.75">
      <c r="A242" s="65"/>
      <c r="B242" s="66"/>
      <c r="C242" s="67"/>
      <c r="D242" s="67"/>
      <c r="E242" s="67"/>
      <c r="F242" s="67"/>
    </row>
    <row r="243" spans="1:6" ht="12.75">
      <c r="A243" s="65"/>
      <c r="B243" s="66"/>
      <c r="C243" s="67"/>
      <c r="D243" s="67"/>
      <c r="E243" s="67"/>
      <c r="F243" s="67"/>
    </row>
    <row r="244" spans="1:6" ht="12.75">
      <c r="A244" s="65"/>
      <c r="B244" s="66"/>
      <c r="C244" s="67"/>
      <c r="D244" s="67"/>
      <c r="E244" s="67"/>
      <c r="F244" s="67"/>
    </row>
    <row r="245" spans="1:6" ht="12.75">
      <c r="A245" s="65"/>
      <c r="B245" s="66"/>
      <c r="C245" s="67"/>
      <c r="D245" s="67"/>
      <c r="E245" s="67"/>
      <c r="F245" s="67"/>
    </row>
    <row r="246" spans="1:6" ht="12.75">
      <c r="A246" s="65"/>
      <c r="B246" s="66"/>
      <c r="C246" s="67"/>
      <c r="D246" s="67"/>
      <c r="E246" s="67"/>
      <c r="F246" s="67"/>
    </row>
    <row r="247" spans="1:6" ht="12.75">
      <c r="A247" s="65"/>
      <c r="B247" s="66"/>
      <c r="C247" s="67"/>
      <c r="D247" s="67"/>
      <c r="E247" s="67"/>
      <c r="F247" s="67"/>
    </row>
    <row r="248" spans="1:6" ht="12.75">
      <c r="A248" s="65"/>
      <c r="B248" s="66"/>
      <c r="C248" s="67"/>
      <c r="D248" s="67"/>
      <c r="E248" s="67"/>
      <c r="F248" s="67"/>
    </row>
    <row r="249" spans="1:6" ht="12.75">
      <c r="A249" s="65"/>
      <c r="B249" s="66"/>
      <c r="C249" s="67"/>
      <c r="D249" s="67"/>
      <c r="E249" s="67"/>
      <c r="F249" s="67"/>
    </row>
    <row r="250" spans="1:6" ht="12.75">
      <c r="A250" s="65"/>
      <c r="B250" s="66"/>
      <c r="C250" s="67"/>
      <c r="D250" s="67"/>
      <c r="E250" s="67"/>
      <c r="F250" s="67"/>
    </row>
    <row r="251" spans="1:6" ht="12.75">
      <c r="A251" s="65"/>
      <c r="B251" s="66"/>
      <c r="C251" s="67"/>
      <c r="D251" s="67"/>
      <c r="E251" s="67"/>
      <c r="F251" s="67"/>
    </row>
    <row r="252" spans="1:6" ht="12.75">
      <c r="A252" s="65"/>
      <c r="B252" s="66"/>
      <c r="C252" s="67"/>
      <c r="D252" s="67"/>
      <c r="E252" s="67"/>
      <c r="F252" s="67"/>
    </row>
    <row r="253" spans="1:6" ht="12.75">
      <c r="A253" s="65"/>
      <c r="B253" s="66"/>
      <c r="C253" s="67"/>
      <c r="D253" s="67"/>
      <c r="E253" s="67"/>
      <c r="F253" s="67"/>
    </row>
    <row r="254" spans="1:6" ht="12.75">
      <c r="A254" s="65"/>
      <c r="B254" s="66"/>
      <c r="C254" s="67"/>
      <c r="D254" s="67"/>
      <c r="E254" s="67"/>
      <c r="F254" s="67"/>
    </row>
    <row r="255" spans="1:6" ht="12.75">
      <c r="A255" s="65"/>
      <c r="B255" s="66"/>
      <c r="C255" s="67"/>
      <c r="D255" s="67"/>
      <c r="E255" s="67"/>
      <c r="F255" s="67"/>
    </row>
    <row r="256" spans="1:6" ht="12.75">
      <c r="A256" s="65"/>
      <c r="B256" s="66"/>
      <c r="C256" s="67"/>
      <c r="D256" s="67"/>
      <c r="E256" s="67"/>
      <c r="F256" s="67"/>
    </row>
    <row r="257" spans="1:6" ht="12.75">
      <c r="A257" s="65"/>
      <c r="B257" s="66"/>
      <c r="C257" s="67"/>
      <c r="D257" s="67"/>
      <c r="E257" s="67"/>
      <c r="F257" s="67"/>
    </row>
    <row r="258" spans="1:6" ht="12.75">
      <c r="A258" s="65"/>
      <c r="B258" s="66"/>
      <c r="C258" s="67"/>
      <c r="D258" s="67"/>
      <c r="E258" s="67"/>
      <c r="F258" s="67"/>
    </row>
    <row r="259" spans="1:6" ht="12.75">
      <c r="A259" s="65"/>
      <c r="B259" s="66"/>
      <c r="C259" s="67"/>
      <c r="D259" s="67"/>
      <c r="E259" s="67"/>
      <c r="F259" s="67"/>
    </row>
    <row r="260" spans="1:6" ht="12.75">
      <c r="A260" s="65"/>
      <c r="B260" s="66"/>
      <c r="C260" s="67"/>
      <c r="D260" s="67"/>
      <c r="E260" s="67"/>
      <c r="F260" s="67"/>
    </row>
    <row r="261" spans="1:6" ht="12.75">
      <c r="A261" s="65"/>
      <c r="B261" s="66"/>
      <c r="C261" s="67"/>
      <c r="D261" s="67"/>
      <c r="E261" s="67"/>
      <c r="F261" s="67"/>
    </row>
    <row r="262" spans="1:6" ht="12.75">
      <c r="A262" s="65"/>
      <c r="B262" s="66"/>
      <c r="C262" s="67"/>
      <c r="D262" s="67"/>
      <c r="E262" s="67"/>
      <c r="F262" s="67"/>
    </row>
    <row r="263" spans="1:6" ht="12.75">
      <c r="A263" s="65"/>
      <c r="B263" s="66"/>
      <c r="C263" s="67"/>
      <c r="D263" s="67"/>
      <c r="E263" s="67"/>
      <c r="F263" s="67"/>
    </row>
    <row r="264" spans="1:6" ht="12.75">
      <c r="A264" s="65"/>
      <c r="B264" s="66"/>
      <c r="C264" s="67"/>
      <c r="D264" s="67"/>
      <c r="E264" s="67"/>
      <c r="F264" s="67"/>
    </row>
    <row r="265" spans="1:6" ht="12.75">
      <c r="A265" s="65"/>
      <c r="B265" s="66"/>
      <c r="C265" s="67"/>
      <c r="D265" s="67"/>
      <c r="E265" s="67"/>
      <c r="F265" s="67"/>
    </row>
    <row r="266" spans="1:6" ht="12.75">
      <c r="A266" s="65"/>
      <c r="B266" s="66"/>
      <c r="C266" s="67"/>
      <c r="D266" s="67"/>
      <c r="E266" s="67"/>
      <c r="F266" s="67"/>
    </row>
    <row r="267" spans="1:6" ht="12.75">
      <c r="A267" s="65"/>
      <c r="B267" s="66"/>
      <c r="C267" s="67"/>
      <c r="D267" s="67"/>
      <c r="E267" s="67"/>
      <c r="F267" s="67"/>
    </row>
    <row r="268" spans="1:6" ht="12.75">
      <c r="A268" s="65"/>
      <c r="B268" s="66"/>
      <c r="C268" s="67"/>
      <c r="D268" s="67"/>
      <c r="E268" s="67"/>
      <c r="F268" s="67"/>
    </row>
    <row r="269" spans="1:6" ht="12.75">
      <c r="A269" s="65"/>
      <c r="B269" s="66"/>
      <c r="C269" s="67"/>
      <c r="D269" s="67"/>
      <c r="E269" s="67"/>
      <c r="F269" s="67"/>
    </row>
    <row r="270" spans="1:6" ht="12.75">
      <c r="A270" s="65"/>
      <c r="B270" s="66"/>
      <c r="C270" s="67"/>
      <c r="D270" s="67"/>
      <c r="E270" s="67"/>
      <c r="F270" s="67"/>
    </row>
    <row r="271" spans="1:6" ht="12.75">
      <c r="A271" s="65"/>
      <c r="B271" s="66"/>
      <c r="C271" s="67"/>
      <c r="D271" s="67"/>
      <c r="E271" s="67"/>
      <c r="F271" s="67"/>
    </row>
    <row r="272" spans="1:6" ht="12.75">
      <c r="A272" s="65"/>
      <c r="B272" s="66"/>
      <c r="C272" s="67"/>
      <c r="D272" s="67"/>
      <c r="E272" s="67"/>
      <c r="F272" s="67"/>
    </row>
    <row r="273" spans="1:6" ht="12.75">
      <c r="A273" s="65"/>
      <c r="B273" s="66"/>
      <c r="C273" s="67"/>
      <c r="D273" s="67"/>
      <c r="E273" s="67"/>
      <c r="F273" s="67"/>
    </row>
    <row r="274" spans="1:6" ht="12.75">
      <c r="A274" s="65"/>
      <c r="B274" s="66"/>
      <c r="C274" s="67"/>
      <c r="D274" s="67"/>
      <c r="E274" s="67"/>
      <c r="F274" s="67"/>
    </row>
    <row r="275" spans="1:6" ht="12.75">
      <c r="A275" s="65"/>
      <c r="B275" s="66"/>
      <c r="C275" s="67"/>
      <c r="D275" s="67"/>
      <c r="E275" s="67"/>
      <c r="F275" s="67"/>
    </row>
    <row r="276" spans="1:6" ht="12.75">
      <c r="A276" s="65"/>
      <c r="B276" s="66"/>
      <c r="C276" s="67"/>
      <c r="D276" s="67"/>
      <c r="E276" s="67"/>
      <c r="F276" s="67"/>
    </row>
    <row r="277" spans="1:6" ht="12.75">
      <c r="A277" s="65"/>
      <c r="B277" s="66"/>
      <c r="C277" s="67"/>
      <c r="D277" s="67"/>
      <c r="E277" s="67"/>
      <c r="F277" s="67"/>
    </row>
    <row r="278" spans="1:6" ht="12.75">
      <c r="A278" s="65"/>
      <c r="B278" s="66"/>
      <c r="C278" s="67"/>
      <c r="D278" s="67"/>
      <c r="E278" s="67"/>
      <c r="F278" s="67"/>
    </row>
    <row r="279" spans="1:6" ht="12.75">
      <c r="A279" s="65"/>
      <c r="B279" s="66"/>
      <c r="C279" s="67"/>
      <c r="D279" s="67"/>
      <c r="E279" s="67"/>
      <c r="F279" s="67"/>
    </row>
    <row r="280" spans="1:6" ht="12.75">
      <c r="A280" s="65"/>
      <c r="B280" s="66"/>
      <c r="C280" s="67"/>
      <c r="D280" s="67"/>
      <c r="E280" s="67"/>
      <c r="F280" s="67"/>
    </row>
    <row r="281" spans="1:6" ht="12.75">
      <c r="A281" s="65"/>
      <c r="B281" s="66"/>
      <c r="C281" s="67"/>
      <c r="D281" s="67"/>
      <c r="E281" s="67"/>
      <c r="F281" s="67"/>
    </row>
    <row r="282" spans="1:6" ht="12.75">
      <c r="A282" s="65"/>
      <c r="B282" s="66"/>
      <c r="C282" s="67"/>
      <c r="D282" s="67"/>
      <c r="E282" s="67"/>
      <c r="F282" s="67"/>
    </row>
    <row r="283" spans="1:6" ht="12.75">
      <c r="A283" s="65"/>
      <c r="B283" s="66"/>
      <c r="C283" s="67"/>
      <c r="D283" s="67"/>
      <c r="E283" s="67"/>
      <c r="F283" s="67"/>
    </row>
    <row r="284" spans="1:6" ht="12.75">
      <c r="A284" s="65"/>
      <c r="B284" s="66"/>
      <c r="C284" s="67"/>
      <c r="D284" s="67"/>
      <c r="E284" s="67"/>
      <c r="F284" s="67"/>
    </row>
    <row r="285" spans="1:6" ht="12.75">
      <c r="A285" s="65"/>
      <c r="B285" s="66"/>
      <c r="C285" s="67"/>
      <c r="D285" s="67"/>
      <c r="E285" s="67"/>
      <c r="F285" s="67"/>
    </row>
    <row r="286" spans="1:6" ht="12.75">
      <c r="A286" s="65"/>
      <c r="B286" s="66"/>
      <c r="C286" s="67"/>
      <c r="D286" s="67"/>
      <c r="E286" s="67"/>
      <c r="F286" s="67"/>
    </row>
    <row r="287" spans="1:6" ht="12.75">
      <c r="A287" s="65"/>
      <c r="B287" s="66"/>
      <c r="C287" s="67"/>
      <c r="D287" s="67"/>
      <c r="E287" s="67"/>
      <c r="F287" s="67"/>
    </row>
    <row r="288" spans="1:6" ht="12.75">
      <c r="A288" s="65"/>
      <c r="B288" s="66"/>
      <c r="C288" s="67"/>
      <c r="D288" s="67"/>
      <c r="E288" s="67"/>
      <c r="F288" s="67"/>
    </row>
    <row r="289" spans="1:6" ht="12.75">
      <c r="A289" s="65"/>
      <c r="B289" s="66"/>
      <c r="C289" s="67"/>
      <c r="D289" s="67"/>
      <c r="E289" s="67"/>
      <c r="F289" s="67"/>
    </row>
    <row r="290" spans="1:6" ht="12.75">
      <c r="A290" s="65"/>
      <c r="B290" s="66"/>
      <c r="C290" s="67"/>
      <c r="D290" s="67"/>
      <c r="E290" s="67"/>
      <c r="F290" s="67"/>
    </row>
    <row r="291" spans="1:6" ht="12.75">
      <c r="A291" s="65"/>
      <c r="B291" s="66"/>
      <c r="C291" s="67"/>
      <c r="D291" s="67"/>
      <c r="E291" s="67"/>
      <c r="F291" s="67"/>
    </row>
    <row r="292" spans="1:6" ht="12.75">
      <c r="A292" s="65"/>
      <c r="B292" s="66"/>
      <c r="C292" s="67"/>
      <c r="D292" s="67"/>
      <c r="E292" s="67"/>
      <c r="F292" s="67"/>
    </row>
    <row r="293" spans="1:6" ht="12.75">
      <c r="A293" s="65"/>
      <c r="B293" s="66"/>
      <c r="C293" s="67"/>
      <c r="D293" s="67"/>
      <c r="E293" s="67"/>
      <c r="F293" s="67"/>
    </row>
    <row r="294" spans="1:6" ht="12.75">
      <c r="A294" s="65"/>
      <c r="B294" s="66"/>
      <c r="C294" s="67"/>
      <c r="D294" s="67"/>
      <c r="E294" s="67"/>
      <c r="F294" s="67"/>
    </row>
    <row r="295" spans="1:6" ht="12.75">
      <c r="A295" s="65"/>
      <c r="B295" s="66"/>
      <c r="C295" s="67"/>
      <c r="D295" s="67"/>
      <c r="E295" s="67"/>
      <c r="F295" s="67"/>
    </row>
    <row r="296" spans="1:6" ht="12.75">
      <c r="A296" s="65"/>
      <c r="B296" s="66"/>
      <c r="C296" s="67"/>
      <c r="D296" s="67"/>
      <c r="E296" s="67"/>
      <c r="F296" s="16"/>
    </row>
    <row r="297" spans="1:6" ht="12.75">
      <c r="A297" s="65"/>
      <c r="B297" s="15"/>
      <c r="C297" s="16"/>
      <c r="D297" s="16"/>
      <c r="E297" s="16"/>
      <c r="F297" s="16"/>
    </row>
    <row r="298" spans="1:6" ht="12.75">
      <c r="A298" s="65"/>
      <c r="B298" s="15"/>
      <c r="C298" s="16"/>
      <c r="D298" s="16"/>
      <c r="E298" s="16"/>
      <c r="F298" s="16"/>
    </row>
    <row r="299" spans="1:6" ht="12.75">
      <c r="A299" s="65"/>
      <c r="B299" s="15"/>
      <c r="C299" s="16"/>
      <c r="D299" s="16"/>
      <c r="E299" s="16"/>
      <c r="F299" s="16"/>
    </row>
    <row r="300" spans="1:6" ht="12.75">
      <c r="A300" s="65"/>
      <c r="B300" s="15"/>
      <c r="C300" s="16"/>
      <c r="D300" s="16"/>
      <c r="E300" s="16"/>
      <c r="F300" s="16"/>
    </row>
    <row r="301" spans="1:6" ht="12.75">
      <c r="A301" s="65"/>
      <c r="B301" s="15"/>
      <c r="C301" s="16"/>
      <c r="D301" s="16"/>
      <c r="E301" s="16"/>
      <c r="F301" s="16"/>
    </row>
    <row r="302" spans="1:6" ht="12.75">
      <c r="A302" s="65"/>
      <c r="B302" s="15"/>
      <c r="C302" s="16"/>
      <c r="D302" s="16"/>
      <c r="E302" s="16"/>
      <c r="F302" s="16"/>
    </row>
    <row r="303" spans="1:6" ht="12.75">
      <c r="A303" s="65"/>
      <c r="B303" s="15"/>
      <c r="C303" s="16"/>
      <c r="D303" s="16"/>
      <c r="E303" s="16"/>
      <c r="F303" s="16"/>
    </row>
    <row r="304" spans="1:6" ht="12.75">
      <c r="A304" s="65"/>
      <c r="B304" s="15"/>
      <c r="C304" s="16"/>
      <c r="D304" s="16"/>
      <c r="E304" s="16"/>
      <c r="F304" s="16"/>
    </row>
    <row r="305" spans="1:6" ht="12.75">
      <c r="A305" s="65"/>
      <c r="B305" s="15"/>
      <c r="C305" s="16"/>
      <c r="D305" s="16"/>
      <c r="E305" s="16"/>
      <c r="F305" s="16"/>
    </row>
    <row r="306" spans="1:6" ht="12.75">
      <c r="A306" s="65"/>
      <c r="B306" s="15"/>
      <c r="C306" s="16"/>
      <c r="D306" s="16"/>
      <c r="E306" s="16"/>
      <c r="F306" s="16"/>
    </row>
    <row r="307" spans="1:6" ht="12.75">
      <c r="A307" s="65"/>
      <c r="B307" s="15"/>
      <c r="C307" s="16"/>
      <c r="D307" s="16"/>
      <c r="E307" s="16"/>
      <c r="F307" s="16"/>
    </row>
    <row r="308" spans="1:6" ht="12.75">
      <c r="A308" s="65"/>
      <c r="B308" s="15"/>
      <c r="C308" s="16"/>
      <c r="D308" s="16"/>
      <c r="E308" s="16"/>
      <c r="F308" s="16"/>
    </row>
    <row r="309" spans="1:6" ht="12.75">
      <c r="A309" s="65"/>
      <c r="B309" s="15"/>
      <c r="C309" s="16"/>
      <c r="D309" s="16"/>
      <c r="E309" s="16"/>
      <c r="F309" s="16"/>
    </row>
    <row r="310" spans="1:6" ht="12.75">
      <c r="A310" s="65"/>
      <c r="B310" s="15"/>
      <c r="C310" s="16"/>
      <c r="D310" s="16"/>
      <c r="E310" s="16"/>
      <c r="F310" s="16"/>
    </row>
    <row r="311" spans="1:6" ht="12.75">
      <c r="A311" s="65"/>
      <c r="B311" s="15"/>
      <c r="C311" s="16"/>
      <c r="D311" s="16"/>
      <c r="E311" s="16"/>
      <c r="F311" s="16"/>
    </row>
    <row r="312" spans="1:6" ht="12.75">
      <c r="A312" s="65"/>
      <c r="B312" s="15"/>
      <c r="C312" s="16"/>
      <c r="D312" s="16"/>
      <c r="E312" s="16"/>
      <c r="F312" s="16"/>
    </row>
    <row r="313" spans="1:6" ht="12.75">
      <c r="A313" s="65"/>
      <c r="B313" s="15"/>
      <c r="C313" s="16"/>
      <c r="D313" s="16"/>
      <c r="E313" s="16"/>
      <c r="F313" s="16"/>
    </row>
    <row r="314" spans="1:6" ht="12.75">
      <c r="A314" s="65"/>
      <c r="B314" s="15"/>
      <c r="C314" s="16"/>
      <c r="D314" s="16"/>
      <c r="E314" s="16"/>
      <c r="F314" s="16"/>
    </row>
    <row r="315" spans="1:6" ht="12.75">
      <c r="A315" s="65"/>
      <c r="B315" s="15"/>
      <c r="C315" s="16"/>
      <c r="D315" s="16"/>
      <c r="E315" s="16"/>
      <c r="F315" s="16"/>
    </row>
    <row r="316" spans="1:6" ht="12.75">
      <c r="A316" s="65"/>
      <c r="B316" s="15"/>
      <c r="C316" s="16"/>
      <c r="D316" s="16"/>
      <c r="E316" s="16"/>
      <c r="F316" s="16"/>
    </row>
    <row r="317" spans="1:6" ht="12.75">
      <c r="A317" s="65"/>
      <c r="B317" s="15"/>
      <c r="C317" s="16"/>
      <c r="D317" s="16"/>
      <c r="E317" s="16"/>
      <c r="F317" s="16"/>
    </row>
    <row r="318" spans="1:6" ht="12.75">
      <c r="A318" s="65"/>
      <c r="B318" s="15"/>
      <c r="C318" s="16"/>
      <c r="D318" s="16"/>
      <c r="E318" s="16"/>
      <c r="F318" s="16"/>
    </row>
    <row r="319" spans="1:6" ht="12.75">
      <c r="A319" s="65"/>
      <c r="B319" s="15"/>
      <c r="C319" s="16"/>
      <c r="D319" s="16"/>
      <c r="E319" s="16"/>
      <c r="F319" s="16"/>
    </row>
    <row r="320" spans="1:6" ht="12.75">
      <c r="A320" s="65"/>
      <c r="B320" s="15"/>
      <c r="C320" s="16"/>
      <c r="D320" s="16"/>
      <c r="E320" s="16"/>
      <c r="F320" s="16"/>
    </row>
    <row r="321" spans="1:6" ht="12.75">
      <c r="A321" s="65"/>
      <c r="B321" s="15"/>
      <c r="C321" s="16"/>
      <c r="D321" s="16"/>
      <c r="E321" s="16"/>
      <c r="F321" s="16"/>
    </row>
    <row r="322" spans="1:6" ht="12.75">
      <c r="A322" s="65"/>
      <c r="B322" s="15"/>
      <c r="C322" s="16"/>
      <c r="D322" s="16"/>
      <c r="E322" s="16"/>
      <c r="F322" s="16"/>
    </row>
    <row r="323" spans="1:6" ht="12.75">
      <c r="A323" s="65"/>
      <c r="B323" s="15"/>
      <c r="C323" s="16"/>
      <c r="D323" s="16"/>
      <c r="E323" s="16"/>
      <c r="F323" s="16"/>
    </row>
    <row r="324" spans="1:6" ht="12.75">
      <c r="A324" s="65"/>
      <c r="B324" s="15"/>
      <c r="C324" s="16"/>
      <c r="D324" s="16"/>
      <c r="E324" s="16"/>
      <c r="F324" s="16"/>
    </row>
    <row r="325" spans="1:6" ht="12.75">
      <c r="A325" s="65"/>
      <c r="B325" s="15"/>
      <c r="C325" s="16"/>
      <c r="D325" s="16"/>
      <c r="E325" s="16"/>
      <c r="F325" s="16"/>
    </row>
    <row r="326" spans="1:6" ht="12.75">
      <c r="A326" s="65"/>
      <c r="B326" s="15"/>
      <c r="C326" s="16"/>
      <c r="D326" s="16"/>
      <c r="E326" s="16"/>
      <c r="F326" s="16"/>
    </row>
    <row r="327" spans="1:6" ht="12.75">
      <c r="A327" s="65"/>
      <c r="B327" s="15"/>
      <c r="C327" s="16"/>
      <c r="D327" s="16"/>
      <c r="E327" s="16"/>
      <c r="F327" s="16"/>
    </row>
    <row r="328" spans="1:6" ht="12.75">
      <c r="A328" s="65"/>
      <c r="B328" s="15"/>
      <c r="C328" s="16"/>
      <c r="D328" s="16"/>
      <c r="E328" s="16"/>
      <c r="F328" s="16"/>
    </row>
    <row r="329" spans="1:6" ht="12.75">
      <c r="A329" s="65"/>
      <c r="B329" s="15"/>
      <c r="C329" s="16"/>
      <c r="D329" s="16"/>
      <c r="E329" s="16"/>
      <c r="F329" s="16"/>
    </row>
    <row r="330" spans="1:6" ht="12.75">
      <c r="A330" s="65"/>
      <c r="B330" s="15"/>
      <c r="C330" s="16"/>
      <c r="D330" s="16"/>
      <c r="E330" s="16"/>
      <c r="F330" s="16"/>
    </row>
    <row r="331" spans="1:6" ht="12.75">
      <c r="A331" s="65"/>
      <c r="B331" s="15"/>
      <c r="C331" s="16"/>
      <c r="D331" s="16"/>
      <c r="E331" s="16"/>
      <c r="F331" s="16"/>
    </row>
    <row r="332" spans="1:6" ht="12.75">
      <c r="A332" s="65"/>
      <c r="B332" s="15"/>
      <c r="C332" s="16"/>
      <c r="D332" s="16"/>
      <c r="E332" s="16"/>
      <c r="F332" s="16"/>
    </row>
    <row r="333" spans="1:6" ht="12.75">
      <c r="A333" s="65"/>
      <c r="B333" s="15"/>
      <c r="C333" s="16"/>
      <c r="D333" s="16"/>
      <c r="E333" s="16"/>
      <c r="F333" s="16"/>
    </row>
    <row r="334" spans="1:6" ht="12.75">
      <c r="A334" s="65"/>
      <c r="B334" s="15"/>
      <c r="C334" s="16"/>
      <c r="D334" s="16"/>
      <c r="E334" s="16"/>
      <c r="F334" s="16"/>
    </row>
    <row r="335" spans="1:6" ht="12.75">
      <c r="A335" s="65"/>
      <c r="B335" s="15"/>
      <c r="C335" s="16"/>
      <c r="D335" s="16"/>
      <c r="E335" s="16"/>
      <c r="F335" s="16"/>
    </row>
    <row r="336" spans="1:6" ht="12.75">
      <c r="A336" s="65"/>
      <c r="B336" s="15"/>
      <c r="C336" s="16"/>
      <c r="D336" s="16"/>
      <c r="E336" s="16"/>
      <c r="F336" s="16"/>
    </row>
    <row r="337" spans="1:6" ht="12.75">
      <c r="A337" s="65"/>
      <c r="B337" s="15"/>
      <c r="C337" s="16"/>
      <c r="D337" s="16"/>
      <c r="E337" s="16"/>
      <c r="F337" s="16"/>
    </row>
    <row r="338" spans="1:6" ht="12.75">
      <c r="A338" s="65"/>
      <c r="B338" s="15"/>
      <c r="C338" s="16"/>
      <c r="D338" s="16"/>
      <c r="E338" s="16"/>
      <c r="F338" s="16"/>
    </row>
    <row r="339" spans="1:6" ht="12.75">
      <c r="A339" s="65"/>
      <c r="B339" s="15"/>
      <c r="C339" s="16"/>
      <c r="D339" s="16"/>
      <c r="E339" s="16"/>
      <c r="F339" s="16"/>
    </row>
    <row r="340" spans="1:6" ht="12.75">
      <c r="A340" s="65"/>
      <c r="B340" s="15"/>
      <c r="C340" s="16"/>
      <c r="D340" s="16"/>
      <c r="E340" s="16"/>
      <c r="F340" s="16"/>
    </row>
    <row r="341" spans="1:6" ht="12.75">
      <c r="A341" s="65"/>
      <c r="B341" s="15"/>
      <c r="C341" s="16"/>
      <c r="D341" s="16"/>
      <c r="E341" s="16"/>
      <c r="F341" s="16"/>
    </row>
    <row r="342" spans="1:6" ht="12.75">
      <c r="A342" s="65"/>
      <c r="B342" s="15"/>
      <c r="C342" s="16"/>
      <c r="D342" s="16"/>
      <c r="E342" s="16"/>
      <c r="F342" s="16"/>
    </row>
    <row r="343" spans="1:6" ht="12.75">
      <c r="A343" s="65"/>
      <c r="B343" s="15"/>
      <c r="C343" s="16"/>
      <c r="D343" s="16"/>
      <c r="E343" s="16"/>
      <c r="F343" s="16"/>
    </row>
    <row r="344" spans="1:6" ht="12.75">
      <c r="A344" s="65"/>
      <c r="B344" s="15"/>
      <c r="C344" s="16"/>
      <c r="D344" s="16"/>
      <c r="E344" s="16"/>
      <c r="F344" s="16"/>
    </row>
    <row r="345" spans="1:6" ht="12.75">
      <c r="A345" s="65"/>
      <c r="B345" s="15"/>
      <c r="C345" s="16"/>
      <c r="D345" s="16"/>
      <c r="E345" s="16"/>
      <c r="F345" s="16"/>
    </row>
    <row r="346" spans="1:6" ht="12.75">
      <c r="A346" s="65"/>
      <c r="B346" s="15"/>
      <c r="C346" s="16"/>
      <c r="D346" s="16"/>
      <c r="E346" s="16"/>
      <c r="F346" s="16"/>
    </row>
    <row r="347" spans="1:6" ht="12.75">
      <c r="A347" s="65"/>
      <c r="B347" s="15"/>
      <c r="C347" s="16"/>
      <c r="D347" s="16"/>
      <c r="E347" s="16"/>
      <c r="F347" s="16"/>
    </row>
    <row r="348" spans="1:6" ht="12.75">
      <c r="A348" s="65"/>
      <c r="B348" s="15"/>
      <c r="C348" s="16"/>
      <c r="D348" s="16"/>
      <c r="E348" s="16"/>
      <c r="F348" s="16"/>
    </row>
    <row r="349" spans="1:6" ht="12.75">
      <c r="A349" s="65"/>
      <c r="B349" s="15"/>
      <c r="C349" s="16"/>
      <c r="D349" s="16"/>
      <c r="E349" s="16"/>
      <c r="F349" s="16"/>
    </row>
    <row r="350" spans="1:6" ht="12.75">
      <c r="A350" s="65"/>
      <c r="B350" s="15"/>
      <c r="C350" s="16"/>
      <c r="D350" s="16"/>
      <c r="E350" s="16"/>
      <c r="F350" s="16"/>
    </row>
    <row r="351" spans="1:6" ht="12.75">
      <c r="A351" s="65"/>
      <c r="B351" s="15"/>
      <c r="C351" s="16"/>
      <c r="D351" s="16"/>
      <c r="E351" s="16"/>
      <c r="F351" s="16"/>
    </row>
    <row r="352" spans="1:6" ht="12.75">
      <c r="A352" s="65"/>
      <c r="B352" s="15"/>
      <c r="C352" s="16"/>
      <c r="D352" s="16"/>
      <c r="E352" s="16"/>
      <c r="F352" s="16"/>
    </row>
    <row r="353" spans="1:6" ht="12.75">
      <c r="A353" s="65"/>
      <c r="B353" s="15"/>
      <c r="C353" s="16"/>
      <c r="D353" s="16"/>
      <c r="E353" s="16"/>
      <c r="F353" s="16"/>
    </row>
    <row r="354" spans="1:6" ht="12.75">
      <c r="A354" s="65"/>
      <c r="B354" s="15"/>
      <c r="C354" s="16"/>
      <c r="D354" s="16"/>
      <c r="E354" s="16"/>
      <c r="F354" s="16"/>
    </row>
    <row r="355" spans="1:6" ht="12.75">
      <c r="A355" s="65"/>
      <c r="B355" s="15"/>
      <c r="C355" s="16"/>
      <c r="D355" s="16"/>
      <c r="E355" s="16"/>
      <c r="F355" s="16"/>
    </row>
    <row r="356" spans="1:6" ht="12.75">
      <c r="A356" s="65"/>
      <c r="B356" s="15"/>
      <c r="C356" s="16"/>
      <c r="D356" s="16"/>
      <c r="E356" s="16"/>
      <c r="F356" s="16"/>
    </row>
    <row r="357" spans="1:6" ht="12.75">
      <c r="A357" s="65"/>
      <c r="B357" s="15"/>
      <c r="C357" s="16"/>
      <c r="D357" s="16"/>
      <c r="E357" s="16"/>
      <c r="F357" s="16"/>
    </row>
    <row r="358" spans="1:6" ht="12.75">
      <c r="A358" s="65"/>
      <c r="B358" s="15"/>
      <c r="C358" s="16"/>
      <c r="D358" s="16"/>
      <c r="E358" s="16"/>
      <c r="F358" s="16"/>
    </row>
    <row r="359" spans="1:6" ht="12.75">
      <c r="A359" s="65"/>
      <c r="B359" s="15"/>
      <c r="C359" s="16"/>
      <c r="D359" s="16"/>
      <c r="E359" s="16"/>
      <c r="F359" s="16"/>
    </row>
    <row r="360" spans="1:6" ht="12.75">
      <c r="A360" s="65"/>
      <c r="B360" s="15"/>
      <c r="C360" s="16"/>
      <c r="D360" s="16"/>
      <c r="E360" s="16"/>
      <c r="F360" s="16"/>
    </row>
    <row r="361" spans="1:6" ht="12.75">
      <c r="A361" s="65"/>
      <c r="B361" s="15"/>
      <c r="C361" s="16"/>
      <c r="D361" s="16"/>
      <c r="E361" s="16"/>
      <c r="F361" s="16"/>
    </row>
    <row r="362" spans="1:6" ht="12.75">
      <c r="A362" s="65"/>
      <c r="B362" s="15"/>
      <c r="C362" s="16"/>
      <c r="D362" s="16"/>
      <c r="E362" s="16"/>
      <c r="F362" s="16"/>
    </row>
    <row r="363" spans="1:6" ht="12.75">
      <c r="A363" s="65"/>
      <c r="B363" s="15"/>
      <c r="C363" s="16"/>
      <c r="D363" s="16"/>
      <c r="E363" s="16"/>
      <c r="F363" s="16"/>
    </row>
    <row r="364" spans="1:6" ht="12.75">
      <c r="A364" s="65"/>
      <c r="B364" s="15"/>
      <c r="C364" s="16"/>
      <c r="D364" s="16"/>
      <c r="E364" s="16"/>
      <c r="F364" s="16"/>
    </row>
    <row r="365" spans="1:6" ht="12.75">
      <c r="A365" s="65"/>
      <c r="B365" s="15"/>
      <c r="C365" s="16"/>
      <c r="D365" s="16"/>
      <c r="E365" s="16"/>
      <c r="F365" s="16"/>
    </row>
    <row r="366" spans="1:6" ht="12.75">
      <c r="A366" s="65"/>
      <c r="B366" s="15"/>
      <c r="C366" s="16"/>
      <c r="D366" s="16"/>
      <c r="E366" s="16"/>
      <c r="F366" s="16"/>
    </row>
    <row r="367" spans="1:6" ht="12.75">
      <c r="A367" s="65"/>
      <c r="B367" s="15"/>
      <c r="C367" s="16"/>
      <c r="D367" s="16"/>
      <c r="E367" s="16"/>
      <c r="F367" s="16"/>
    </row>
    <row r="368" spans="1:6" ht="12.75">
      <c r="A368" s="65"/>
      <c r="B368" s="15"/>
      <c r="C368" s="16"/>
      <c r="D368" s="16"/>
      <c r="E368" s="16"/>
      <c r="F368" s="16"/>
    </row>
    <row r="369" spans="1:6" ht="12.75">
      <c r="A369" s="65"/>
      <c r="B369" s="15"/>
      <c r="C369" s="16"/>
      <c r="D369" s="16"/>
      <c r="E369" s="16"/>
      <c r="F369" s="16"/>
    </row>
    <row r="370" spans="1:6" ht="12.75">
      <c r="A370" s="65"/>
      <c r="B370" s="15"/>
      <c r="C370" s="16"/>
      <c r="D370" s="16"/>
      <c r="E370" s="16"/>
      <c r="F370" s="16"/>
    </row>
    <row r="371" spans="1:6" ht="12.75">
      <c r="A371" s="65"/>
      <c r="B371" s="15"/>
      <c r="C371" s="16"/>
      <c r="D371" s="16"/>
      <c r="E371" s="16"/>
      <c r="F371" s="16"/>
    </row>
    <row r="372" spans="1:6" ht="12.75">
      <c r="A372" s="65"/>
      <c r="B372" s="15"/>
      <c r="C372" s="16"/>
      <c r="D372" s="16"/>
      <c r="E372" s="16"/>
      <c r="F372" s="16"/>
    </row>
    <row r="373" spans="1:6" ht="12.75">
      <c r="A373" s="65"/>
      <c r="B373" s="15"/>
      <c r="C373" s="16"/>
      <c r="D373" s="16"/>
      <c r="E373" s="16"/>
      <c r="F373" s="16"/>
    </row>
    <row r="374" spans="1:6" ht="12.75">
      <c r="A374" s="65"/>
      <c r="B374" s="15"/>
      <c r="C374" s="16"/>
      <c r="D374" s="16"/>
      <c r="E374" s="16"/>
      <c r="F374" s="16"/>
    </row>
    <row r="375" spans="1:6" ht="12.75">
      <c r="A375" s="65"/>
      <c r="B375" s="15"/>
      <c r="C375" s="16"/>
      <c r="D375" s="16"/>
      <c r="E375" s="16"/>
      <c r="F375" s="16"/>
    </row>
    <row r="376" spans="1:6" ht="12.75">
      <c r="A376" s="65"/>
      <c r="B376" s="15"/>
      <c r="C376" s="16"/>
      <c r="D376" s="16"/>
      <c r="E376" s="16"/>
      <c r="F376" s="16"/>
    </row>
    <row r="377" spans="1:6" ht="12.75">
      <c r="A377" s="65"/>
      <c r="B377" s="15"/>
      <c r="C377" s="16"/>
      <c r="D377" s="16"/>
      <c r="E377" s="16"/>
      <c r="F377" s="16"/>
    </row>
    <row r="378" spans="1:6" ht="12.75">
      <c r="A378" s="65"/>
      <c r="B378" s="15"/>
      <c r="C378" s="16"/>
      <c r="D378" s="16"/>
      <c r="E378" s="16"/>
      <c r="F378" s="16"/>
    </row>
    <row r="379" spans="1:6" ht="12.75">
      <c r="A379" s="65"/>
      <c r="B379" s="15"/>
      <c r="C379" s="16"/>
      <c r="D379" s="16"/>
      <c r="E379" s="16"/>
      <c r="F379" s="16"/>
    </row>
    <row r="380" spans="1:6" ht="12.75">
      <c r="A380" s="65"/>
      <c r="B380" s="15"/>
      <c r="C380" s="16"/>
      <c r="D380" s="16"/>
      <c r="E380" s="16"/>
      <c r="F380" s="16"/>
    </row>
    <row r="381" spans="1:6" ht="12.75">
      <c r="A381" s="65"/>
      <c r="B381" s="15"/>
      <c r="C381" s="16"/>
      <c r="D381" s="16"/>
      <c r="E381" s="16"/>
      <c r="F381" s="16"/>
    </row>
    <row r="382" spans="1:6" ht="12.75">
      <c r="A382" s="65"/>
      <c r="B382" s="15"/>
      <c r="C382" s="16"/>
      <c r="D382" s="16"/>
      <c r="E382" s="16"/>
      <c r="F382" s="16"/>
    </row>
    <row r="383" spans="1:6" ht="12.75">
      <c r="A383" s="65"/>
      <c r="B383" s="15"/>
      <c r="C383" s="16"/>
      <c r="D383" s="16"/>
      <c r="E383" s="16"/>
      <c r="F383" s="16"/>
    </row>
    <row r="384" spans="1:6" ht="12.75">
      <c r="A384" s="65"/>
      <c r="B384" s="15"/>
      <c r="C384" s="16"/>
      <c r="D384" s="16"/>
      <c r="E384" s="16"/>
      <c r="F384" s="16"/>
    </row>
    <row r="385" spans="1:6" ht="12.75">
      <c r="A385" s="65"/>
      <c r="B385" s="15"/>
      <c r="C385" s="16"/>
      <c r="D385" s="16"/>
      <c r="E385" s="16"/>
      <c r="F385" s="16"/>
    </row>
    <row r="386" spans="1:6" ht="12.75">
      <c r="A386" s="65"/>
      <c r="B386" s="15"/>
      <c r="C386" s="16"/>
      <c r="D386" s="16"/>
      <c r="E386" s="16"/>
      <c r="F386" s="16"/>
    </row>
    <row r="387" spans="1:6" ht="12.75">
      <c r="A387" s="65"/>
      <c r="B387" s="15"/>
      <c r="C387" s="16"/>
      <c r="D387" s="16"/>
      <c r="E387" s="16"/>
      <c r="F387" s="16"/>
    </row>
    <row r="388" spans="1:6" ht="12.75">
      <c r="A388" s="65"/>
      <c r="B388" s="15"/>
      <c r="C388" s="16"/>
      <c r="D388" s="16"/>
      <c r="E388" s="16"/>
      <c r="F388" s="16"/>
    </row>
    <row r="389" spans="1:6" ht="12.75">
      <c r="A389" s="65"/>
      <c r="B389" s="15"/>
      <c r="C389" s="16"/>
      <c r="D389" s="16"/>
      <c r="E389" s="16"/>
      <c r="F389" s="16"/>
    </row>
    <row r="390" spans="1:6" ht="12.75">
      <c r="A390" s="65"/>
      <c r="B390" s="15"/>
      <c r="C390" s="16"/>
      <c r="D390" s="16"/>
      <c r="E390" s="16"/>
      <c r="F390" s="16"/>
    </row>
    <row r="391" spans="1:6" ht="12.75">
      <c r="A391" s="65"/>
      <c r="B391" s="15"/>
      <c r="C391" s="16"/>
      <c r="D391" s="16"/>
      <c r="E391" s="16"/>
      <c r="F391" s="16"/>
    </row>
    <row r="392" spans="1:6" ht="12.75">
      <c r="A392" s="65"/>
      <c r="B392" s="15"/>
      <c r="C392" s="16"/>
      <c r="D392" s="16"/>
      <c r="E392" s="16"/>
      <c r="F392" s="16"/>
    </row>
    <row r="393" spans="1:6" ht="12.75">
      <c r="A393" s="65"/>
      <c r="B393" s="15"/>
      <c r="C393" s="16"/>
      <c r="D393" s="16"/>
      <c r="E393" s="16"/>
      <c r="F393" s="16"/>
    </row>
    <row r="394" spans="1:6" ht="12.75">
      <c r="A394" s="65"/>
      <c r="B394" s="15"/>
      <c r="C394" s="16"/>
      <c r="D394" s="16"/>
      <c r="E394" s="16"/>
      <c r="F394" s="16"/>
    </row>
    <row r="395" spans="1:6" ht="12.75">
      <c r="A395" s="65"/>
      <c r="B395" s="15"/>
      <c r="C395" s="16"/>
      <c r="D395" s="16"/>
      <c r="E395" s="16"/>
      <c r="F395" s="16"/>
    </row>
    <row r="396" spans="1:6" ht="12.75">
      <c r="A396" s="65"/>
      <c r="B396" s="15"/>
      <c r="C396" s="16"/>
      <c r="D396" s="16"/>
      <c r="E396" s="16"/>
      <c r="F396" s="16"/>
    </row>
  </sheetData>
  <sheetProtection/>
  <mergeCells count="3">
    <mergeCell ref="A91:F91"/>
    <mergeCell ref="A117:F117"/>
    <mergeCell ref="A118:F118"/>
  </mergeCells>
  <printOptions/>
  <pageMargins left="1.2598425196850394" right="0.7086614173228347" top="0.7480314960629921" bottom="0.7480314960629921" header="0.31496062992125984" footer="0.31496062992125984"/>
  <pageSetup fitToHeight="1" fitToWidth="1" horizontalDpi="600" verticalDpi="600" orientation="portrait"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U86"/>
  <sheetViews>
    <sheetView zoomScalePageLayoutView="0" workbookViewId="0" topLeftCell="A25">
      <selection activeCell="K53" sqref="K53"/>
    </sheetView>
  </sheetViews>
  <sheetFormatPr defaultColWidth="11.421875" defaultRowHeight="12.75"/>
  <cols>
    <col min="1" max="1" width="55.7109375" style="0" customWidth="1"/>
    <col min="2" max="4" width="18.28125" style="0" customWidth="1"/>
    <col min="5" max="5" width="1.7109375" style="0" customWidth="1"/>
    <col min="6" max="6" width="18.28125" style="0" customWidth="1"/>
    <col min="7" max="7" width="1.7109375" style="0" customWidth="1"/>
    <col min="8" max="8" width="18.28125" style="0" customWidth="1"/>
    <col min="9" max="9" width="1.7109375" style="0" customWidth="1"/>
    <col min="10" max="12" width="18.28125" style="0" customWidth="1"/>
  </cols>
  <sheetData>
    <row r="1" spans="1:14" ht="64.5" customHeight="1">
      <c r="A1" s="172" t="s">
        <v>156</v>
      </c>
      <c r="B1" s="173"/>
      <c r="C1" s="173"/>
      <c r="D1" s="173"/>
      <c r="E1" s="173"/>
      <c r="F1" s="173"/>
      <c r="G1" s="173"/>
      <c r="H1" s="173"/>
      <c r="I1" s="173"/>
      <c r="J1" s="173"/>
      <c r="K1" s="173"/>
      <c r="L1" s="173"/>
      <c r="M1" s="42"/>
      <c r="N1" s="42"/>
    </row>
    <row r="2" spans="1:12" ht="20.25" customHeight="1">
      <c r="A2" s="97"/>
      <c r="B2" s="97"/>
      <c r="C2" s="97"/>
      <c r="D2" s="97"/>
      <c r="E2" s="97"/>
      <c r="F2" s="97"/>
      <c r="G2" s="97"/>
      <c r="H2" s="97"/>
      <c r="I2" s="97"/>
      <c r="J2" s="97"/>
      <c r="K2" s="97"/>
      <c r="L2" s="97"/>
    </row>
    <row r="3" spans="1:12" ht="12.75">
      <c r="A3" s="98" t="s">
        <v>235</v>
      </c>
      <c r="B3" s="174" t="s">
        <v>68</v>
      </c>
      <c r="C3" s="174"/>
      <c r="D3" s="174"/>
      <c r="E3" s="174"/>
      <c r="F3" s="174"/>
      <c r="G3" s="174"/>
      <c r="H3" s="174"/>
      <c r="I3" s="87"/>
      <c r="J3" s="174" t="s">
        <v>69</v>
      </c>
      <c r="K3" s="174"/>
      <c r="L3" s="174"/>
    </row>
    <row r="4" spans="1:12" ht="64.5" customHeight="1">
      <c r="A4" s="175" t="s">
        <v>239</v>
      </c>
      <c r="B4" s="177" t="s">
        <v>102</v>
      </c>
      <c r="C4" s="177"/>
      <c r="D4" s="177"/>
      <c r="E4" s="177"/>
      <c r="F4" s="177"/>
      <c r="G4" s="177"/>
      <c r="H4" s="177"/>
      <c r="I4" s="88"/>
      <c r="J4" s="177" t="s">
        <v>102</v>
      </c>
      <c r="K4" s="177"/>
      <c r="L4" s="177"/>
    </row>
    <row r="5" spans="1:12" ht="61.5" customHeight="1">
      <c r="A5" s="176"/>
      <c r="B5" s="178" t="s">
        <v>82</v>
      </c>
      <c r="C5" s="178"/>
      <c r="D5" s="178"/>
      <c r="E5" s="72"/>
      <c r="F5" s="68" t="s">
        <v>82</v>
      </c>
      <c r="G5" s="68"/>
      <c r="H5" s="68" t="s">
        <v>83</v>
      </c>
      <c r="I5" s="89"/>
      <c r="J5" s="68" t="s">
        <v>84</v>
      </c>
      <c r="K5" s="68" t="s">
        <v>85</v>
      </c>
      <c r="L5" s="68" t="s">
        <v>86</v>
      </c>
    </row>
    <row r="6" spans="1:12" ht="25.5">
      <c r="A6" s="176"/>
      <c r="B6" s="70" t="s">
        <v>95</v>
      </c>
      <c r="C6" s="70" t="s">
        <v>227</v>
      </c>
      <c r="D6" s="70" t="s">
        <v>226</v>
      </c>
      <c r="E6" s="86"/>
      <c r="F6" s="86" t="s">
        <v>87</v>
      </c>
      <c r="G6" s="70"/>
      <c r="H6" s="70" t="s">
        <v>88</v>
      </c>
      <c r="I6" s="82"/>
      <c r="J6" s="179" t="s">
        <v>89</v>
      </c>
      <c r="K6" s="179"/>
      <c r="L6" s="179"/>
    </row>
    <row r="7" spans="1:14" ht="12.75">
      <c r="A7" s="144"/>
      <c r="B7" s="146" t="s">
        <v>223</v>
      </c>
      <c r="C7" s="146" t="s">
        <v>224</v>
      </c>
      <c r="D7" s="146" t="s">
        <v>225</v>
      </c>
      <c r="E7" s="69"/>
      <c r="F7" s="146" t="s">
        <v>228</v>
      </c>
      <c r="G7" s="69"/>
      <c r="H7" s="146" t="s">
        <v>229</v>
      </c>
      <c r="I7" s="82"/>
      <c r="J7" s="146" t="s">
        <v>230</v>
      </c>
      <c r="K7" s="146" t="s">
        <v>231</v>
      </c>
      <c r="L7" s="146" t="s">
        <v>232</v>
      </c>
      <c r="N7" s="40" t="s">
        <v>238</v>
      </c>
    </row>
    <row r="8" spans="1:12" ht="12.75">
      <c r="A8" s="169" t="s">
        <v>70</v>
      </c>
      <c r="B8" s="167">
        <v>571943</v>
      </c>
      <c r="C8" s="26" t="s">
        <v>71</v>
      </c>
      <c r="D8" s="167">
        <v>129577</v>
      </c>
      <c r="E8" s="26"/>
      <c r="F8" s="171">
        <v>100000</v>
      </c>
      <c r="G8" s="26"/>
      <c r="H8" s="26" t="s">
        <v>71</v>
      </c>
      <c r="I8" s="82"/>
      <c r="J8" s="167"/>
      <c r="K8" s="167"/>
      <c r="L8" s="167"/>
    </row>
    <row r="9" spans="1:12" ht="12.75">
      <c r="A9" s="169"/>
      <c r="B9" s="167"/>
      <c r="C9" s="28">
        <v>1142833</v>
      </c>
      <c r="D9" s="167"/>
      <c r="E9" s="27"/>
      <c r="F9" s="171"/>
      <c r="G9" s="28"/>
      <c r="H9" s="28">
        <v>138220</v>
      </c>
      <c r="I9" s="82"/>
      <c r="J9" s="167"/>
      <c r="K9" s="167"/>
      <c r="L9" s="167"/>
    </row>
    <row r="10" spans="1:21" ht="12.75">
      <c r="A10" s="94" t="s">
        <v>103</v>
      </c>
      <c r="B10" s="77"/>
      <c r="C10" s="77"/>
      <c r="D10" s="77"/>
      <c r="E10" s="77"/>
      <c r="F10" s="77"/>
      <c r="G10" s="77"/>
      <c r="H10" s="77"/>
      <c r="I10" s="82"/>
      <c r="J10" s="77"/>
      <c r="K10" s="77"/>
      <c r="L10" s="77"/>
      <c r="O10" s="8"/>
      <c r="P10" s="8"/>
      <c r="Q10" s="8"/>
      <c r="R10" s="8"/>
      <c r="S10" s="8"/>
      <c r="T10" s="8"/>
      <c r="U10" s="8"/>
    </row>
    <row r="11" spans="1:21" ht="12.75">
      <c r="A11" s="29" t="s">
        <v>104</v>
      </c>
      <c r="B11" s="30">
        <f>B8</f>
        <v>571943</v>
      </c>
      <c r="C11" s="30">
        <f>C9-0.5</f>
        <v>1142832.5</v>
      </c>
      <c r="D11" s="30">
        <f>D8</f>
        <v>129577</v>
      </c>
      <c r="E11" s="30"/>
      <c r="F11" s="30">
        <f>F8</f>
        <v>100000</v>
      </c>
      <c r="G11" s="30"/>
      <c r="H11" s="30">
        <f>H9</f>
        <v>138220</v>
      </c>
      <c r="I11" s="82"/>
      <c r="J11" s="30"/>
      <c r="K11" s="30"/>
      <c r="L11" s="30"/>
      <c r="N11" s="8"/>
      <c r="O11" s="8"/>
      <c r="P11" s="8"/>
      <c r="Q11" s="8"/>
      <c r="R11" s="8"/>
      <c r="S11" s="8"/>
      <c r="T11" s="8"/>
      <c r="U11" s="8"/>
    </row>
    <row r="12" spans="1:21" ht="12.75">
      <c r="A12" s="29" t="s">
        <v>105</v>
      </c>
      <c r="B12" s="30">
        <f>0</f>
        <v>0</v>
      </c>
      <c r="C12" s="30">
        <v>6500</v>
      </c>
      <c r="D12" s="30">
        <v>0</v>
      </c>
      <c r="E12" s="30"/>
      <c r="F12" s="30">
        <f>0</f>
        <v>0</v>
      </c>
      <c r="G12" s="30"/>
      <c r="H12" s="30">
        <f>0</f>
        <v>0</v>
      </c>
      <c r="I12" s="82"/>
      <c r="J12" s="30"/>
      <c r="K12" s="30"/>
      <c r="L12" s="30"/>
      <c r="N12" s="8"/>
      <c r="O12" s="8"/>
      <c r="P12" s="8"/>
      <c r="Q12" s="8"/>
      <c r="R12" s="8"/>
      <c r="S12" s="8"/>
      <c r="T12" s="8"/>
      <c r="U12" s="8"/>
    </row>
    <row r="13" spans="1:21" ht="12.75">
      <c r="A13" s="29" t="s">
        <v>106</v>
      </c>
      <c r="B13" s="30">
        <f>B11-B12</f>
        <v>571943</v>
      </c>
      <c r="C13" s="30">
        <f>C11-C12</f>
        <v>1136332.5</v>
      </c>
      <c r="D13" s="30">
        <f>D11-D12</f>
        <v>129577</v>
      </c>
      <c r="E13" s="30"/>
      <c r="F13" s="30">
        <f>F11-F12</f>
        <v>100000</v>
      </c>
      <c r="G13" s="30"/>
      <c r="H13" s="30">
        <f>H11-H12</f>
        <v>138220</v>
      </c>
      <c r="I13" s="82"/>
      <c r="J13" s="30"/>
      <c r="K13" s="30"/>
      <c r="L13" s="30"/>
      <c r="N13" s="8"/>
      <c r="O13" s="8"/>
      <c r="P13" s="8"/>
      <c r="Q13" s="8"/>
      <c r="R13" s="8"/>
      <c r="S13" s="8"/>
      <c r="T13" s="8"/>
      <c r="U13" s="8"/>
    </row>
    <row r="14" spans="1:21" ht="12.75">
      <c r="A14" s="29" t="s">
        <v>107</v>
      </c>
      <c r="B14" s="80">
        <f>0</f>
        <v>0</v>
      </c>
      <c r="C14" s="80">
        <f>1</f>
        <v>1</v>
      </c>
      <c r="D14" s="80">
        <f>1</f>
        <v>1</v>
      </c>
      <c r="E14" s="80"/>
      <c r="F14" s="80">
        <f>0</f>
        <v>0</v>
      </c>
      <c r="G14" s="80"/>
      <c r="H14" s="80">
        <f>0</f>
        <v>0</v>
      </c>
      <c r="I14" s="82"/>
      <c r="J14" s="80"/>
      <c r="K14" s="80"/>
      <c r="L14" s="80"/>
      <c r="N14" s="8"/>
      <c r="O14" s="8"/>
      <c r="P14" s="8"/>
      <c r="Q14" s="8"/>
      <c r="R14" s="8"/>
      <c r="S14" s="8"/>
      <c r="T14" s="8"/>
      <c r="U14" s="8"/>
    </row>
    <row r="15" spans="1:21" ht="12.75">
      <c r="A15" s="94" t="s">
        <v>108</v>
      </c>
      <c r="B15" s="81"/>
      <c r="C15" s="81"/>
      <c r="D15" s="81"/>
      <c r="E15" s="81"/>
      <c r="F15" s="81"/>
      <c r="G15" s="81"/>
      <c r="H15" s="81"/>
      <c r="I15" s="82"/>
      <c r="J15" s="81"/>
      <c r="K15" s="81"/>
      <c r="L15" s="81"/>
      <c r="N15" s="8"/>
      <c r="O15" s="8"/>
      <c r="P15" s="8"/>
      <c r="Q15" s="8"/>
      <c r="R15" s="8"/>
      <c r="S15" s="8"/>
      <c r="T15" s="8"/>
      <c r="U15" s="8"/>
    </row>
    <row r="16" spans="1:21" ht="12.75">
      <c r="A16" s="29" t="s">
        <v>109</v>
      </c>
      <c r="B16" s="30">
        <f>B13</f>
        <v>571943</v>
      </c>
      <c r="C16" s="30">
        <f>C13</f>
        <v>1136332.5</v>
      </c>
      <c r="D16" s="30">
        <f>D13</f>
        <v>129577</v>
      </c>
      <c r="E16" s="30"/>
      <c r="F16" s="30">
        <f>F13</f>
        <v>100000</v>
      </c>
      <c r="G16" s="30"/>
      <c r="H16" s="30">
        <f>H13</f>
        <v>138220</v>
      </c>
      <c r="I16" s="82"/>
      <c r="J16" s="30"/>
      <c r="K16" s="30"/>
      <c r="L16" s="30"/>
      <c r="N16" s="8"/>
      <c r="O16" s="8"/>
      <c r="P16" s="8"/>
      <c r="Q16" s="8"/>
      <c r="R16" s="8"/>
      <c r="S16" s="8"/>
      <c r="T16" s="8"/>
      <c r="U16" s="8"/>
    </row>
    <row r="17" spans="1:14" ht="12.75">
      <c r="A17" s="29" t="s">
        <v>110</v>
      </c>
      <c r="B17" s="30">
        <v>0</v>
      </c>
      <c r="C17" s="30">
        <v>432.508</v>
      </c>
      <c r="D17" s="30">
        <v>0</v>
      </c>
      <c r="E17" s="30"/>
      <c r="F17" s="30">
        <v>0</v>
      </c>
      <c r="G17" s="30"/>
      <c r="H17" s="30">
        <v>0</v>
      </c>
      <c r="I17" s="82"/>
      <c r="J17" s="30"/>
      <c r="K17" s="30"/>
      <c r="L17" s="30"/>
      <c r="N17" s="8"/>
    </row>
    <row r="18" spans="1:14" ht="12.75">
      <c r="A18" s="29" t="s">
        <v>111</v>
      </c>
      <c r="B18" s="30">
        <f>B16-B17</f>
        <v>571943</v>
      </c>
      <c r="C18" s="30">
        <f>C16-C17</f>
        <v>1135899.992</v>
      </c>
      <c r="D18" s="30">
        <f>D16-D17</f>
        <v>129577</v>
      </c>
      <c r="E18" s="30"/>
      <c r="F18" s="30">
        <f>F16-F17</f>
        <v>100000</v>
      </c>
      <c r="G18" s="30"/>
      <c r="H18" s="30">
        <f>H16-H17</f>
        <v>138220</v>
      </c>
      <c r="I18" s="114"/>
      <c r="J18" s="30"/>
      <c r="K18" s="30"/>
      <c r="L18" s="30"/>
      <c r="N18" s="79"/>
    </row>
    <row r="19" spans="1:14" ht="12.75">
      <c r="A19" s="29" t="s">
        <v>107</v>
      </c>
      <c r="B19" s="80">
        <v>0</v>
      </c>
      <c r="C19" s="80">
        <v>1</v>
      </c>
      <c r="D19" s="80">
        <v>0</v>
      </c>
      <c r="E19" s="30"/>
      <c r="F19" s="80">
        <v>0</v>
      </c>
      <c r="G19" s="30"/>
      <c r="H19" s="80">
        <v>0</v>
      </c>
      <c r="I19" s="114"/>
      <c r="J19" s="80"/>
      <c r="K19" s="80"/>
      <c r="L19" s="80"/>
      <c r="N19" s="79"/>
    </row>
    <row r="20" spans="1:14" ht="12.75">
      <c r="A20" s="94" t="s">
        <v>112</v>
      </c>
      <c r="B20" s="81"/>
      <c r="C20" s="81"/>
      <c r="D20" s="81"/>
      <c r="E20" s="81"/>
      <c r="F20" s="81"/>
      <c r="G20" s="81"/>
      <c r="H20" s="81"/>
      <c r="I20" s="114"/>
      <c r="J20" s="81"/>
      <c r="K20" s="81"/>
      <c r="L20" s="81"/>
      <c r="N20" s="79"/>
    </row>
    <row r="21" spans="1:17" ht="12.75">
      <c r="A21" s="29" t="s">
        <v>113</v>
      </c>
      <c r="B21" s="30">
        <f>B18</f>
        <v>571943</v>
      </c>
      <c r="C21" s="30">
        <f>C18</f>
        <v>1135899.992</v>
      </c>
      <c r="D21" s="30">
        <f>D18</f>
        <v>129577</v>
      </c>
      <c r="E21" s="30"/>
      <c r="F21" s="30">
        <f>F18</f>
        <v>100000</v>
      </c>
      <c r="G21" s="30"/>
      <c r="H21" s="30">
        <f>H18</f>
        <v>138220</v>
      </c>
      <c r="I21" s="82"/>
      <c r="J21" s="30"/>
      <c r="K21" s="30"/>
      <c r="L21" s="30"/>
      <c r="N21" s="79"/>
      <c r="Q21" s="8"/>
    </row>
    <row r="22" spans="1:14" ht="12.75">
      <c r="A22" s="29" t="s">
        <v>114</v>
      </c>
      <c r="B22" s="30">
        <v>0</v>
      </c>
      <c r="C22" s="30">
        <v>3000</v>
      </c>
      <c r="D22" s="30">
        <v>25</v>
      </c>
      <c r="E22" s="30"/>
      <c r="F22" s="30">
        <v>0</v>
      </c>
      <c r="G22" s="30"/>
      <c r="H22" s="30">
        <v>0</v>
      </c>
      <c r="I22" s="82"/>
      <c r="J22" s="30"/>
      <c r="K22" s="30"/>
      <c r="L22" s="30"/>
      <c r="N22" s="79"/>
    </row>
    <row r="23" spans="1:12" ht="12.75">
      <c r="A23" s="29" t="s">
        <v>115</v>
      </c>
      <c r="B23" s="30">
        <f>B21-B22</f>
        <v>571943</v>
      </c>
      <c r="C23" s="30">
        <f>C21-C22</f>
        <v>1132899.992</v>
      </c>
      <c r="D23" s="30">
        <f>D21-D22</f>
        <v>129552</v>
      </c>
      <c r="E23" s="30"/>
      <c r="F23" s="30">
        <f>F21-F22</f>
        <v>100000</v>
      </c>
      <c r="G23" s="30"/>
      <c r="H23" s="30">
        <f>H21-H22</f>
        <v>138220</v>
      </c>
      <c r="I23" s="114"/>
      <c r="J23" s="30"/>
      <c r="K23" s="30"/>
      <c r="L23" s="30"/>
    </row>
    <row r="24" spans="1:12" ht="12.75">
      <c r="A24" s="29" t="s">
        <v>107</v>
      </c>
      <c r="B24" s="80">
        <v>0</v>
      </c>
      <c r="C24" s="80">
        <v>1</v>
      </c>
      <c r="D24" s="80">
        <v>1</v>
      </c>
      <c r="E24" s="30"/>
      <c r="F24" s="80">
        <v>0</v>
      </c>
      <c r="G24" s="30"/>
      <c r="H24" s="80">
        <v>0</v>
      </c>
      <c r="I24" s="114"/>
      <c r="J24" s="80"/>
      <c r="K24" s="80"/>
      <c r="L24" s="80"/>
    </row>
    <row r="25" spans="1:14" ht="12.75">
      <c r="A25" s="94" t="s">
        <v>116</v>
      </c>
      <c r="B25" s="81"/>
      <c r="C25" s="81"/>
      <c r="D25" s="113"/>
      <c r="E25" s="81"/>
      <c r="F25" s="81"/>
      <c r="G25" s="81"/>
      <c r="H25" s="81"/>
      <c r="I25" s="114"/>
      <c r="J25" s="81"/>
      <c r="K25" s="81"/>
      <c r="L25" s="81"/>
      <c r="N25" s="79"/>
    </row>
    <row r="26" spans="1:14" ht="12.75">
      <c r="A26" s="29" t="s">
        <v>117</v>
      </c>
      <c r="B26" s="30">
        <f>B23</f>
        <v>571943</v>
      </c>
      <c r="C26" s="30">
        <f>C23</f>
        <v>1132899.992</v>
      </c>
      <c r="D26" s="30">
        <f>D23</f>
        <v>129552</v>
      </c>
      <c r="E26" s="30"/>
      <c r="F26" s="30">
        <f>F23</f>
        <v>100000</v>
      </c>
      <c r="G26" s="30"/>
      <c r="H26" s="30">
        <f>H23</f>
        <v>138220</v>
      </c>
      <c r="I26" s="82"/>
      <c r="J26" s="30"/>
      <c r="K26" s="30"/>
      <c r="L26" s="30"/>
      <c r="N26" s="79"/>
    </row>
    <row r="27" spans="1:14" ht="12.75">
      <c r="A27" s="29" t="s">
        <v>118</v>
      </c>
      <c r="B27" s="30">
        <v>0</v>
      </c>
      <c r="C27" s="30">
        <v>0</v>
      </c>
      <c r="D27" s="30">
        <v>0</v>
      </c>
      <c r="E27" s="30"/>
      <c r="F27" s="30">
        <v>0</v>
      </c>
      <c r="G27" s="30"/>
      <c r="H27" s="30">
        <v>0</v>
      </c>
      <c r="I27" s="82"/>
      <c r="J27" s="30"/>
      <c r="K27" s="30"/>
      <c r="L27" s="30"/>
      <c r="N27" s="79"/>
    </row>
    <row r="28" spans="1:14" ht="12.75">
      <c r="A28" s="29" t="s">
        <v>119</v>
      </c>
      <c r="B28" s="30">
        <f>B26-B27</f>
        <v>571943</v>
      </c>
      <c r="C28" s="30">
        <f>C26-C27</f>
        <v>1132899.992</v>
      </c>
      <c r="D28" s="30">
        <f>D26-D27</f>
        <v>129552</v>
      </c>
      <c r="E28" s="30"/>
      <c r="F28" s="30">
        <f>F26-F27</f>
        <v>100000</v>
      </c>
      <c r="G28" s="30"/>
      <c r="H28" s="30">
        <f>H26-H27</f>
        <v>138220</v>
      </c>
      <c r="I28" s="82"/>
      <c r="J28" s="30"/>
      <c r="K28" s="30"/>
      <c r="L28" s="30"/>
      <c r="N28" s="79"/>
    </row>
    <row r="29" spans="1:14" ht="12.75">
      <c r="A29" s="29" t="s">
        <v>107</v>
      </c>
      <c r="B29" s="80">
        <v>0</v>
      </c>
      <c r="C29" s="80">
        <v>0</v>
      </c>
      <c r="D29" s="80">
        <v>0</v>
      </c>
      <c r="E29" s="30"/>
      <c r="F29" s="80">
        <v>0</v>
      </c>
      <c r="G29" s="30"/>
      <c r="H29" s="80">
        <v>0</v>
      </c>
      <c r="I29" s="82"/>
      <c r="J29" s="80"/>
      <c r="K29" s="80"/>
      <c r="L29" s="80"/>
      <c r="N29" s="79"/>
    </row>
    <row r="30" spans="1:14" ht="12.75">
      <c r="A30" s="94" t="s">
        <v>120</v>
      </c>
      <c r="B30" s="81"/>
      <c r="C30" s="81"/>
      <c r="D30" s="81"/>
      <c r="E30" s="81"/>
      <c r="F30" s="81"/>
      <c r="G30" s="81"/>
      <c r="H30" s="81"/>
      <c r="I30" s="82"/>
      <c r="J30" s="81"/>
      <c r="K30" s="81"/>
      <c r="L30" s="81"/>
      <c r="N30" s="79"/>
    </row>
    <row r="31" spans="1:12" ht="12.75">
      <c r="A31" s="29" t="s">
        <v>121</v>
      </c>
      <c r="B31" s="30">
        <f>B28</f>
        <v>571943</v>
      </c>
      <c r="C31" s="30">
        <f>C28</f>
        <v>1132899.992</v>
      </c>
      <c r="D31" s="30">
        <f>D28</f>
        <v>129552</v>
      </c>
      <c r="E31" s="30"/>
      <c r="F31" s="30">
        <f>F28</f>
        <v>100000</v>
      </c>
      <c r="G31" s="30"/>
      <c r="H31" s="30">
        <f>H28</f>
        <v>138220</v>
      </c>
      <c r="I31" s="114"/>
      <c r="J31" s="30"/>
      <c r="K31" s="30"/>
      <c r="L31" s="30"/>
    </row>
    <row r="32" spans="1:12" ht="12.75">
      <c r="A32" s="29" t="s">
        <v>122</v>
      </c>
      <c r="B32" s="30">
        <v>0</v>
      </c>
      <c r="C32" s="30">
        <v>2663</v>
      </c>
      <c r="D32" s="30">
        <v>0</v>
      </c>
      <c r="E32" s="30"/>
      <c r="F32" s="30">
        <v>0</v>
      </c>
      <c r="G32" s="30"/>
      <c r="H32" s="30">
        <v>0</v>
      </c>
      <c r="I32" s="82"/>
      <c r="J32" s="30"/>
      <c r="K32" s="30"/>
      <c r="L32" s="30"/>
    </row>
    <row r="33" spans="1:15" ht="12.75">
      <c r="A33" s="29" t="s">
        <v>123</v>
      </c>
      <c r="B33" s="30">
        <f>B31-B32</f>
        <v>571943</v>
      </c>
      <c r="C33" s="30">
        <f>C31-C32</f>
        <v>1130236.992</v>
      </c>
      <c r="D33" s="30">
        <f>D31-D32</f>
        <v>129552</v>
      </c>
      <c r="E33" s="30"/>
      <c r="F33" s="30">
        <f>F31-F32</f>
        <v>100000</v>
      </c>
      <c r="G33" s="30"/>
      <c r="H33" s="30">
        <f>H31-H32</f>
        <v>138220</v>
      </c>
      <c r="I33" s="114"/>
      <c r="J33" s="30"/>
      <c r="K33" s="30"/>
      <c r="L33" s="30"/>
      <c r="O33" s="8"/>
    </row>
    <row r="34" spans="1:18" ht="12.75">
      <c r="A34" s="29" t="s">
        <v>107</v>
      </c>
      <c r="B34" s="80">
        <v>0</v>
      </c>
      <c r="C34" s="80">
        <v>1</v>
      </c>
      <c r="D34" s="80">
        <v>0</v>
      </c>
      <c r="E34" s="30"/>
      <c r="F34" s="80">
        <v>0</v>
      </c>
      <c r="G34" s="30"/>
      <c r="H34" s="80">
        <v>0</v>
      </c>
      <c r="I34" s="82"/>
      <c r="J34" s="80"/>
      <c r="K34" s="80"/>
      <c r="L34" s="80"/>
      <c r="R34" s="40"/>
    </row>
    <row r="35" spans="1:12" s="100" customFormat="1" ht="12.75">
      <c r="A35" s="94" t="s">
        <v>124</v>
      </c>
      <c r="B35" s="81"/>
      <c r="C35" s="81"/>
      <c r="D35" s="113"/>
      <c r="E35" s="81"/>
      <c r="F35" s="81"/>
      <c r="G35" s="81"/>
      <c r="H35" s="81"/>
      <c r="I35" s="82"/>
      <c r="J35" s="81"/>
      <c r="K35" s="81"/>
      <c r="L35" s="81"/>
    </row>
    <row r="36" spans="1:12" ht="12.75">
      <c r="A36" s="29" t="s">
        <v>125</v>
      </c>
      <c r="B36" s="30">
        <f>B33</f>
        <v>571943</v>
      </c>
      <c r="C36" s="30">
        <f>C33</f>
        <v>1130236.992</v>
      </c>
      <c r="D36" s="30">
        <f>D33</f>
        <v>129552</v>
      </c>
      <c r="E36" s="30"/>
      <c r="F36" s="30">
        <f>F33</f>
        <v>100000</v>
      </c>
      <c r="G36" s="30"/>
      <c r="H36" s="30">
        <f>H33</f>
        <v>138220</v>
      </c>
      <c r="I36" s="114"/>
      <c r="J36" s="30">
        <f>J33</f>
        <v>0</v>
      </c>
      <c r="K36" s="30">
        <f>K33</f>
        <v>0</v>
      </c>
      <c r="L36" s="30">
        <f>L33</f>
        <v>0</v>
      </c>
    </row>
    <row r="37" spans="1:12" ht="12.75">
      <c r="A37" s="29" t="s">
        <v>126</v>
      </c>
      <c r="B37" s="30">
        <v>0</v>
      </c>
      <c r="C37" s="30">
        <v>0</v>
      </c>
      <c r="D37" s="30">
        <v>0</v>
      </c>
      <c r="E37" s="30"/>
      <c r="F37" s="30">
        <v>91300</v>
      </c>
      <c r="G37" s="30"/>
      <c r="H37" s="30">
        <v>0</v>
      </c>
      <c r="I37" s="82"/>
      <c r="J37" s="30">
        <v>2000</v>
      </c>
      <c r="K37" s="30">
        <v>0</v>
      </c>
      <c r="L37" s="30">
        <v>0</v>
      </c>
    </row>
    <row r="38" spans="1:14" s="40" customFormat="1" ht="12.75">
      <c r="A38" s="29" t="s">
        <v>127</v>
      </c>
      <c r="B38" s="30">
        <f>B36-B37</f>
        <v>571943</v>
      </c>
      <c r="C38" s="30">
        <f>C36-C37</f>
        <v>1130236.992</v>
      </c>
      <c r="D38" s="30">
        <f>D36-D37</f>
        <v>129552</v>
      </c>
      <c r="E38" s="30"/>
      <c r="F38" s="30">
        <f>F36-F37</f>
        <v>8700</v>
      </c>
      <c r="G38" s="30"/>
      <c r="H38" s="30">
        <f>H36-H37</f>
        <v>138220</v>
      </c>
      <c r="I38" s="114"/>
      <c r="J38" s="30">
        <f>J36-J37</f>
        <v>-2000</v>
      </c>
      <c r="K38" s="30">
        <f>K36-K37</f>
        <v>0</v>
      </c>
      <c r="L38" s="30">
        <f>L36-L37</f>
        <v>0</v>
      </c>
      <c r="M38"/>
      <c r="N38"/>
    </row>
    <row r="39" spans="1:13" ht="12.75">
      <c r="A39" s="29" t="s">
        <v>107</v>
      </c>
      <c r="B39" s="80">
        <v>0</v>
      </c>
      <c r="C39" s="80">
        <v>0</v>
      </c>
      <c r="D39" s="80">
        <v>0</v>
      </c>
      <c r="E39" s="30"/>
      <c r="F39" s="80">
        <v>1</v>
      </c>
      <c r="G39" s="30"/>
      <c r="H39" s="80">
        <v>0</v>
      </c>
      <c r="I39" s="82"/>
      <c r="J39" s="80">
        <f>1</f>
        <v>1</v>
      </c>
      <c r="K39" s="80">
        <f>1</f>
        <v>1</v>
      </c>
      <c r="L39" s="80">
        <f>0</f>
        <v>0</v>
      </c>
      <c r="M39" s="40"/>
    </row>
    <row r="40" spans="1:12" ht="12.75">
      <c r="A40" s="127"/>
      <c r="B40" s="30"/>
      <c r="C40" s="30"/>
      <c r="D40" s="30"/>
      <c r="E40" s="30"/>
      <c r="F40" s="30"/>
      <c r="G40" s="30"/>
      <c r="H40" s="30"/>
      <c r="I40" s="30"/>
      <c r="J40" s="30"/>
      <c r="K40" s="30"/>
      <c r="L40" s="30"/>
    </row>
    <row r="41" spans="1:12" ht="12.75">
      <c r="A41" s="31" t="s">
        <v>128</v>
      </c>
      <c r="B41" s="32">
        <f>SUM(B12,B17,B22,B27,B32,B37)</f>
        <v>0</v>
      </c>
      <c r="C41" s="149">
        <f>SUM(C12,C17,C22,C27,C32,C37)</f>
        <v>12595.508</v>
      </c>
      <c r="D41" s="149">
        <f>SUM(D12,D17,D22,D27,D32,D37)</f>
        <v>25</v>
      </c>
      <c r="E41" s="32"/>
      <c r="F41" s="32">
        <f>SUM(F12,F17,F22,F27,F32,F37)</f>
        <v>91300</v>
      </c>
      <c r="G41" s="30"/>
      <c r="H41" s="32">
        <f>SUM(H12,H17,H22,H27,H32,H37)</f>
        <v>0</v>
      </c>
      <c r="I41" s="30"/>
      <c r="J41" s="149">
        <f>SUM(J12,J17,J22,J27,J32,J37)</f>
        <v>2000</v>
      </c>
      <c r="K41" s="149">
        <f>SUM(K12,K17,K22,K27,K32,K37)</f>
        <v>0</v>
      </c>
      <c r="L41" s="32">
        <f>SUM(L12,L17,L22,L27,L32,L37)</f>
        <v>0</v>
      </c>
    </row>
    <row r="42" spans="1:12" ht="12.75">
      <c r="A42" s="31" t="s">
        <v>72</v>
      </c>
      <c r="B42" s="32">
        <f>B11-B41</f>
        <v>571943</v>
      </c>
      <c r="C42" s="32">
        <f>C11-C41</f>
        <v>1130236.992</v>
      </c>
      <c r="D42" s="32">
        <f>D11-D41</f>
        <v>129552</v>
      </c>
      <c r="E42" s="32"/>
      <c r="F42" s="32">
        <f>F11-F41</f>
        <v>8700</v>
      </c>
      <c r="G42" s="30"/>
      <c r="H42" s="32">
        <f>H9-H41</f>
        <v>138220</v>
      </c>
      <c r="I42" s="82"/>
      <c r="J42" s="32">
        <f>J11-J41</f>
        <v>-2000</v>
      </c>
      <c r="K42" s="32">
        <f>K11-K41</f>
        <v>0</v>
      </c>
      <c r="L42" s="32">
        <f>L11-L41</f>
        <v>0</v>
      </c>
    </row>
    <row r="43" spans="1:12" ht="12.75">
      <c r="A43" s="31" t="s">
        <v>213</v>
      </c>
      <c r="B43" s="32">
        <v>0</v>
      </c>
      <c r="C43" s="32">
        <v>0</v>
      </c>
      <c r="D43" s="32">
        <v>0</v>
      </c>
      <c r="E43" s="32"/>
      <c r="F43" s="32">
        <v>0</v>
      </c>
      <c r="G43" s="32"/>
      <c r="H43" s="32">
        <v>0</v>
      </c>
      <c r="I43" s="82"/>
      <c r="J43" s="32">
        <v>0</v>
      </c>
      <c r="K43" s="32">
        <v>0</v>
      </c>
      <c r="L43" s="32">
        <v>0</v>
      </c>
    </row>
    <row r="44" spans="1:12" ht="12.75">
      <c r="A44" s="92"/>
      <c r="B44" s="92"/>
      <c r="C44" s="92"/>
      <c r="D44" s="92"/>
      <c r="E44" s="92"/>
      <c r="F44" s="92"/>
      <c r="G44" s="92"/>
      <c r="H44" s="92"/>
      <c r="I44" s="92"/>
      <c r="J44" s="92"/>
      <c r="K44" s="92"/>
      <c r="L44" s="92"/>
    </row>
    <row r="45" spans="1:12" ht="12.75" customHeight="1">
      <c r="A45" s="168" t="s">
        <v>70</v>
      </c>
      <c r="B45" s="170">
        <f>B42</f>
        <v>571943</v>
      </c>
      <c r="C45" s="96" t="s">
        <v>73</v>
      </c>
      <c r="D45" s="170">
        <f>D42</f>
        <v>129552</v>
      </c>
      <c r="E45" s="96"/>
      <c r="F45" s="170">
        <f>F42</f>
        <v>8700</v>
      </c>
      <c r="G45" s="96"/>
      <c r="H45" s="96" t="s">
        <v>73</v>
      </c>
      <c r="I45" s="148"/>
      <c r="J45" s="170">
        <f>J42</f>
        <v>-2000</v>
      </c>
      <c r="K45" s="170">
        <f>K42</f>
        <v>0</v>
      </c>
      <c r="L45" s="170">
        <f>L42</f>
        <v>0</v>
      </c>
    </row>
    <row r="46" spans="1:12" ht="12.75">
      <c r="A46" s="169"/>
      <c r="B46" s="167"/>
      <c r="C46" s="147">
        <v>2273069.492</v>
      </c>
      <c r="D46" s="167"/>
      <c r="E46" s="95"/>
      <c r="F46" s="167"/>
      <c r="G46" s="33"/>
      <c r="H46" s="147">
        <v>276440</v>
      </c>
      <c r="I46" s="93"/>
      <c r="J46" s="167"/>
      <c r="K46" s="167"/>
      <c r="L46" s="167"/>
    </row>
    <row r="47" spans="1:12" ht="12.75">
      <c r="A47" s="94" t="s">
        <v>130</v>
      </c>
      <c r="B47" s="81"/>
      <c r="C47" s="81"/>
      <c r="D47" s="81"/>
      <c r="E47" s="81"/>
      <c r="F47" s="81"/>
      <c r="G47" s="81"/>
      <c r="H47" s="81"/>
      <c r="I47" s="82"/>
      <c r="J47" s="81"/>
      <c r="K47" s="81"/>
      <c r="L47" s="81"/>
    </row>
    <row r="48" spans="1:12" ht="12.75">
      <c r="A48" s="29" t="s">
        <v>131</v>
      </c>
      <c r="B48" s="30">
        <v>571943</v>
      </c>
      <c r="C48" s="30">
        <f>C46</f>
        <v>2273069.492</v>
      </c>
      <c r="D48" s="30">
        <v>129552</v>
      </c>
      <c r="E48" s="30"/>
      <c r="F48" s="30">
        <v>8700</v>
      </c>
      <c r="G48" s="30"/>
      <c r="H48" s="30">
        <v>276440</v>
      </c>
      <c r="I48" s="150"/>
      <c r="J48" s="30"/>
      <c r="K48" s="30"/>
      <c r="L48" s="30"/>
    </row>
    <row r="49" spans="1:12" ht="12.75">
      <c r="A49" s="29" t="s">
        <v>132</v>
      </c>
      <c r="B49" s="30">
        <v>0</v>
      </c>
      <c r="C49" s="30">
        <v>4098</v>
      </c>
      <c r="D49" s="30">
        <v>0</v>
      </c>
      <c r="E49" s="30"/>
      <c r="F49" s="30">
        <v>0</v>
      </c>
      <c r="G49" s="30"/>
      <c r="H49" s="30">
        <v>0</v>
      </c>
      <c r="I49" s="150"/>
      <c r="J49" s="30"/>
      <c r="K49" s="30"/>
      <c r="L49" s="30"/>
    </row>
    <row r="50" spans="1:12" ht="12.75">
      <c r="A50" s="29" t="s">
        <v>133</v>
      </c>
      <c r="B50" s="30">
        <v>571943</v>
      </c>
      <c r="C50" s="30">
        <f>C48-C49</f>
        <v>2268971.492</v>
      </c>
      <c r="D50" s="30">
        <v>129552</v>
      </c>
      <c r="E50" s="30"/>
      <c r="F50" s="30">
        <v>8700</v>
      </c>
      <c r="G50" s="30"/>
      <c r="H50" s="30">
        <v>276440</v>
      </c>
      <c r="I50" s="150"/>
      <c r="J50" s="30"/>
      <c r="K50" s="30"/>
      <c r="L50" s="30"/>
    </row>
    <row r="51" spans="1:12" ht="12.75">
      <c r="A51" s="29" t="s">
        <v>107</v>
      </c>
      <c r="B51" s="80">
        <v>0</v>
      </c>
      <c r="C51" s="80">
        <v>1</v>
      </c>
      <c r="D51" s="80">
        <v>0</v>
      </c>
      <c r="E51" s="30"/>
      <c r="F51" s="80">
        <v>0</v>
      </c>
      <c r="G51" s="30"/>
      <c r="H51" s="80">
        <v>0</v>
      </c>
      <c r="I51" s="150"/>
      <c r="J51" s="80"/>
      <c r="K51" s="80"/>
      <c r="L51" s="80"/>
    </row>
    <row r="52" spans="1:12" ht="12.75">
      <c r="A52" s="94" t="s">
        <v>134</v>
      </c>
      <c r="B52" s="81"/>
      <c r="C52" s="81"/>
      <c r="D52" s="81"/>
      <c r="E52" s="81"/>
      <c r="F52" s="81"/>
      <c r="G52" s="81"/>
      <c r="H52" s="81"/>
      <c r="I52" s="150"/>
      <c r="J52" s="81"/>
      <c r="K52" s="81"/>
      <c r="L52" s="81"/>
    </row>
    <row r="53" spans="1:12" ht="12.75">
      <c r="A53" s="29" t="s">
        <v>135</v>
      </c>
      <c r="B53" s="30">
        <f>B50</f>
        <v>571943</v>
      </c>
      <c r="C53" s="30">
        <f>C50</f>
        <v>2268971.492</v>
      </c>
      <c r="D53" s="30">
        <f>D50</f>
        <v>129552</v>
      </c>
      <c r="E53" s="30"/>
      <c r="F53" s="30">
        <f>F50</f>
        <v>8700</v>
      </c>
      <c r="G53" s="30"/>
      <c r="H53" s="30">
        <f>H50</f>
        <v>276440</v>
      </c>
      <c r="I53" s="150"/>
      <c r="J53" s="30"/>
      <c r="K53" s="30"/>
      <c r="L53" s="30"/>
    </row>
    <row r="54" spans="1:12" ht="12.75">
      <c r="A54" s="29" t="s">
        <v>136</v>
      </c>
      <c r="B54" s="30">
        <v>0</v>
      </c>
      <c r="C54" s="30">
        <v>11000</v>
      </c>
      <c r="D54" s="30">
        <v>0</v>
      </c>
      <c r="E54" s="30"/>
      <c r="F54" s="30">
        <v>0</v>
      </c>
      <c r="G54" s="30"/>
      <c r="H54" s="30">
        <v>0</v>
      </c>
      <c r="I54" s="150"/>
      <c r="J54" s="30"/>
      <c r="K54" s="30"/>
      <c r="L54" s="30"/>
    </row>
    <row r="55" spans="1:12" ht="12.75">
      <c r="A55" s="29" t="s">
        <v>137</v>
      </c>
      <c r="B55" s="30">
        <f>B53-B54</f>
        <v>571943</v>
      </c>
      <c r="C55" s="30">
        <f>C53-C54</f>
        <v>2257971.492</v>
      </c>
      <c r="D55" s="30">
        <f>D53-D54</f>
        <v>129552</v>
      </c>
      <c r="E55" s="30"/>
      <c r="F55" s="30">
        <f>F53-F54</f>
        <v>8700</v>
      </c>
      <c r="G55" s="30"/>
      <c r="H55" s="30">
        <f>H53-H54</f>
        <v>276440</v>
      </c>
      <c r="I55" s="150"/>
      <c r="J55" s="30"/>
      <c r="K55" s="30"/>
      <c r="L55" s="30"/>
    </row>
    <row r="56" spans="1:12" ht="12.75">
      <c r="A56" s="29" t="s">
        <v>107</v>
      </c>
      <c r="B56" s="80">
        <v>0</v>
      </c>
      <c r="C56" s="80">
        <v>1</v>
      </c>
      <c r="D56" s="80">
        <v>0</v>
      </c>
      <c r="E56" s="30"/>
      <c r="F56" s="80">
        <v>0</v>
      </c>
      <c r="G56" s="30"/>
      <c r="H56" s="80">
        <v>0</v>
      </c>
      <c r="I56" s="150"/>
      <c r="J56" s="80"/>
      <c r="K56" s="80"/>
      <c r="L56" s="80"/>
    </row>
    <row r="57" spans="1:12" ht="12.75">
      <c r="A57" s="94" t="s">
        <v>138</v>
      </c>
      <c r="B57" s="81"/>
      <c r="C57" s="81"/>
      <c r="D57" s="81"/>
      <c r="E57" s="81"/>
      <c r="F57" s="81"/>
      <c r="G57" s="81"/>
      <c r="H57" s="81"/>
      <c r="I57" s="150"/>
      <c r="J57" s="81"/>
      <c r="K57" s="81"/>
      <c r="L57" s="81"/>
    </row>
    <row r="58" spans="1:12" ht="12.75">
      <c r="A58" s="29" t="s">
        <v>139</v>
      </c>
      <c r="B58" s="30"/>
      <c r="C58" s="30"/>
      <c r="D58" s="30"/>
      <c r="E58" s="30"/>
      <c r="F58" s="30"/>
      <c r="G58" s="30"/>
      <c r="H58" s="30"/>
      <c r="I58" s="150"/>
      <c r="J58" s="30"/>
      <c r="K58" s="30"/>
      <c r="L58" s="30"/>
    </row>
    <row r="59" spans="1:12" ht="12.75">
      <c r="A59" s="29" t="s">
        <v>140</v>
      </c>
      <c r="B59" s="30"/>
      <c r="C59" s="30"/>
      <c r="D59" s="30"/>
      <c r="E59" s="30"/>
      <c r="F59" s="30"/>
      <c r="G59" s="30"/>
      <c r="H59" s="30"/>
      <c r="I59" s="150"/>
      <c r="J59" s="30"/>
      <c r="K59" s="30"/>
      <c r="L59" s="30"/>
    </row>
    <row r="60" spans="1:12" ht="12.75">
      <c r="A60" s="29" t="s">
        <v>141</v>
      </c>
      <c r="B60" s="30"/>
      <c r="C60" s="30"/>
      <c r="D60" s="30"/>
      <c r="E60" s="30"/>
      <c r="F60" s="30"/>
      <c r="G60" s="30"/>
      <c r="H60" s="30"/>
      <c r="I60" s="150"/>
      <c r="J60" s="30"/>
      <c r="K60" s="30"/>
      <c r="L60" s="30"/>
    </row>
    <row r="61" spans="1:12" ht="12.75">
      <c r="A61" s="29" t="s">
        <v>107</v>
      </c>
      <c r="B61" s="80"/>
      <c r="C61" s="80"/>
      <c r="D61" s="80"/>
      <c r="E61" s="30"/>
      <c r="F61" s="80"/>
      <c r="G61" s="30"/>
      <c r="H61" s="80"/>
      <c r="I61" s="150"/>
      <c r="J61" s="80"/>
      <c r="K61" s="80"/>
      <c r="L61" s="80"/>
    </row>
    <row r="62" spans="1:15" ht="12.75">
      <c r="A62" s="94" t="s">
        <v>142</v>
      </c>
      <c r="B62" s="81"/>
      <c r="C62" s="81"/>
      <c r="D62" s="81"/>
      <c r="E62" s="81"/>
      <c r="F62" s="81"/>
      <c r="G62" s="81"/>
      <c r="H62" s="81"/>
      <c r="I62" s="150"/>
      <c r="J62" s="81"/>
      <c r="K62" s="81"/>
      <c r="L62" s="81"/>
      <c r="O62" s="8"/>
    </row>
    <row r="63" spans="1:12" ht="12.75">
      <c r="A63" s="29" t="s">
        <v>143</v>
      </c>
      <c r="B63" s="30"/>
      <c r="C63" s="30"/>
      <c r="D63" s="30"/>
      <c r="E63" s="30"/>
      <c r="F63" s="30"/>
      <c r="G63" s="30"/>
      <c r="H63" s="30"/>
      <c r="I63" s="150"/>
      <c r="J63" s="30"/>
      <c r="K63" s="30"/>
      <c r="L63" s="30"/>
    </row>
    <row r="64" spans="1:12" ht="12.75">
      <c r="A64" s="29" t="s">
        <v>144</v>
      </c>
      <c r="B64" s="30"/>
      <c r="C64" s="30"/>
      <c r="D64" s="30"/>
      <c r="E64" s="30"/>
      <c r="F64" s="30"/>
      <c r="G64" s="30"/>
      <c r="H64" s="30"/>
      <c r="I64" s="150"/>
      <c r="J64" s="30"/>
      <c r="K64" s="30"/>
      <c r="L64" s="30"/>
    </row>
    <row r="65" spans="1:12" ht="12.75">
      <c r="A65" s="29" t="s">
        <v>145</v>
      </c>
      <c r="B65" s="30"/>
      <c r="C65" s="30"/>
      <c r="D65" s="30"/>
      <c r="E65" s="30"/>
      <c r="F65" s="30"/>
      <c r="G65" s="30"/>
      <c r="H65" s="30"/>
      <c r="I65" s="150"/>
      <c r="J65" s="30"/>
      <c r="K65" s="30"/>
      <c r="L65" s="30"/>
    </row>
    <row r="66" spans="1:12" ht="12.75">
      <c r="A66" s="29" t="s">
        <v>107</v>
      </c>
      <c r="B66" s="80"/>
      <c r="C66" s="80"/>
      <c r="D66" s="80"/>
      <c r="E66" s="30"/>
      <c r="F66" s="80"/>
      <c r="G66" s="30"/>
      <c r="H66" s="80"/>
      <c r="I66" s="150"/>
      <c r="J66" s="80"/>
      <c r="K66" s="80"/>
      <c r="L66" s="80"/>
    </row>
    <row r="67" spans="1:12" ht="12.75">
      <c r="A67" s="94" t="s">
        <v>146</v>
      </c>
      <c r="B67" s="81"/>
      <c r="C67" s="81"/>
      <c r="D67" s="81"/>
      <c r="E67" s="81"/>
      <c r="F67" s="81"/>
      <c r="G67" s="81"/>
      <c r="H67" s="81"/>
      <c r="I67" s="82"/>
      <c r="J67" s="81"/>
      <c r="K67" s="81"/>
      <c r="L67" s="81"/>
    </row>
    <row r="68" spans="1:12" ht="12.75">
      <c r="A68" s="29" t="s">
        <v>147</v>
      </c>
      <c r="B68" s="30"/>
      <c r="C68" s="30"/>
      <c r="D68" s="30"/>
      <c r="E68" s="30"/>
      <c r="F68" s="30"/>
      <c r="G68" s="30"/>
      <c r="H68" s="30"/>
      <c r="I68" s="82"/>
      <c r="J68" s="30"/>
      <c r="K68" s="30"/>
      <c r="L68" s="30"/>
    </row>
    <row r="69" spans="1:12" ht="12.75">
      <c r="A69" s="29" t="s">
        <v>148</v>
      </c>
      <c r="B69" s="30"/>
      <c r="C69" s="30"/>
      <c r="D69" s="30"/>
      <c r="E69" s="30"/>
      <c r="F69" s="30"/>
      <c r="G69" s="30"/>
      <c r="H69" s="30"/>
      <c r="I69" s="82"/>
      <c r="J69" s="30"/>
      <c r="K69" s="30"/>
      <c r="L69" s="30"/>
    </row>
    <row r="70" spans="1:12" ht="12.75">
      <c r="A70" s="29" t="s">
        <v>149</v>
      </c>
      <c r="B70" s="30"/>
      <c r="C70" s="30"/>
      <c r="D70" s="30"/>
      <c r="E70" s="30"/>
      <c r="F70" s="30"/>
      <c r="G70" s="30"/>
      <c r="H70" s="30"/>
      <c r="I70" s="82"/>
      <c r="J70" s="30"/>
      <c r="K70" s="30"/>
      <c r="L70" s="30"/>
    </row>
    <row r="71" spans="1:12" ht="12.75">
      <c r="A71" s="29" t="s">
        <v>107</v>
      </c>
      <c r="B71" s="80"/>
      <c r="C71" s="80"/>
      <c r="D71" s="80"/>
      <c r="E71" s="30"/>
      <c r="F71" s="80"/>
      <c r="G71" s="30"/>
      <c r="H71" s="80"/>
      <c r="I71" s="82"/>
      <c r="J71" s="80"/>
      <c r="K71" s="80"/>
      <c r="L71" s="80"/>
    </row>
    <row r="72" spans="1:12" ht="12.75">
      <c r="A72" s="94" t="s">
        <v>150</v>
      </c>
      <c r="B72" s="81"/>
      <c r="C72" s="81"/>
      <c r="D72" s="81"/>
      <c r="E72" s="81"/>
      <c r="F72" s="81"/>
      <c r="G72" s="81"/>
      <c r="H72" s="81"/>
      <c r="I72" s="82"/>
      <c r="J72" s="81"/>
      <c r="K72" s="81"/>
      <c r="L72" s="81"/>
    </row>
    <row r="73" spans="1:12" ht="12.75">
      <c r="A73" s="29" t="s">
        <v>151</v>
      </c>
      <c r="B73" s="30"/>
      <c r="C73" s="30"/>
      <c r="D73" s="30"/>
      <c r="E73" s="30"/>
      <c r="F73" s="30"/>
      <c r="G73" s="30"/>
      <c r="H73" s="30"/>
      <c r="I73" s="82"/>
      <c r="J73" s="30"/>
      <c r="K73" s="30"/>
      <c r="L73" s="30"/>
    </row>
    <row r="74" spans="1:12" ht="12.75">
      <c r="A74" s="29" t="s">
        <v>152</v>
      </c>
      <c r="B74" s="30"/>
      <c r="C74" s="30"/>
      <c r="D74" s="30"/>
      <c r="E74" s="30"/>
      <c r="F74" s="30"/>
      <c r="G74" s="30"/>
      <c r="H74" s="30"/>
      <c r="I74" s="82"/>
      <c r="J74" s="30"/>
      <c r="K74" s="30"/>
      <c r="L74" s="30"/>
    </row>
    <row r="75" spans="1:12" ht="12.75">
      <c r="A75" s="29" t="s">
        <v>153</v>
      </c>
      <c r="B75" s="30"/>
      <c r="C75" s="30"/>
      <c r="D75" s="30"/>
      <c r="E75" s="30"/>
      <c r="F75" s="30"/>
      <c r="G75" s="30"/>
      <c r="H75" s="30"/>
      <c r="I75" s="82"/>
      <c r="J75" s="30"/>
      <c r="K75" s="30"/>
      <c r="L75" s="30"/>
    </row>
    <row r="76" spans="1:12" ht="12.75">
      <c r="A76" s="29" t="s">
        <v>107</v>
      </c>
      <c r="B76" s="80"/>
      <c r="C76" s="80"/>
      <c r="D76" s="80"/>
      <c r="E76" s="30"/>
      <c r="F76" s="80"/>
      <c r="G76" s="30"/>
      <c r="H76" s="80"/>
      <c r="I76" s="82"/>
      <c r="J76" s="80"/>
      <c r="K76" s="80"/>
      <c r="L76" s="80"/>
    </row>
    <row r="77" spans="1:12" ht="12.75">
      <c r="A77" s="132" t="s">
        <v>154</v>
      </c>
      <c r="B77" s="133">
        <f>B49+B54+B59+B64+B69+B74</f>
        <v>0</v>
      </c>
      <c r="C77" s="133">
        <f>C49+C54+C59+C64+C69+C74</f>
        <v>15098</v>
      </c>
      <c r="D77" s="133">
        <f>D49+D54+D59+D64+D69+D74</f>
        <v>0</v>
      </c>
      <c r="E77" s="133"/>
      <c r="F77" s="133">
        <f>F49+F54+F59+F64+F69+F74</f>
        <v>0</v>
      </c>
      <c r="G77" s="133"/>
      <c r="H77" s="133">
        <f>H49+H54+H59+H64+H69+H74</f>
        <v>0</v>
      </c>
      <c r="I77" s="134"/>
      <c r="J77" s="133">
        <f>J49+J54+J59+J64+J69+J74</f>
        <v>0</v>
      </c>
      <c r="K77" s="133">
        <f>K49+K54+K59+K64+K69+K74</f>
        <v>0</v>
      </c>
      <c r="L77" s="133">
        <f>L49+L54+L59+L64+L69+L74</f>
        <v>0</v>
      </c>
    </row>
    <row r="78" spans="1:12" ht="12.75">
      <c r="A78" s="31" t="s">
        <v>72</v>
      </c>
      <c r="B78" s="30"/>
      <c r="C78" s="30"/>
      <c r="D78" s="30"/>
      <c r="E78" s="30"/>
      <c r="F78" s="30"/>
      <c r="G78" s="30"/>
      <c r="H78" s="30"/>
      <c r="I78" s="82"/>
      <c r="J78" s="32"/>
      <c r="K78" s="32"/>
      <c r="L78" s="32"/>
    </row>
    <row r="79" spans="1:12" ht="12.75">
      <c r="A79" s="31" t="s">
        <v>129</v>
      </c>
      <c r="B79" s="30"/>
      <c r="C79" s="30"/>
      <c r="D79" s="30"/>
      <c r="E79" s="30"/>
      <c r="F79" s="30"/>
      <c r="G79" s="30"/>
      <c r="H79" s="30"/>
      <c r="I79" s="82"/>
      <c r="J79" s="32"/>
      <c r="K79" s="32"/>
      <c r="L79" s="32"/>
    </row>
    <row r="80" spans="1:12" ht="12.75">
      <c r="A80" s="135" t="s">
        <v>74</v>
      </c>
      <c r="B80" s="136">
        <f>B41+B77</f>
        <v>0</v>
      </c>
      <c r="C80" s="136">
        <f>C41+C77</f>
        <v>27693.508</v>
      </c>
      <c r="D80" s="136">
        <f>D41+D77</f>
        <v>25</v>
      </c>
      <c r="E80" s="136"/>
      <c r="F80" s="136">
        <f>F41+F77</f>
        <v>91300</v>
      </c>
      <c r="G80" s="136"/>
      <c r="H80" s="136">
        <f>H41+H77</f>
        <v>0</v>
      </c>
      <c r="I80" s="134"/>
      <c r="J80" s="136">
        <f>J41+J77</f>
        <v>2000</v>
      </c>
      <c r="K80" s="136">
        <f>K41+K77</f>
        <v>0</v>
      </c>
      <c r="L80" s="136">
        <f>L41+L77</f>
        <v>0</v>
      </c>
    </row>
    <row r="81" spans="1:12" ht="12.75">
      <c r="A81" s="35" t="s">
        <v>75</v>
      </c>
      <c r="B81" s="83">
        <f>B80/B82</f>
        <v>0</v>
      </c>
      <c r="C81" s="83">
        <f>C80/C82</f>
        <v>0.012116171004937294</v>
      </c>
      <c r="D81" s="83">
        <f>D80/D82</f>
        <v>0.00019293547465985475</v>
      </c>
      <c r="E81" s="83"/>
      <c r="F81" s="83">
        <f>F80/F82</f>
        <v>0.913</v>
      </c>
      <c r="G81" s="83"/>
      <c r="H81" s="83">
        <f>H80/H82</f>
        <v>0</v>
      </c>
      <c r="I81" s="90"/>
      <c r="J81" s="83">
        <f>J80/J82</f>
        <v>0.002</v>
      </c>
      <c r="K81" s="83">
        <f>K80/K82</f>
        <v>0</v>
      </c>
      <c r="L81" s="83">
        <f>L80/L82</f>
        <v>0</v>
      </c>
    </row>
    <row r="82" spans="1:12" ht="12.75">
      <c r="A82" s="34" t="s">
        <v>233</v>
      </c>
      <c r="B82" s="36">
        <v>571943</v>
      </c>
      <c r="C82" s="36">
        <v>2285665</v>
      </c>
      <c r="D82" s="36">
        <v>129577</v>
      </c>
      <c r="E82" s="36"/>
      <c r="F82" s="36">
        <v>100000</v>
      </c>
      <c r="G82" s="36"/>
      <c r="H82" s="36">
        <v>276440</v>
      </c>
      <c r="I82" s="36"/>
      <c r="J82" s="36">
        <v>1000000</v>
      </c>
      <c r="K82" s="36">
        <v>350000</v>
      </c>
      <c r="L82" s="36">
        <v>650000</v>
      </c>
    </row>
    <row r="83" spans="1:12" ht="10.5" customHeight="1">
      <c r="A83" s="35" t="s">
        <v>76</v>
      </c>
      <c r="B83" s="37">
        <f>B82-B80</f>
        <v>571943</v>
      </c>
      <c r="C83" s="37">
        <f>C82-C80</f>
        <v>2257971.492</v>
      </c>
      <c r="D83" s="37">
        <f>D82-D80</f>
        <v>129552</v>
      </c>
      <c r="E83" s="37"/>
      <c r="F83" s="37">
        <f>F82-F80</f>
        <v>8700</v>
      </c>
      <c r="G83" s="37"/>
      <c r="H83" s="37">
        <f>H82-H80</f>
        <v>276440</v>
      </c>
      <c r="I83" s="91"/>
      <c r="J83" s="37">
        <f>J82-J80</f>
        <v>998000</v>
      </c>
      <c r="K83" s="37">
        <f>K82-K80</f>
        <v>350000</v>
      </c>
      <c r="L83" s="37">
        <f>L82-L80</f>
        <v>650000</v>
      </c>
    </row>
    <row r="84" spans="1:12" ht="7.5" customHeight="1">
      <c r="A84" s="165" t="s">
        <v>155</v>
      </c>
      <c r="B84" s="38"/>
      <c r="C84" s="38"/>
      <c r="D84" s="38"/>
      <c r="E84" s="38"/>
      <c r="F84" s="71"/>
      <c r="G84" s="71"/>
      <c r="H84" s="166"/>
      <c r="I84" s="131"/>
      <c r="J84" s="166"/>
      <c r="K84" s="166"/>
      <c r="L84" s="166"/>
    </row>
    <row r="85" spans="1:12" ht="12.75">
      <c r="A85" s="165"/>
      <c r="B85" s="38"/>
      <c r="C85" s="38"/>
      <c r="D85" s="38"/>
      <c r="E85" s="38"/>
      <c r="F85" s="71"/>
      <c r="G85" s="71"/>
      <c r="H85" s="166"/>
      <c r="I85" s="131"/>
      <c r="J85" s="166"/>
      <c r="K85" s="166"/>
      <c r="L85" s="166"/>
    </row>
    <row r="86" spans="1:12" ht="12.75">
      <c r="A86" s="39" t="s">
        <v>234</v>
      </c>
      <c r="B86" s="84"/>
      <c r="C86" s="84"/>
      <c r="D86" s="84"/>
      <c r="E86" s="84"/>
      <c r="F86" s="84"/>
      <c r="G86" s="84"/>
      <c r="H86" s="84"/>
      <c r="I86" s="84"/>
      <c r="J86" s="84"/>
      <c r="K86" s="84"/>
      <c r="L86" s="85"/>
    </row>
  </sheetData>
  <sheetProtection/>
  <mergeCells count="27">
    <mergeCell ref="A1:L1"/>
    <mergeCell ref="B3:H3"/>
    <mergeCell ref="J3:L3"/>
    <mergeCell ref="A4:A6"/>
    <mergeCell ref="B4:H4"/>
    <mergeCell ref="J4:L4"/>
    <mergeCell ref="B5:D5"/>
    <mergeCell ref="J6:L6"/>
    <mergeCell ref="J45:J46"/>
    <mergeCell ref="K45:K46"/>
    <mergeCell ref="L45:L46"/>
    <mergeCell ref="A8:A9"/>
    <mergeCell ref="B8:B9"/>
    <mergeCell ref="D8:D9"/>
    <mergeCell ref="F8:F9"/>
    <mergeCell ref="J8:J9"/>
    <mergeCell ref="K8:K9"/>
    <mergeCell ref="A84:A85"/>
    <mergeCell ref="H84:H85"/>
    <mergeCell ref="J84:J85"/>
    <mergeCell ref="K84:K85"/>
    <mergeCell ref="L84:L85"/>
    <mergeCell ref="L8:L9"/>
    <mergeCell ref="A45:A46"/>
    <mergeCell ref="B45:B46"/>
    <mergeCell ref="D45:D46"/>
    <mergeCell ref="F45:F46"/>
  </mergeCells>
  <printOptions/>
  <pageMargins left="0.7" right="0.7" top="0.75" bottom="0.75" header="0.3" footer="0.3"/>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6:AR153"/>
  <sheetViews>
    <sheetView zoomScale="50" zoomScaleNormal="50" zoomScalePageLayoutView="0" workbookViewId="0" topLeftCell="A35">
      <selection activeCell="I127" sqref="I127"/>
    </sheetView>
  </sheetViews>
  <sheetFormatPr defaultColWidth="11.421875" defaultRowHeight="12.75"/>
  <cols>
    <col min="1" max="4" width="12.7109375" style="0" customWidth="1"/>
    <col min="5" max="5" width="2.7109375" style="0" customWidth="1"/>
    <col min="6" max="9" width="12.7109375" style="0" customWidth="1"/>
    <col min="10" max="10" width="2.7109375" style="0" customWidth="1"/>
    <col min="11" max="14" width="12.7109375" style="0" customWidth="1"/>
    <col min="15" max="15" width="2.7109375" style="0" customWidth="1"/>
    <col min="20" max="20" width="2.7109375" style="0" customWidth="1"/>
    <col min="25" max="25" width="2.7109375" style="0" customWidth="1"/>
    <col min="30" max="30" width="2.7109375" style="0" customWidth="1"/>
    <col min="35" max="35" width="2.7109375" style="0" customWidth="1"/>
  </cols>
  <sheetData>
    <row r="6" spans="2:39" ht="33.75">
      <c r="B6" s="42"/>
      <c r="C6" s="42"/>
      <c r="D6" s="42"/>
      <c r="E6" s="42"/>
      <c r="F6" s="42"/>
      <c r="G6" s="42"/>
      <c r="H6" s="42"/>
      <c r="I6" s="42"/>
      <c r="J6" s="42"/>
      <c r="K6" s="42"/>
      <c r="AL6" s="41"/>
      <c r="AM6" s="13"/>
    </row>
    <row r="7" spans="1:39" ht="102" customHeight="1">
      <c r="A7" s="185" t="s">
        <v>159</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row>
    <row r="8" spans="1:39" ht="87.75" customHeight="1">
      <c r="A8" s="158" t="s">
        <v>211</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row>
    <row r="9" spans="1:14" ht="12" customHeight="1">
      <c r="A9" s="42"/>
      <c r="B9" s="42"/>
      <c r="C9" s="42"/>
      <c r="D9" s="42"/>
      <c r="E9" s="42"/>
      <c r="F9" s="42"/>
      <c r="G9" s="42"/>
      <c r="H9" s="42"/>
      <c r="I9" s="42"/>
      <c r="J9" s="42"/>
      <c r="K9" s="42"/>
      <c r="L9" s="42"/>
      <c r="M9" s="42"/>
      <c r="N9" s="42"/>
    </row>
    <row r="10" spans="1:14" ht="12" customHeight="1">
      <c r="A10" s="101"/>
      <c r="B10" s="101"/>
      <c r="C10" s="101"/>
      <c r="D10" s="101"/>
      <c r="E10" s="101"/>
      <c r="F10" s="101"/>
      <c r="G10" s="101"/>
      <c r="H10" s="101"/>
      <c r="I10" s="101"/>
      <c r="J10" s="101"/>
      <c r="K10" s="101"/>
      <c r="L10" s="101"/>
      <c r="M10" s="101"/>
      <c r="N10" s="101"/>
    </row>
    <row r="11" spans="1:4" ht="12" customHeight="1">
      <c r="A11" s="183" t="s">
        <v>215</v>
      </c>
      <c r="B11" s="183"/>
      <c r="C11" s="183"/>
      <c r="D11" s="183"/>
    </row>
    <row r="12" ht="12" customHeight="1">
      <c r="A12" s="20" t="s">
        <v>160</v>
      </c>
    </row>
    <row r="13" ht="12" customHeight="1">
      <c r="A13" s="20" t="s">
        <v>66</v>
      </c>
    </row>
    <row r="14" ht="12" customHeight="1"/>
    <row r="15" spans="1:34" ht="33" customHeight="1">
      <c r="A15" s="180" t="s">
        <v>161</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row>
    <row r="16" spans="1:34" ht="12" customHeight="1">
      <c r="A16" s="102"/>
      <c r="B16" s="102"/>
      <c r="C16" s="102"/>
      <c r="D16" s="112"/>
      <c r="E16" s="102"/>
      <c r="F16" s="102"/>
      <c r="G16" s="102"/>
      <c r="H16" s="102"/>
      <c r="I16" s="112"/>
      <c r="J16" s="102"/>
      <c r="K16" s="102"/>
      <c r="L16" s="102"/>
      <c r="M16" s="102"/>
      <c r="N16" s="112"/>
      <c r="O16" s="102"/>
      <c r="P16" s="102"/>
      <c r="Q16" s="102"/>
      <c r="R16" s="102"/>
      <c r="S16" s="102"/>
      <c r="T16" s="102"/>
      <c r="U16" s="102"/>
      <c r="V16" s="102"/>
      <c r="W16" s="102"/>
      <c r="X16" s="102"/>
      <c r="Y16" s="102"/>
      <c r="Z16" s="102"/>
      <c r="AA16" s="102"/>
      <c r="AB16" s="102"/>
      <c r="AC16" s="102"/>
      <c r="AD16" s="102"/>
      <c r="AE16" s="102"/>
      <c r="AF16" s="102"/>
      <c r="AG16" s="102"/>
      <c r="AH16" s="102"/>
    </row>
    <row r="17" spans="1:34" ht="39" customHeight="1">
      <c r="A17" s="181" t="s">
        <v>162</v>
      </c>
      <c r="B17" s="181"/>
      <c r="C17" s="181"/>
      <c r="D17" s="182"/>
      <c r="E17" s="103"/>
      <c r="F17" s="181" t="s">
        <v>163</v>
      </c>
      <c r="G17" s="181"/>
      <c r="H17" s="181"/>
      <c r="I17" s="182"/>
      <c r="J17" s="103"/>
      <c r="K17" s="181" t="s">
        <v>164</v>
      </c>
      <c r="L17" s="181"/>
      <c r="M17" s="181"/>
      <c r="N17" s="182"/>
      <c r="O17" s="104"/>
      <c r="P17" s="181" t="s">
        <v>165</v>
      </c>
      <c r="Q17" s="181"/>
      <c r="R17" s="181"/>
      <c r="S17" s="181"/>
      <c r="T17" s="104"/>
      <c r="U17" s="181" t="s">
        <v>166</v>
      </c>
      <c r="V17" s="181"/>
      <c r="W17" s="181"/>
      <c r="X17" s="181"/>
      <c r="Y17" s="103"/>
      <c r="Z17" s="181" t="s">
        <v>167</v>
      </c>
      <c r="AA17" s="181"/>
      <c r="AB17" s="181"/>
      <c r="AC17" s="181"/>
      <c r="AD17" s="103"/>
      <c r="AE17" s="181" t="s">
        <v>168</v>
      </c>
      <c r="AF17" s="181"/>
      <c r="AG17" s="181"/>
      <c r="AH17" s="181"/>
    </row>
    <row r="18" spans="1:34" ht="25.5" customHeight="1">
      <c r="A18" s="105" t="s">
        <v>158</v>
      </c>
      <c r="B18" s="106" t="s">
        <v>94</v>
      </c>
      <c r="C18" s="106" t="s">
        <v>96</v>
      </c>
      <c r="D18" s="106" t="s">
        <v>99</v>
      </c>
      <c r="E18" s="107"/>
      <c r="F18" s="105" t="s">
        <v>158</v>
      </c>
      <c r="G18" s="106" t="s">
        <v>94</v>
      </c>
      <c r="H18" s="106" t="s">
        <v>96</v>
      </c>
      <c r="I18" s="106" t="s">
        <v>99</v>
      </c>
      <c r="J18" s="107"/>
      <c r="K18" s="105" t="s">
        <v>158</v>
      </c>
      <c r="L18" s="106" t="s">
        <v>94</v>
      </c>
      <c r="M18" s="106" t="s">
        <v>96</v>
      </c>
      <c r="N18" s="106" t="s">
        <v>99</v>
      </c>
      <c r="O18" s="107"/>
      <c r="P18" s="105" t="s">
        <v>158</v>
      </c>
      <c r="Q18" s="106" t="s">
        <v>94</v>
      </c>
      <c r="R18" s="106" t="s">
        <v>96</v>
      </c>
      <c r="S18" s="106" t="s">
        <v>99</v>
      </c>
      <c r="T18" s="107"/>
      <c r="U18" s="105" t="s">
        <v>158</v>
      </c>
      <c r="V18" s="106" t="s">
        <v>94</v>
      </c>
      <c r="W18" s="106" t="s">
        <v>96</v>
      </c>
      <c r="X18" s="106" t="s">
        <v>99</v>
      </c>
      <c r="Y18" s="107"/>
      <c r="Z18" s="105" t="s">
        <v>158</v>
      </c>
      <c r="AA18" s="106" t="s">
        <v>94</v>
      </c>
      <c r="AB18" s="106" t="s">
        <v>96</v>
      </c>
      <c r="AC18" s="106" t="s">
        <v>99</v>
      </c>
      <c r="AD18" s="107"/>
      <c r="AE18" s="105" t="s">
        <v>158</v>
      </c>
      <c r="AF18" s="106" t="s">
        <v>94</v>
      </c>
      <c r="AG18" s="106" t="s">
        <v>96</v>
      </c>
      <c r="AH18" s="106" t="s">
        <v>99</v>
      </c>
    </row>
    <row r="19" spans="1:40" ht="12" customHeight="1">
      <c r="A19" s="108" t="s">
        <v>169</v>
      </c>
      <c r="B19" s="109">
        <v>67199</v>
      </c>
      <c r="C19" s="109">
        <v>15263</v>
      </c>
      <c r="D19" s="109">
        <v>14579.734</v>
      </c>
      <c r="E19" s="110"/>
      <c r="F19" s="108" t="s">
        <v>169</v>
      </c>
      <c r="G19" s="109">
        <v>1917</v>
      </c>
      <c r="H19" s="109">
        <v>1600</v>
      </c>
      <c r="I19" s="109">
        <v>953.724</v>
      </c>
      <c r="J19" s="110"/>
      <c r="K19" s="108" t="s">
        <v>169</v>
      </c>
      <c r="L19" s="109">
        <v>6753</v>
      </c>
      <c r="M19" s="109">
        <v>100</v>
      </c>
      <c r="N19" s="109">
        <v>7031.769</v>
      </c>
      <c r="O19" s="111"/>
      <c r="P19" s="108" t="s">
        <v>169</v>
      </c>
      <c r="Q19" s="109">
        <v>657</v>
      </c>
      <c r="R19" s="109">
        <v>920</v>
      </c>
      <c r="S19" s="109">
        <v>556.154</v>
      </c>
      <c r="T19" s="111"/>
      <c r="U19" s="108" t="s">
        <v>169</v>
      </c>
      <c r="V19" s="109">
        <v>4180</v>
      </c>
      <c r="W19" s="109">
        <v>0</v>
      </c>
      <c r="X19" s="109">
        <v>0.15</v>
      </c>
      <c r="Y19" s="110"/>
      <c r="Z19" s="108" t="s">
        <v>169</v>
      </c>
      <c r="AA19" s="109">
        <v>0</v>
      </c>
      <c r="AB19" s="109">
        <v>4200</v>
      </c>
      <c r="AC19" s="109">
        <v>1228.76</v>
      </c>
      <c r="AD19" s="110"/>
      <c r="AE19" s="108" t="s">
        <v>169</v>
      </c>
      <c r="AF19" s="109">
        <v>53623</v>
      </c>
      <c r="AG19" s="109">
        <v>21701</v>
      </c>
      <c r="AH19" s="109">
        <v>25542.191</v>
      </c>
      <c r="AJ19" s="109"/>
      <c r="AL19" s="109"/>
      <c r="AN19" s="109"/>
    </row>
    <row r="20" spans="1:40" ht="12" customHeight="1">
      <c r="A20" s="108" t="s">
        <v>170</v>
      </c>
      <c r="B20" s="109">
        <v>39619</v>
      </c>
      <c r="C20" s="109">
        <v>18118</v>
      </c>
      <c r="D20" s="109">
        <v>25303.206</v>
      </c>
      <c r="E20" s="110"/>
      <c r="F20" s="108" t="s">
        <v>170</v>
      </c>
      <c r="G20" s="109">
        <v>1826</v>
      </c>
      <c r="H20" s="109">
        <v>1508</v>
      </c>
      <c r="I20" s="109">
        <v>1226.997</v>
      </c>
      <c r="J20" s="110"/>
      <c r="K20" s="108" t="s">
        <v>170</v>
      </c>
      <c r="L20" s="109">
        <v>53</v>
      </c>
      <c r="M20" s="109">
        <v>7782</v>
      </c>
      <c r="N20" s="109">
        <v>26.218</v>
      </c>
      <c r="O20" s="111"/>
      <c r="P20" s="108" t="s">
        <v>170</v>
      </c>
      <c r="Q20" s="109">
        <v>758</v>
      </c>
      <c r="R20" s="109">
        <v>880</v>
      </c>
      <c r="S20" s="109">
        <v>592.528</v>
      </c>
      <c r="T20" s="111"/>
      <c r="U20" s="108" t="s">
        <v>170</v>
      </c>
      <c r="V20" s="109">
        <v>0</v>
      </c>
      <c r="W20" s="109">
        <v>0</v>
      </c>
      <c r="X20" s="109">
        <v>0.225</v>
      </c>
      <c r="Y20" s="110"/>
      <c r="Z20" s="108" t="s">
        <v>170</v>
      </c>
      <c r="AA20" s="109">
        <v>0</v>
      </c>
      <c r="AB20" s="109">
        <v>0</v>
      </c>
      <c r="AC20" s="109">
        <v>1032.92</v>
      </c>
      <c r="AD20" s="110"/>
      <c r="AE20" s="108" t="s">
        <v>170</v>
      </c>
      <c r="AF20" s="109">
        <v>44351</v>
      </c>
      <c r="AG20" s="109">
        <v>18196</v>
      </c>
      <c r="AH20" s="109">
        <v>14121.623</v>
      </c>
      <c r="AJ20" s="109"/>
      <c r="AL20" s="109"/>
      <c r="AN20" s="109"/>
    </row>
    <row r="21" spans="1:40" ht="12" customHeight="1">
      <c r="A21" s="108" t="s">
        <v>171</v>
      </c>
      <c r="B21" s="109">
        <v>5677</v>
      </c>
      <c r="C21" s="109">
        <v>6300</v>
      </c>
      <c r="D21" s="109">
        <v>4116.59</v>
      </c>
      <c r="E21" s="110"/>
      <c r="F21" s="108" t="s">
        <v>171</v>
      </c>
      <c r="G21" s="109">
        <v>1699</v>
      </c>
      <c r="H21" s="109">
        <v>1712</v>
      </c>
      <c r="I21" s="109">
        <v>1466.513</v>
      </c>
      <c r="J21" s="110"/>
      <c r="K21" s="108" t="s">
        <v>171</v>
      </c>
      <c r="L21" s="109">
        <v>4105</v>
      </c>
      <c r="M21" s="109">
        <v>2379</v>
      </c>
      <c r="N21" s="109">
        <v>7783.313</v>
      </c>
      <c r="O21" s="111"/>
      <c r="P21" s="108" t="s">
        <v>171</v>
      </c>
      <c r="Q21" s="109">
        <v>725</v>
      </c>
      <c r="R21" s="109">
        <v>991</v>
      </c>
      <c r="S21" s="109">
        <v>1172.745</v>
      </c>
      <c r="T21" s="111"/>
      <c r="U21" s="108" t="s">
        <v>171</v>
      </c>
      <c r="V21" s="109">
        <v>0</v>
      </c>
      <c r="W21" s="109">
        <v>0</v>
      </c>
      <c r="X21" s="109">
        <v>29.352</v>
      </c>
      <c r="Y21" s="110"/>
      <c r="Z21" s="108" t="s">
        <v>171</v>
      </c>
      <c r="AA21" s="109">
        <v>466</v>
      </c>
      <c r="AB21" s="109">
        <v>0</v>
      </c>
      <c r="AC21" s="109">
        <v>2405.78</v>
      </c>
      <c r="AD21" s="110"/>
      <c r="AE21" s="108" t="s">
        <v>171</v>
      </c>
      <c r="AF21" s="109">
        <v>36239</v>
      </c>
      <c r="AG21" s="109">
        <v>27656</v>
      </c>
      <c r="AH21" s="109">
        <v>38534.878</v>
      </c>
      <c r="AJ21" s="109"/>
      <c r="AL21" s="109"/>
      <c r="AN21" s="109"/>
    </row>
    <row r="22" spans="1:40" ht="12" customHeight="1">
      <c r="A22" s="108" t="s">
        <v>172</v>
      </c>
      <c r="B22" s="109">
        <v>3412</v>
      </c>
      <c r="C22" s="109">
        <v>17577</v>
      </c>
      <c r="D22" s="109">
        <v>0.767</v>
      </c>
      <c r="E22" s="110"/>
      <c r="F22" s="108" t="s">
        <v>172</v>
      </c>
      <c r="G22" s="109">
        <v>1865</v>
      </c>
      <c r="H22" s="109">
        <v>1873</v>
      </c>
      <c r="I22" s="109">
        <v>2507.778</v>
      </c>
      <c r="J22" s="110"/>
      <c r="K22" s="108" t="s">
        <v>172</v>
      </c>
      <c r="L22" s="109">
        <v>3169</v>
      </c>
      <c r="M22" s="109">
        <v>3413</v>
      </c>
      <c r="N22" s="109">
        <v>3965.571</v>
      </c>
      <c r="O22" s="111"/>
      <c r="P22" s="108" t="s">
        <v>172</v>
      </c>
      <c r="Q22" s="109">
        <v>843</v>
      </c>
      <c r="R22" s="109">
        <v>1335</v>
      </c>
      <c r="S22" s="109">
        <v>1220.884</v>
      </c>
      <c r="T22" s="111"/>
      <c r="U22" s="108" t="s">
        <v>172</v>
      </c>
      <c r="V22" s="109">
        <v>0</v>
      </c>
      <c r="W22" s="109">
        <v>0</v>
      </c>
      <c r="X22" s="109">
        <v>1.082</v>
      </c>
      <c r="Y22" s="110"/>
      <c r="Z22" s="108" t="s">
        <v>172</v>
      </c>
      <c r="AA22" s="109">
        <v>1156</v>
      </c>
      <c r="AB22" s="109">
        <v>0</v>
      </c>
      <c r="AC22" s="109">
        <v>0</v>
      </c>
      <c r="AD22" s="110"/>
      <c r="AE22" s="108" t="s">
        <v>172</v>
      </c>
      <c r="AF22" s="109">
        <v>48047</v>
      </c>
      <c r="AG22" s="109">
        <v>38048</v>
      </c>
      <c r="AH22" s="109">
        <v>117246.36</v>
      </c>
      <c r="AJ22" s="109"/>
      <c r="AL22" s="109"/>
      <c r="AN22" s="109"/>
    </row>
    <row r="23" spans="1:40" ht="12" customHeight="1">
      <c r="A23" s="108" t="s">
        <v>173</v>
      </c>
      <c r="B23" s="109">
        <v>8251</v>
      </c>
      <c r="C23" s="109">
        <v>5533</v>
      </c>
      <c r="D23" s="109">
        <v>6695.014</v>
      </c>
      <c r="E23" s="110"/>
      <c r="F23" s="108" t="s">
        <v>173</v>
      </c>
      <c r="G23" s="109">
        <v>1648</v>
      </c>
      <c r="H23" s="109">
        <v>1004</v>
      </c>
      <c r="I23" s="109">
        <v>3240.863</v>
      </c>
      <c r="J23" s="110"/>
      <c r="K23" s="108" t="s">
        <v>173</v>
      </c>
      <c r="L23" s="109">
        <v>7728</v>
      </c>
      <c r="M23" s="109">
        <v>4032</v>
      </c>
      <c r="N23" s="109">
        <v>47.043</v>
      </c>
      <c r="O23" s="111"/>
      <c r="P23" s="108" t="s">
        <v>173</v>
      </c>
      <c r="Q23" s="109">
        <v>767</v>
      </c>
      <c r="R23" s="109">
        <v>625</v>
      </c>
      <c r="S23" s="109">
        <v>935.682</v>
      </c>
      <c r="T23" s="111"/>
      <c r="U23" s="108" t="s">
        <v>173</v>
      </c>
      <c r="V23" s="109">
        <v>0</v>
      </c>
      <c r="W23" s="109">
        <v>1</v>
      </c>
      <c r="X23" s="109">
        <v>0.425</v>
      </c>
      <c r="Y23" s="110"/>
      <c r="Z23" s="108" t="s">
        <v>173</v>
      </c>
      <c r="AA23" s="109">
        <v>482</v>
      </c>
      <c r="AB23" s="109">
        <v>171</v>
      </c>
      <c r="AC23" s="109">
        <v>0</v>
      </c>
      <c r="AD23" s="110"/>
      <c r="AE23" s="108" t="s">
        <v>173</v>
      </c>
      <c r="AF23" s="109">
        <v>38445</v>
      </c>
      <c r="AG23" s="109">
        <v>21909</v>
      </c>
      <c r="AH23" s="109">
        <v>25477.164</v>
      </c>
      <c r="AJ23" s="109"/>
      <c r="AL23" s="109"/>
      <c r="AN23" s="109"/>
    </row>
    <row r="24" spans="1:40" ht="12" customHeight="1">
      <c r="A24" s="108" t="s">
        <v>174</v>
      </c>
      <c r="B24" s="109">
        <v>7274</v>
      </c>
      <c r="C24" s="109">
        <v>3292</v>
      </c>
      <c r="D24" s="109">
        <v>0</v>
      </c>
      <c r="E24" s="110"/>
      <c r="F24" s="108" t="s">
        <v>174</v>
      </c>
      <c r="G24" s="109">
        <v>1710</v>
      </c>
      <c r="H24" s="109">
        <v>980</v>
      </c>
      <c r="I24" s="109">
        <v>2434.582</v>
      </c>
      <c r="J24" s="110"/>
      <c r="K24" s="108" t="s">
        <v>174</v>
      </c>
      <c r="L24" s="109">
        <v>79</v>
      </c>
      <c r="M24" s="109">
        <v>4471</v>
      </c>
      <c r="N24" s="109">
        <v>7392.918</v>
      </c>
      <c r="O24" s="111"/>
      <c r="P24" s="108" t="s">
        <v>174</v>
      </c>
      <c r="Q24" s="109">
        <v>571</v>
      </c>
      <c r="R24" s="109">
        <v>596</v>
      </c>
      <c r="S24" s="109">
        <v>1284.349</v>
      </c>
      <c r="T24" s="111"/>
      <c r="U24" s="108" t="s">
        <v>174</v>
      </c>
      <c r="V24" s="109">
        <v>0</v>
      </c>
      <c r="W24" s="109">
        <v>0</v>
      </c>
      <c r="X24" s="109">
        <v>0.907</v>
      </c>
      <c r="Y24" s="110"/>
      <c r="Z24" s="108" t="s">
        <v>174</v>
      </c>
      <c r="AA24" s="109">
        <v>0</v>
      </c>
      <c r="AB24" s="109">
        <v>491</v>
      </c>
      <c r="AC24" s="109">
        <v>0</v>
      </c>
      <c r="AD24" s="110"/>
      <c r="AE24" s="108" t="s">
        <v>174</v>
      </c>
      <c r="AF24" s="109">
        <v>23175</v>
      </c>
      <c r="AG24" s="109">
        <v>4648</v>
      </c>
      <c r="AH24" s="109">
        <v>23988.846</v>
      </c>
      <c r="AJ24" s="109"/>
      <c r="AL24" s="109"/>
      <c r="AN24" s="109"/>
    </row>
    <row r="25" spans="1:40" ht="12" customHeight="1">
      <c r="A25" s="108" t="s">
        <v>175</v>
      </c>
      <c r="B25" s="109">
        <v>6944</v>
      </c>
      <c r="C25" s="109">
        <v>2403</v>
      </c>
      <c r="D25" s="109">
        <v>201.3</v>
      </c>
      <c r="E25" s="110"/>
      <c r="F25" s="108" t="s">
        <v>175</v>
      </c>
      <c r="G25" s="109">
        <v>1690</v>
      </c>
      <c r="H25" s="109">
        <v>1669</v>
      </c>
      <c r="I25" s="109">
        <v>530.299</v>
      </c>
      <c r="J25" s="110"/>
      <c r="K25" s="108" t="s">
        <v>175</v>
      </c>
      <c r="L25" s="109">
        <v>3859</v>
      </c>
      <c r="M25" s="109">
        <v>52</v>
      </c>
      <c r="N25" s="109">
        <v>0.002</v>
      </c>
      <c r="O25" s="111"/>
      <c r="P25" s="108" t="s">
        <v>175</v>
      </c>
      <c r="Q25" s="109">
        <v>656</v>
      </c>
      <c r="R25" s="109">
        <v>846</v>
      </c>
      <c r="S25" s="109">
        <v>809.56</v>
      </c>
      <c r="T25" s="111"/>
      <c r="U25" s="108" t="s">
        <v>175</v>
      </c>
      <c r="V25" s="109">
        <v>0</v>
      </c>
      <c r="W25" s="109">
        <v>0</v>
      </c>
      <c r="X25" s="109">
        <v>14.569</v>
      </c>
      <c r="Y25" s="110"/>
      <c r="Z25" s="108" t="s">
        <v>175</v>
      </c>
      <c r="AA25" s="109">
        <v>412</v>
      </c>
      <c r="AB25" s="109">
        <v>2241</v>
      </c>
      <c r="AC25" s="109">
        <v>0</v>
      </c>
      <c r="AD25" s="110"/>
      <c r="AE25" s="108" t="s">
        <v>175</v>
      </c>
      <c r="AF25" s="109">
        <v>23918</v>
      </c>
      <c r="AG25" s="109">
        <v>26440</v>
      </c>
      <c r="AH25" s="109">
        <v>17356.88</v>
      </c>
      <c r="AJ25" s="109"/>
      <c r="AL25" s="109"/>
      <c r="AN25" s="109"/>
    </row>
    <row r="26" spans="1:40" ht="12" customHeight="1">
      <c r="A26" s="108" t="s">
        <v>176</v>
      </c>
      <c r="B26" s="109">
        <v>2774</v>
      </c>
      <c r="C26" s="109">
        <v>6423</v>
      </c>
      <c r="D26" s="109">
        <v>3134.165</v>
      </c>
      <c r="E26" s="110"/>
      <c r="F26" s="108" t="s">
        <v>176</v>
      </c>
      <c r="G26" s="109">
        <v>1633</v>
      </c>
      <c r="H26" s="109">
        <v>1050</v>
      </c>
      <c r="I26" s="109">
        <v>576.804</v>
      </c>
      <c r="J26" s="110"/>
      <c r="K26" s="108" t="s">
        <v>176</v>
      </c>
      <c r="L26" s="109">
        <v>11683</v>
      </c>
      <c r="M26" s="109">
        <v>4002</v>
      </c>
      <c r="N26" s="109">
        <v>4280.005</v>
      </c>
      <c r="O26" s="111"/>
      <c r="P26" s="108" t="s">
        <v>176</v>
      </c>
      <c r="Q26" s="109">
        <v>892</v>
      </c>
      <c r="R26" s="109">
        <v>769</v>
      </c>
      <c r="S26" s="109">
        <v>720.353</v>
      </c>
      <c r="T26" s="111"/>
      <c r="U26" s="108" t="s">
        <v>176</v>
      </c>
      <c r="V26" s="109">
        <v>0</v>
      </c>
      <c r="W26" s="109">
        <v>1</v>
      </c>
      <c r="X26" s="109">
        <v>32.428</v>
      </c>
      <c r="Y26" s="110"/>
      <c r="Z26" s="108" t="s">
        <v>176</v>
      </c>
      <c r="AA26" s="109">
        <v>0</v>
      </c>
      <c r="AB26" s="109">
        <v>0</v>
      </c>
      <c r="AC26" s="109">
        <v>22.05</v>
      </c>
      <c r="AD26" s="110"/>
      <c r="AE26" s="108" t="s">
        <v>176</v>
      </c>
      <c r="AF26" s="109">
        <v>28635</v>
      </c>
      <c r="AG26" s="109">
        <v>18694</v>
      </c>
      <c r="AH26" s="109">
        <v>12760.945</v>
      </c>
      <c r="AJ26" s="109"/>
      <c r="AL26" s="109"/>
      <c r="AN26" s="109"/>
    </row>
    <row r="27" spans="1:40" ht="12" customHeight="1">
      <c r="A27" s="108" t="s">
        <v>177</v>
      </c>
      <c r="B27" s="109">
        <v>3507</v>
      </c>
      <c r="C27" s="109">
        <v>0</v>
      </c>
      <c r="D27" s="109">
        <v>151.55</v>
      </c>
      <c r="E27" s="110"/>
      <c r="F27" s="108" t="s">
        <v>177</v>
      </c>
      <c r="G27" s="109">
        <v>2250</v>
      </c>
      <c r="H27" s="109">
        <v>1489</v>
      </c>
      <c r="I27" s="109">
        <v>969.116</v>
      </c>
      <c r="J27" s="110"/>
      <c r="K27" s="108" t="s">
        <v>177</v>
      </c>
      <c r="L27" s="109">
        <v>16368</v>
      </c>
      <c r="M27" s="109">
        <v>8089</v>
      </c>
      <c r="N27" s="109">
        <v>4400.196</v>
      </c>
      <c r="O27" s="111"/>
      <c r="P27" s="108" t="s">
        <v>177</v>
      </c>
      <c r="Q27" s="109">
        <v>1108</v>
      </c>
      <c r="R27" s="109">
        <v>845</v>
      </c>
      <c r="S27" s="109">
        <v>605.437</v>
      </c>
      <c r="T27" s="111"/>
      <c r="U27" s="108" t="s">
        <v>177</v>
      </c>
      <c r="V27" s="109">
        <v>1</v>
      </c>
      <c r="W27" s="109">
        <v>0</v>
      </c>
      <c r="X27" s="109">
        <v>0.087</v>
      </c>
      <c r="Y27" s="110"/>
      <c r="Z27" s="108" t="s">
        <v>177</v>
      </c>
      <c r="AA27" s="109">
        <v>0</v>
      </c>
      <c r="AB27" s="109">
        <v>74</v>
      </c>
      <c r="AC27" s="109">
        <v>0</v>
      </c>
      <c r="AD27" s="110"/>
      <c r="AE27" s="108" t="s">
        <v>177</v>
      </c>
      <c r="AF27" s="109">
        <v>18225</v>
      </c>
      <c r="AG27" s="109">
        <v>36245</v>
      </c>
      <c r="AH27" s="109">
        <v>21754.177</v>
      </c>
      <c r="AJ27" s="109"/>
      <c r="AK27" s="109"/>
      <c r="AL27" s="109"/>
      <c r="AN27" s="109"/>
    </row>
    <row r="28" spans="1:40" ht="12" customHeight="1">
      <c r="A28" s="108" t="s">
        <v>178</v>
      </c>
      <c r="B28" s="109">
        <v>10127</v>
      </c>
      <c r="C28" s="109">
        <v>2100</v>
      </c>
      <c r="D28" s="109">
        <v>3424.999</v>
      </c>
      <c r="E28" s="110"/>
      <c r="F28" s="108" t="s">
        <v>178</v>
      </c>
      <c r="G28" s="109">
        <v>1197</v>
      </c>
      <c r="H28" s="109">
        <v>866</v>
      </c>
      <c r="I28" s="109">
        <v>1257.164</v>
      </c>
      <c r="J28" s="110"/>
      <c r="K28" s="108" t="s">
        <v>178</v>
      </c>
      <c r="L28" s="109">
        <v>139</v>
      </c>
      <c r="M28" s="109">
        <v>6684</v>
      </c>
      <c r="N28" s="109">
        <v>4176.04</v>
      </c>
      <c r="O28" s="111"/>
      <c r="P28" s="108" t="s">
        <v>178</v>
      </c>
      <c r="Q28" s="109">
        <v>650</v>
      </c>
      <c r="R28" s="109">
        <v>815</v>
      </c>
      <c r="S28" s="109">
        <v>734.374</v>
      </c>
      <c r="T28" s="111"/>
      <c r="U28" s="108" t="s">
        <v>178</v>
      </c>
      <c r="V28" s="109">
        <v>0</v>
      </c>
      <c r="W28" s="109">
        <v>0</v>
      </c>
      <c r="X28" s="109">
        <v>0</v>
      </c>
      <c r="Y28" s="110"/>
      <c r="Z28" s="108" t="s">
        <v>178</v>
      </c>
      <c r="AA28" s="109">
        <v>0</v>
      </c>
      <c r="AB28" s="109">
        <v>0</v>
      </c>
      <c r="AC28" s="109">
        <v>0</v>
      </c>
      <c r="AD28" s="110"/>
      <c r="AE28" s="108" t="s">
        <v>178</v>
      </c>
      <c r="AF28" s="109">
        <v>10621</v>
      </c>
      <c r="AG28" s="109">
        <v>20727</v>
      </c>
      <c r="AH28" s="109">
        <v>23752.392</v>
      </c>
      <c r="AJ28" s="109"/>
      <c r="AL28" s="109"/>
      <c r="AN28" s="109"/>
    </row>
    <row r="29" spans="1:40" ht="12" customHeight="1">
      <c r="A29" s="108" t="s">
        <v>179</v>
      </c>
      <c r="B29" s="109">
        <v>21323</v>
      </c>
      <c r="C29" s="109">
        <v>53</v>
      </c>
      <c r="D29" s="109">
        <v>16398.571</v>
      </c>
      <c r="E29" s="110"/>
      <c r="F29" s="108" t="s">
        <v>179</v>
      </c>
      <c r="G29" s="109">
        <v>1578</v>
      </c>
      <c r="H29" s="109">
        <v>878</v>
      </c>
      <c r="I29" s="109">
        <v>1179.661</v>
      </c>
      <c r="J29" s="110"/>
      <c r="K29" s="108" t="s">
        <v>179</v>
      </c>
      <c r="L29" s="109">
        <v>77</v>
      </c>
      <c r="M29" s="109">
        <v>29</v>
      </c>
      <c r="N29" s="109">
        <v>0.004</v>
      </c>
      <c r="O29" s="111"/>
      <c r="P29" s="108" t="s">
        <v>179</v>
      </c>
      <c r="Q29" s="109">
        <v>858</v>
      </c>
      <c r="R29" s="109">
        <v>691</v>
      </c>
      <c r="S29" s="109">
        <v>748.545</v>
      </c>
      <c r="T29" s="111"/>
      <c r="U29" s="108" t="s">
        <v>179</v>
      </c>
      <c r="V29" s="109">
        <v>1</v>
      </c>
      <c r="W29" s="109">
        <v>0</v>
      </c>
      <c r="X29" s="109">
        <v>0.018</v>
      </c>
      <c r="Y29" s="110"/>
      <c r="Z29" s="108" t="s">
        <v>179</v>
      </c>
      <c r="AA29" s="109">
        <v>457</v>
      </c>
      <c r="AB29" s="109">
        <v>0</v>
      </c>
      <c r="AC29" s="109">
        <v>8</v>
      </c>
      <c r="AD29" s="110"/>
      <c r="AE29" s="108" t="s">
        <v>179</v>
      </c>
      <c r="AF29" s="109">
        <v>4243</v>
      </c>
      <c r="AG29" s="109">
        <v>7800</v>
      </c>
      <c r="AH29" s="109">
        <v>16284.126</v>
      </c>
      <c r="AJ29" s="109"/>
      <c r="AL29" s="109"/>
      <c r="AN29" s="109"/>
    </row>
    <row r="30" spans="1:40" ht="12" customHeight="1">
      <c r="A30" s="108" t="s">
        <v>180</v>
      </c>
      <c r="B30" s="109">
        <v>7448</v>
      </c>
      <c r="C30" s="109">
        <v>21</v>
      </c>
      <c r="D30" s="109">
        <v>82.71</v>
      </c>
      <c r="E30" s="110"/>
      <c r="F30" s="108" t="s">
        <v>180</v>
      </c>
      <c r="G30" s="109">
        <v>1260</v>
      </c>
      <c r="H30" s="109">
        <v>848</v>
      </c>
      <c r="I30" s="109">
        <v>1374.658</v>
      </c>
      <c r="J30" s="110"/>
      <c r="K30" s="108" t="s">
        <v>180</v>
      </c>
      <c r="L30" s="109">
        <v>3600</v>
      </c>
      <c r="M30" s="109">
        <v>3267</v>
      </c>
      <c r="N30" s="109">
        <v>7794.115</v>
      </c>
      <c r="O30" s="111"/>
      <c r="P30" s="108" t="s">
        <v>180</v>
      </c>
      <c r="Q30" s="109">
        <v>720</v>
      </c>
      <c r="R30" s="109">
        <v>800</v>
      </c>
      <c r="S30" s="109">
        <v>959.612</v>
      </c>
      <c r="T30" s="111"/>
      <c r="U30" s="108" t="s">
        <v>180</v>
      </c>
      <c r="V30" s="109">
        <v>0</v>
      </c>
      <c r="W30" s="109">
        <v>0</v>
      </c>
      <c r="X30" s="109">
        <v>0.007</v>
      </c>
      <c r="Y30" s="110"/>
      <c r="Z30" s="108" t="s">
        <v>180</v>
      </c>
      <c r="AA30" s="109">
        <v>602</v>
      </c>
      <c r="AB30" s="109">
        <v>2600</v>
      </c>
      <c r="AC30" s="109">
        <v>0.1</v>
      </c>
      <c r="AD30" s="110"/>
      <c r="AE30" s="108" t="s">
        <v>180</v>
      </c>
      <c r="AF30" s="109">
        <v>23925</v>
      </c>
      <c r="AG30" s="109">
        <v>15220</v>
      </c>
      <c r="AH30" s="109">
        <v>18838.288</v>
      </c>
      <c r="AJ30" s="109"/>
      <c r="AL30" s="109"/>
      <c r="AN30" s="109"/>
    </row>
    <row r="31" spans="1:34" ht="12" customHeight="1">
      <c r="A31" s="102"/>
      <c r="B31" s="102"/>
      <c r="C31" s="102"/>
      <c r="D31" s="11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44" ht="33" customHeight="1">
      <c r="A32" s="180" t="s">
        <v>181</v>
      </c>
      <c r="B32" s="180"/>
      <c r="C32" s="180"/>
      <c r="D32" s="184"/>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P32" s="7"/>
      <c r="AQ32" s="7"/>
      <c r="AR32" s="7"/>
    </row>
    <row r="33" spans="1:44" s="100" customFormat="1" ht="12" customHeight="1">
      <c r="A33" s="118"/>
      <c r="B33" s="118"/>
      <c r="C33" s="118"/>
      <c r="D33" s="119"/>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J33"/>
      <c r="AK33"/>
      <c r="AL33"/>
      <c r="AM33"/>
      <c r="AP33" s="120"/>
      <c r="AQ33" s="120"/>
      <c r="AR33" s="120"/>
    </row>
    <row r="34" spans="1:44" ht="39" customHeight="1">
      <c r="A34" s="181" t="s">
        <v>162</v>
      </c>
      <c r="B34" s="181"/>
      <c r="C34" s="181"/>
      <c r="D34" s="181"/>
      <c r="E34" s="103"/>
      <c r="F34" s="181" t="s">
        <v>163</v>
      </c>
      <c r="G34" s="181"/>
      <c r="H34" s="181"/>
      <c r="I34" s="181"/>
      <c r="J34" s="103"/>
      <c r="K34" s="181" t="s">
        <v>164</v>
      </c>
      <c r="L34" s="181"/>
      <c r="M34" s="181"/>
      <c r="N34" s="181"/>
      <c r="O34" s="104"/>
      <c r="P34" s="181" t="s">
        <v>165</v>
      </c>
      <c r="Q34" s="181"/>
      <c r="R34" s="181"/>
      <c r="S34" s="181"/>
      <c r="T34" s="104"/>
      <c r="U34" s="181" t="s">
        <v>166</v>
      </c>
      <c r="V34" s="181"/>
      <c r="W34" s="181"/>
      <c r="X34" s="181"/>
      <c r="Y34" s="103"/>
      <c r="Z34" s="181" t="s">
        <v>167</v>
      </c>
      <c r="AA34" s="181"/>
      <c r="AB34" s="181"/>
      <c r="AC34" s="181"/>
      <c r="AD34" s="103"/>
      <c r="AE34" s="181" t="s">
        <v>168</v>
      </c>
      <c r="AF34" s="181"/>
      <c r="AG34" s="181"/>
      <c r="AH34" s="181"/>
      <c r="AP34" s="7"/>
      <c r="AQ34" s="7"/>
      <c r="AR34" s="7"/>
    </row>
    <row r="35" spans="1:44" ht="25.5" customHeight="1">
      <c r="A35" s="105" t="s">
        <v>158</v>
      </c>
      <c r="B35" s="106" t="s">
        <v>94</v>
      </c>
      <c r="C35" s="106" t="s">
        <v>96</v>
      </c>
      <c r="D35" s="106" t="s">
        <v>99</v>
      </c>
      <c r="E35" s="107"/>
      <c r="F35" s="105" t="s">
        <v>158</v>
      </c>
      <c r="G35" s="106" t="s">
        <v>94</v>
      </c>
      <c r="H35" s="106" t="s">
        <v>96</v>
      </c>
      <c r="I35" s="106" t="s">
        <v>99</v>
      </c>
      <c r="J35" s="107"/>
      <c r="K35" s="105" t="s">
        <v>158</v>
      </c>
      <c r="L35" s="106" t="s">
        <v>94</v>
      </c>
      <c r="M35" s="106" t="s">
        <v>96</v>
      </c>
      <c r="N35" s="106" t="s">
        <v>99</v>
      </c>
      <c r="O35" s="107"/>
      <c r="P35" s="105" t="s">
        <v>158</v>
      </c>
      <c r="Q35" s="106" t="s">
        <v>94</v>
      </c>
      <c r="R35" s="106" t="s">
        <v>96</v>
      </c>
      <c r="S35" s="106" t="s">
        <v>99</v>
      </c>
      <c r="T35" s="107"/>
      <c r="U35" s="105" t="s">
        <v>158</v>
      </c>
      <c r="V35" s="106" t="s">
        <v>94</v>
      </c>
      <c r="W35" s="106" t="s">
        <v>96</v>
      </c>
      <c r="X35" s="106" t="s">
        <v>99</v>
      </c>
      <c r="Y35" s="107"/>
      <c r="Z35" s="105" t="s">
        <v>158</v>
      </c>
      <c r="AA35" s="106" t="s">
        <v>94</v>
      </c>
      <c r="AB35" s="106" t="s">
        <v>96</v>
      </c>
      <c r="AC35" s="106" t="s">
        <v>99</v>
      </c>
      <c r="AD35" s="107"/>
      <c r="AE35" s="105" t="s">
        <v>158</v>
      </c>
      <c r="AF35" s="106" t="s">
        <v>94</v>
      </c>
      <c r="AG35" s="106" t="s">
        <v>96</v>
      </c>
      <c r="AH35" s="106" t="s">
        <v>99</v>
      </c>
      <c r="AP35" s="7"/>
      <c r="AQ35" s="7"/>
      <c r="AR35" s="7"/>
    </row>
    <row r="36" spans="1:34" ht="12" customHeight="1">
      <c r="A36" s="108" t="s">
        <v>169</v>
      </c>
      <c r="B36" s="109">
        <f>B19</f>
        <v>67199</v>
      </c>
      <c r="C36" s="109">
        <f>C19</f>
        <v>15263</v>
      </c>
      <c r="D36" s="109">
        <f>D19</f>
        <v>14579.734</v>
      </c>
      <c r="E36" s="110"/>
      <c r="F36" s="108" t="s">
        <v>169</v>
      </c>
      <c r="G36" s="109">
        <f>G19</f>
        <v>1917</v>
      </c>
      <c r="H36" s="109">
        <f>H19</f>
        <v>1600</v>
      </c>
      <c r="I36" s="109">
        <f>I19</f>
        <v>953.724</v>
      </c>
      <c r="J36" s="110"/>
      <c r="K36" s="108" t="s">
        <v>169</v>
      </c>
      <c r="L36" s="109">
        <f>L19</f>
        <v>6753</v>
      </c>
      <c r="M36" s="109">
        <f>M19</f>
        <v>100</v>
      </c>
      <c r="N36" s="109">
        <f>N19</f>
        <v>7031.769</v>
      </c>
      <c r="O36" s="111"/>
      <c r="P36" s="108" t="s">
        <v>169</v>
      </c>
      <c r="Q36" s="109">
        <f>Q19</f>
        <v>657</v>
      </c>
      <c r="R36" s="109">
        <f>R19</f>
        <v>920</v>
      </c>
      <c r="S36" s="109">
        <f>S19</f>
        <v>556.154</v>
      </c>
      <c r="T36" s="111"/>
      <c r="U36" s="108" t="s">
        <v>169</v>
      </c>
      <c r="V36" s="109">
        <f>V19</f>
        <v>4180</v>
      </c>
      <c r="W36" s="109">
        <f>W19</f>
        <v>0</v>
      </c>
      <c r="X36" s="109">
        <f>X19</f>
        <v>0.15</v>
      </c>
      <c r="Y36" s="110"/>
      <c r="Z36" s="108" t="s">
        <v>169</v>
      </c>
      <c r="AA36" s="109">
        <f>AA19</f>
        <v>0</v>
      </c>
      <c r="AB36" s="109">
        <f>AB19</f>
        <v>4200</v>
      </c>
      <c r="AC36" s="109">
        <f>AC19</f>
        <v>1228.76</v>
      </c>
      <c r="AD36" s="110"/>
      <c r="AE36" s="108" t="s">
        <v>169</v>
      </c>
      <c r="AF36" s="109">
        <f>AF19</f>
        <v>53623</v>
      </c>
      <c r="AG36" s="109">
        <f>AG19</f>
        <v>21701</v>
      </c>
      <c r="AH36" s="109">
        <f>AH19</f>
        <v>25542.191</v>
      </c>
    </row>
    <row r="37" spans="1:34" ht="12" customHeight="1">
      <c r="A37" s="108" t="s">
        <v>170</v>
      </c>
      <c r="B37" s="109">
        <f aca="true" t="shared" si="0" ref="B37:D41">B36+B20</f>
        <v>106818</v>
      </c>
      <c r="C37" s="109">
        <f t="shared" si="0"/>
        <v>33381</v>
      </c>
      <c r="D37" s="109">
        <f t="shared" si="0"/>
        <v>39882.94</v>
      </c>
      <c r="E37" s="110"/>
      <c r="F37" s="108" t="s">
        <v>170</v>
      </c>
      <c r="G37" s="109">
        <f aca="true" t="shared" si="1" ref="G37:I41">G36+G20</f>
        <v>3743</v>
      </c>
      <c r="H37" s="109">
        <f t="shared" si="1"/>
        <v>3108</v>
      </c>
      <c r="I37" s="109">
        <f t="shared" si="1"/>
        <v>2180.721</v>
      </c>
      <c r="J37" s="110"/>
      <c r="K37" s="108" t="s">
        <v>170</v>
      </c>
      <c r="L37" s="109">
        <f aca="true" t="shared" si="2" ref="L37:N41">L36+L20</f>
        <v>6806</v>
      </c>
      <c r="M37" s="109">
        <f t="shared" si="2"/>
        <v>7882</v>
      </c>
      <c r="N37" s="109">
        <f t="shared" si="2"/>
        <v>7057.987</v>
      </c>
      <c r="O37" s="111"/>
      <c r="P37" s="108" t="s">
        <v>170</v>
      </c>
      <c r="Q37" s="109">
        <f aca="true" t="shared" si="3" ref="Q37:S41">Q36+Q20</f>
        <v>1415</v>
      </c>
      <c r="R37" s="109">
        <f t="shared" si="3"/>
        <v>1800</v>
      </c>
      <c r="S37" s="109">
        <f t="shared" si="3"/>
        <v>1148.682</v>
      </c>
      <c r="T37" s="111"/>
      <c r="U37" s="108" t="s">
        <v>170</v>
      </c>
      <c r="V37" s="109">
        <f aca="true" t="shared" si="4" ref="V37:X41">V36+V20</f>
        <v>4180</v>
      </c>
      <c r="W37" s="109">
        <f t="shared" si="4"/>
        <v>0</v>
      </c>
      <c r="X37" s="109">
        <f t="shared" si="4"/>
        <v>0.375</v>
      </c>
      <c r="Y37" s="110"/>
      <c r="Z37" s="108" t="s">
        <v>170</v>
      </c>
      <c r="AA37" s="109">
        <f aca="true" t="shared" si="5" ref="AA37:AC41">AA36+AA20</f>
        <v>0</v>
      </c>
      <c r="AB37" s="109">
        <f t="shared" si="5"/>
        <v>4200</v>
      </c>
      <c r="AC37" s="109">
        <f t="shared" si="5"/>
        <v>2261.6800000000003</v>
      </c>
      <c r="AD37" s="110"/>
      <c r="AE37" s="108" t="s">
        <v>170</v>
      </c>
      <c r="AF37" s="109">
        <f aca="true" t="shared" si="6" ref="AF37:AH41">AF36+AF20</f>
        <v>97974</v>
      </c>
      <c r="AG37" s="109">
        <f t="shared" si="6"/>
        <v>39897</v>
      </c>
      <c r="AH37" s="109">
        <f t="shared" si="6"/>
        <v>39663.814</v>
      </c>
    </row>
    <row r="38" spans="1:34" ht="12" customHeight="1">
      <c r="A38" s="108" t="s">
        <v>171</v>
      </c>
      <c r="B38" s="109">
        <f t="shared" si="0"/>
        <v>112495</v>
      </c>
      <c r="C38" s="109">
        <f t="shared" si="0"/>
        <v>39681</v>
      </c>
      <c r="D38" s="109">
        <f t="shared" si="0"/>
        <v>43999.53</v>
      </c>
      <c r="E38" s="110"/>
      <c r="F38" s="108" t="s">
        <v>171</v>
      </c>
      <c r="G38" s="109">
        <f t="shared" si="1"/>
        <v>5442</v>
      </c>
      <c r="H38" s="109">
        <f t="shared" si="1"/>
        <v>4820</v>
      </c>
      <c r="I38" s="109">
        <f t="shared" si="1"/>
        <v>3647.234</v>
      </c>
      <c r="J38" s="110"/>
      <c r="K38" s="108" t="s">
        <v>171</v>
      </c>
      <c r="L38" s="109">
        <f t="shared" si="2"/>
        <v>10911</v>
      </c>
      <c r="M38" s="109">
        <f t="shared" si="2"/>
        <v>10261</v>
      </c>
      <c r="N38" s="109">
        <f t="shared" si="2"/>
        <v>14841.3</v>
      </c>
      <c r="O38" s="111"/>
      <c r="P38" s="108" t="s">
        <v>171</v>
      </c>
      <c r="Q38" s="109">
        <f t="shared" si="3"/>
        <v>2140</v>
      </c>
      <c r="R38" s="109">
        <f t="shared" si="3"/>
        <v>2791</v>
      </c>
      <c r="S38" s="109">
        <f t="shared" si="3"/>
        <v>2321.4269999999997</v>
      </c>
      <c r="T38" s="111"/>
      <c r="U38" s="108" t="s">
        <v>171</v>
      </c>
      <c r="V38" s="109">
        <f t="shared" si="4"/>
        <v>4180</v>
      </c>
      <c r="W38" s="109">
        <f t="shared" si="4"/>
        <v>0</v>
      </c>
      <c r="X38" s="109">
        <f t="shared" si="4"/>
        <v>29.727</v>
      </c>
      <c r="Y38" s="110"/>
      <c r="Z38" s="108" t="s">
        <v>171</v>
      </c>
      <c r="AA38" s="109">
        <f t="shared" si="5"/>
        <v>466</v>
      </c>
      <c r="AB38" s="109">
        <f t="shared" si="5"/>
        <v>4200</v>
      </c>
      <c r="AC38" s="109">
        <f t="shared" si="5"/>
        <v>4667.460000000001</v>
      </c>
      <c r="AD38" s="110"/>
      <c r="AE38" s="108" t="s">
        <v>171</v>
      </c>
      <c r="AF38" s="109">
        <f t="shared" si="6"/>
        <v>134213</v>
      </c>
      <c r="AG38" s="109">
        <f t="shared" si="6"/>
        <v>67553</v>
      </c>
      <c r="AH38" s="109">
        <f t="shared" si="6"/>
        <v>78198.692</v>
      </c>
    </row>
    <row r="39" spans="1:34" ht="12" customHeight="1">
      <c r="A39" s="108" t="s">
        <v>172</v>
      </c>
      <c r="B39" s="109">
        <f t="shared" si="0"/>
        <v>115907</v>
      </c>
      <c r="C39" s="109">
        <f t="shared" si="0"/>
        <v>57258</v>
      </c>
      <c r="D39" s="109">
        <f t="shared" si="0"/>
        <v>44000.297</v>
      </c>
      <c r="E39" s="110"/>
      <c r="F39" s="108" t="s">
        <v>172</v>
      </c>
      <c r="G39" s="109">
        <f t="shared" si="1"/>
        <v>7307</v>
      </c>
      <c r="H39" s="109">
        <f t="shared" si="1"/>
        <v>6693</v>
      </c>
      <c r="I39" s="109">
        <f t="shared" si="1"/>
        <v>6155.012</v>
      </c>
      <c r="J39" s="110"/>
      <c r="K39" s="108" t="s">
        <v>172</v>
      </c>
      <c r="L39" s="109">
        <f t="shared" si="2"/>
        <v>14080</v>
      </c>
      <c r="M39" s="109">
        <f t="shared" si="2"/>
        <v>13674</v>
      </c>
      <c r="N39" s="109">
        <f t="shared" si="2"/>
        <v>18806.871</v>
      </c>
      <c r="O39" s="111"/>
      <c r="P39" s="108" t="s">
        <v>172</v>
      </c>
      <c r="Q39" s="109">
        <f t="shared" si="3"/>
        <v>2983</v>
      </c>
      <c r="R39" s="109">
        <f t="shared" si="3"/>
        <v>4126</v>
      </c>
      <c r="S39" s="109">
        <f t="shared" si="3"/>
        <v>3542.3109999999997</v>
      </c>
      <c r="T39" s="111"/>
      <c r="U39" s="108" t="s">
        <v>172</v>
      </c>
      <c r="V39" s="109">
        <f t="shared" si="4"/>
        <v>4180</v>
      </c>
      <c r="W39" s="109">
        <f t="shared" si="4"/>
        <v>0</v>
      </c>
      <c r="X39" s="109">
        <f t="shared" si="4"/>
        <v>30.809</v>
      </c>
      <c r="Y39" s="110"/>
      <c r="Z39" s="108" t="s">
        <v>172</v>
      </c>
      <c r="AA39" s="109">
        <f t="shared" si="5"/>
        <v>1622</v>
      </c>
      <c r="AB39" s="109">
        <f t="shared" si="5"/>
        <v>4200</v>
      </c>
      <c r="AC39" s="109">
        <f t="shared" si="5"/>
        <v>4667.460000000001</v>
      </c>
      <c r="AD39" s="110"/>
      <c r="AE39" s="108" t="s">
        <v>172</v>
      </c>
      <c r="AF39" s="109">
        <f t="shared" si="6"/>
        <v>182260</v>
      </c>
      <c r="AG39" s="109">
        <f t="shared" si="6"/>
        <v>105601</v>
      </c>
      <c r="AH39" s="109">
        <f t="shared" si="6"/>
        <v>195445.052</v>
      </c>
    </row>
    <row r="40" spans="1:34" ht="12" customHeight="1">
      <c r="A40" s="108" t="s">
        <v>173</v>
      </c>
      <c r="B40" s="109">
        <f t="shared" si="0"/>
        <v>124158</v>
      </c>
      <c r="C40" s="109">
        <f t="shared" si="0"/>
        <v>62791</v>
      </c>
      <c r="D40" s="109">
        <f t="shared" si="0"/>
        <v>50695.311</v>
      </c>
      <c r="E40" s="110"/>
      <c r="F40" s="108" t="s">
        <v>173</v>
      </c>
      <c r="G40" s="109">
        <f t="shared" si="1"/>
        <v>8955</v>
      </c>
      <c r="H40" s="109">
        <f t="shared" si="1"/>
        <v>7697</v>
      </c>
      <c r="I40" s="109">
        <f t="shared" si="1"/>
        <v>9395.875</v>
      </c>
      <c r="J40" s="110"/>
      <c r="K40" s="108" t="s">
        <v>173</v>
      </c>
      <c r="L40" s="109">
        <f t="shared" si="2"/>
        <v>21808</v>
      </c>
      <c r="M40" s="109">
        <f t="shared" si="2"/>
        <v>17706</v>
      </c>
      <c r="N40" s="109">
        <f t="shared" si="2"/>
        <v>18853.914</v>
      </c>
      <c r="O40" s="111"/>
      <c r="P40" s="108" t="s">
        <v>173</v>
      </c>
      <c r="Q40" s="109">
        <f t="shared" si="3"/>
        <v>3750</v>
      </c>
      <c r="R40" s="109">
        <f t="shared" si="3"/>
        <v>4751</v>
      </c>
      <c r="S40" s="109">
        <f t="shared" si="3"/>
        <v>4477.9929999999995</v>
      </c>
      <c r="T40" s="111"/>
      <c r="U40" s="108" t="s">
        <v>173</v>
      </c>
      <c r="V40" s="109">
        <f t="shared" si="4"/>
        <v>4180</v>
      </c>
      <c r="W40" s="109">
        <f t="shared" si="4"/>
        <v>1</v>
      </c>
      <c r="X40" s="109">
        <f t="shared" si="4"/>
        <v>31.234</v>
      </c>
      <c r="Y40" s="110"/>
      <c r="Z40" s="108" t="s">
        <v>173</v>
      </c>
      <c r="AA40" s="109">
        <f t="shared" si="5"/>
        <v>2104</v>
      </c>
      <c r="AB40" s="109">
        <f t="shared" si="5"/>
        <v>4371</v>
      </c>
      <c r="AC40" s="109">
        <f t="shared" si="5"/>
        <v>4667.460000000001</v>
      </c>
      <c r="AD40" s="110"/>
      <c r="AE40" s="108" t="s">
        <v>173</v>
      </c>
      <c r="AF40" s="109">
        <f t="shared" si="6"/>
        <v>220705</v>
      </c>
      <c r="AG40" s="109">
        <f t="shared" si="6"/>
        <v>127510</v>
      </c>
      <c r="AH40" s="109">
        <f t="shared" si="6"/>
        <v>220922.216</v>
      </c>
    </row>
    <row r="41" spans="1:34" ht="12" customHeight="1">
      <c r="A41" s="108" t="s">
        <v>174</v>
      </c>
      <c r="B41" s="109">
        <f t="shared" si="0"/>
        <v>131432</v>
      </c>
      <c r="C41" s="109">
        <f t="shared" si="0"/>
        <v>66083</v>
      </c>
      <c r="D41" s="109">
        <f t="shared" si="0"/>
        <v>50695.311</v>
      </c>
      <c r="E41" s="110"/>
      <c r="F41" s="108" t="s">
        <v>174</v>
      </c>
      <c r="G41" s="109">
        <f t="shared" si="1"/>
        <v>10665</v>
      </c>
      <c r="H41" s="109">
        <f t="shared" si="1"/>
        <v>8677</v>
      </c>
      <c r="I41" s="109">
        <f>I40+I24</f>
        <v>11830.457</v>
      </c>
      <c r="J41" s="110"/>
      <c r="K41" s="108" t="s">
        <v>174</v>
      </c>
      <c r="L41" s="109">
        <f t="shared" si="2"/>
        <v>21887</v>
      </c>
      <c r="M41" s="109">
        <f t="shared" si="2"/>
        <v>22177</v>
      </c>
      <c r="N41" s="109">
        <f t="shared" si="2"/>
        <v>26246.832000000002</v>
      </c>
      <c r="O41" s="111"/>
      <c r="P41" s="108" t="s">
        <v>174</v>
      </c>
      <c r="Q41" s="109">
        <f t="shared" si="3"/>
        <v>4321</v>
      </c>
      <c r="R41" s="109">
        <f t="shared" si="3"/>
        <v>5347</v>
      </c>
      <c r="S41" s="109">
        <f t="shared" si="3"/>
        <v>5762.342</v>
      </c>
      <c r="T41" s="111"/>
      <c r="U41" s="108" t="s">
        <v>174</v>
      </c>
      <c r="V41" s="109">
        <f t="shared" si="4"/>
        <v>4180</v>
      </c>
      <c r="W41" s="109">
        <f t="shared" si="4"/>
        <v>1</v>
      </c>
      <c r="X41" s="109">
        <f t="shared" si="4"/>
        <v>32.141000000000005</v>
      </c>
      <c r="Y41" s="110"/>
      <c r="Z41" s="108" t="s">
        <v>174</v>
      </c>
      <c r="AA41" s="109">
        <f t="shared" si="5"/>
        <v>2104</v>
      </c>
      <c r="AB41" s="109">
        <f t="shared" si="5"/>
        <v>4862</v>
      </c>
      <c r="AC41" s="109">
        <f t="shared" si="5"/>
        <v>4667.460000000001</v>
      </c>
      <c r="AD41" s="110"/>
      <c r="AE41" s="108" t="s">
        <v>174</v>
      </c>
      <c r="AF41" s="109">
        <f t="shared" si="6"/>
        <v>243880</v>
      </c>
      <c r="AG41" s="109">
        <f t="shared" si="6"/>
        <v>132158</v>
      </c>
      <c r="AH41" s="109">
        <f t="shared" si="6"/>
        <v>244911.06199999998</v>
      </c>
    </row>
    <row r="42" spans="1:34" ht="12" customHeight="1">
      <c r="A42" s="108" t="s">
        <v>175</v>
      </c>
      <c r="B42" s="109">
        <f aca="true" t="shared" si="7" ref="B42:D47">B41+B25</f>
        <v>138376</v>
      </c>
      <c r="C42" s="109">
        <f t="shared" si="7"/>
        <v>68486</v>
      </c>
      <c r="D42" s="109">
        <f t="shared" si="7"/>
        <v>50896.611000000004</v>
      </c>
      <c r="E42" s="110"/>
      <c r="F42" s="108" t="s">
        <v>175</v>
      </c>
      <c r="G42" s="109">
        <f aca="true" t="shared" si="8" ref="G42:I47">G41+G25</f>
        <v>12355</v>
      </c>
      <c r="H42" s="109">
        <f t="shared" si="8"/>
        <v>10346</v>
      </c>
      <c r="I42" s="109">
        <f t="shared" si="8"/>
        <v>12360.756000000001</v>
      </c>
      <c r="J42" s="110"/>
      <c r="K42" s="108" t="s">
        <v>175</v>
      </c>
      <c r="L42" s="109">
        <f aca="true" t="shared" si="9" ref="L42:N47">L41+L25</f>
        <v>25746</v>
      </c>
      <c r="M42" s="109">
        <f t="shared" si="9"/>
        <v>22229</v>
      </c>
      <c r="N42" s="109">
        <f t="shared" si="9"/>
        <v>26246.834000000003</v>
      </c>
      <c r="O42" s="111"/>
      <c r="P42" s="108" t="s">
        <v>175</v>
      </c>
      <c r="Q42" s="109">
        <f aca="true" t="shared" si="10" ref="Q42:S47">Q41+Q25</f>
        <v>4977</v>
      </c>
      <c r="R42" s="109">
        <f t="shared" si="10"/>
        <v>6193</v>
      </c>
      <c r="S42" s="109">
        <f t="shared" si="10"/>
        <v>6571.902</v>
      </c>
      <c r="T42" s="111"/>
      <c r="U42" s="108" t="s">
        <v>175</v>
      </c>
      <c r="V42" s="109">
        <f aca="true" t="shared" si="11" ref="V42:X47">V41+V25</f>
        <v>4180</v>
      </c>
      <c r="W42" s="109">
        <f t="shared" si="11"/>
        <v>1</v>
      </c>
      <c r="X42" s="109">
        <f t="shared" si="11"/>
        <v>46.71000000000001</v>
      </c>
      <c r="Y42" s="110"/>
      <c r="Z42" s="108" t="s">
        <v>175</v>
      </c>
      <c r="AA42" s="109">
        <f aca="true" t="shared" si="12" ref="AA42:AC47">AA41+AA25</f>
        <v>2516</v>
      </c>
      <c r="AB42" s="109">
        <f t="shared" si="12"/>
        <v>7103</v>
      </c>
      <c r="AC42" s="109">
        <f t="shared" si="12"/>
        <v>4667.460000000001</v>
      </c>
      <c r="AD42" s="110"/>
      <c r="AE42" s="108" t="s">
        <v>175</v>
      </c>
      <c r="AF42" s="109">
        <f aca="true" t="shared" si="13" ref="AF42:AH47">AF41+AF25</f>
        <v>267798</v>
      </c>
      <c r="AG42" s="109">
        <f t="shared" si="13"/>
        <v>158598</v>
      </c>
      <c r="AH42" s="109">
        <f t="shared" si="13"/>
        <v>262267.942</v>
      </c>
    </row>
    <row r="43" spans="1:34" ht="12" customHeight="1">
      <c r="A43" s="108" t="s">
        <v>176</v>
      </c>
      <c r="B43" s="109">
        <f t="shared" si="7"/>
        <v>141150</v>
      </c>
      <c r="C43" s="109">
        <f t="shared" si="7"/>
        <v>74909</v>
      </c>
      <c r="D43" s="109">
        <f t="shared" si="7"/>
        <v>54030.776000000005</v>
      </c>
      <c r="E43" s="110"/>
      <c r="F43" s="108" t="s">
        <v>176</v>
      </c>
      <c r="G43" s="109">
        <f t="shared" si="8"/>
        <v>13988</v>
      </c>
      <c r="H43" s="109">
        <f t="shared" si="8"/>
        <v>11396</v>
      </c>
      <c r="I43" s="109">
        <f t="shared" si="8"/>
        <v>12937.560000000001</v>
      </c>
      <c r="J43" s="110"/>
      <c r="K43" s="108" t="s">
        <v>176</v>
      </c>
      <c r="L43" s="109">
        <f t="shared" si="9"/>
        <v>37429</v>
      </c>
      <c r="M43" s="109">
        <f t="shared" si="9"/>
        <v>26231</v>
      </c>
      <c r="N43" s="109">
        <f t="shared" si="9"/>
        <v>30526.839000000004</v>
      </c>
      <c r="O43" s="111"/>
      <c r="P43" s="108" t="s">
        <v>176</v>
      </c>
      <c r="Q43" s="109">
        <f t="shared" si="10"/>
        <v>5869</v>
      </c>
      <c r="R43" s="109">
        <f t="shared" si="10"/>
        <v>6962</v>
      </c>
      <c r="S43" s="109">
        <f t="shared" si="10"/>
        <v>7292.255</v>
      </c>
      <c r="T43" s="111"/>
      <c r="U43" s="108" t="s">
        <v>176</v>
      </c>
      <c r="V43" s="109">
        <f t="shared" si="11"/>
        <v>4180</v>
      </c>
      <c r="W43" s="109">
        <f t="shared" si="11"/>
        <v>2</v>
      </c>
      <c r="X43" s="109">
        <f t="shared" si="11"/>
        <v>79.138</v>
      </c>
      <c r="Y43" s="110"/>
      <c r="Z43" s="108" t="s">
        <v>176</v>
      </c>
      <c r="AA43" s="109">
        <f t="shared" si="12"/>
        <v>2516</v>
      </c>
      <c r="AB43" s="109">
        <f t="shared" si="12"/>
        <v>7103</v>
      </c>
      <c r="AC43" s="109">
        <f t="shared" si="12"/>
        <v>4689.510000000001</v>
      </c>
      <c r="AD43" s="110"/>
      <c r="AE43" s="108" t="s">
        <v>176</v>
      </c>
      <c r="AF43" s="109">
        <f t="shared" si="13"/>
        <v>296433</v>
      </c>
      <c r="AG43" s="109">
        <f t="shared" si="13"/>
        <v>177292</v>
      </c>
      <c r="AH43" s="109">
        <f t="shared" si="13"/>
        <v>275028.887</v>
      </c>
    </row>
    <row r="44" spans="1:34" ht="12" customHeight="1">
      <c r="A44" s="108" t="s">
        <v>177</v>
      </c>
      <c r="B44" s="109">
        <f t="shared" si="7"/>
        <v>144657</v>
      </c>
      <c r="C44" s="109">
        <f t="shared" si="7"/>
        <v>74909</v>
      </c>
      <c r="D44" s="109">
        <f t="shared" si="7"/>
        <v>54182.32600000001</v>
      </c>
      <c r="E44" s="110"/>
      <c r="F44" s="108" t="s">
        <v>177</v>
      </c>
      <c r="G44" s="109">
        <f t="shared" si="8"/>
        <v>16238</v>
      </c>
      <c r="H44" s="109">
        <f t="shared" si="8"/>
        <v>12885</v>
      </c>
      <c r="I44" s="109">
        <f t="shared" si="8"/>
        <v>13906.676000000001</v>
      </c>
      <c r="J44" s="110"/>
      <c r="K44" s="108" t="s">
        <v>177</v>
      </c>
      <c r="L44" s="109">
        <f t="shared" si="9"/>
        <v>53797</v>
      </c>
      <c r="M44" s="109">
        <f t="shared" si="9"/>
        <v>34320</v>
      </c>
      <c r="N44" s="109">
        <f t="shared" si="9"/>
        <v>34927.035</v>
      </c>
      <c r="O44" s="111"/>
      <c r="P44" s="108" t="s">
        <v>177</v>
      </c>
      <c r="Q44" s="109">
        <f t="shared" si="10"/>
        <v>6977</v>
      </c>
      <c r="R44" s="109">
        <f t="shared" si="10"/>
        <v>7807</v>
      </c>
      <c r="S44" s="109">
        <f t="shared" si="10"/>
        <v>7897.692</v>
      </c>
      <c r="T44" s="111"/>
      <c r="U44" s="108" t="s">
        <v>177</v>
      </c>
      <c r="V44" s="109">
        <f t="shared" si="11"/>
        <v>4181</v>
      </c>
      <c r="W44" s="109">
        <f t="shared" si="11"/>
        <v>2</v>
      </c>
      <c r="X44" s="109">
        <f t="shared" si="11"/>
        <v>79.22500000000001</v>
      </c>
      <c r="Y44" s="110"/>
      <c r="Z44" s="108" t="s">
        <v>177</v>
      </c>
      <c r="AA44" s="109">
        <f t="shared" si="12"/>
        <v>2516</v>
      </c>
      <c r="AB44" s="109">
        <f t="shared" si="12"/>
        <v>7177</v>
      </c>
      <c r="AC44" s="109">
        <f t="shared" si="12"/>
        <v>4689.510000000001</v>
      </c>
      <c r="AD44" s="110"/>
      <c r="AE44" s="108" t="s">
        <v>177</v>
      </c>
      <c r="AF44" s="109">
        <f t="shared" si="13"/>
        <v>314658</v>
      </c>
      <c r="AG44" s="109">
        <f t="shared" si="13"/>
        <v>213537</v>
      </c>
      <c r="AH44" s="109">
        <f t="shared" si="13"/>
        <v>296783.064</v>
      </c>
    </row>
    <row r="45" spans="1:34" ht="12" customHeight="1">
      <c r="A45" s="108" t="s">
        <v>178</v>
      </c>
      <c r="B45" s="109">
        <f t="shared" si="7"/>
        <v>154784</v>
      </c>
      <c r="C45" s="109">
        <f t="shared" si="7"/>
        <v>77009</v>
      </c>
      <c r="D45" s="109">
        <f t="shared" si="7"/>
        <v>57607.32500000001</v>
      </c>
      <c r="E45" s="110"/>
      <c r="F45" s="108" t="s">
        <v>178</v>
      </c>
      <c r="G45" s="109">
        <f t="shared" si="8"/>
        <v>17435</v>
      </c>
      <c r="H45" s="109">
        <f t="shared" si="8"/>
        <v>13751</v>
      </c>
      <c r="I45" s="109">
        <f t="shared" si="8"/>
        <v>15163.840000000002</v>
      </c>
      <c r="J45" s="110"/>
      <c r="K45" s="108" t="s">
        <v>178</v>
      </c>
      <c r="L45" s="109">
        <f t="shared" si="9"/>
        <v>53936</v>
      </c>
      <c r="M45" s="109">
        <f t="shared" si="9"/>
        <v>41004</v>
      </c>
      <c r="N45" s="109">
        <f t="shared" si="9"/>
        <v>39103.075000000004</v>
      </c>
      <c r="O45" s="111"/>
      <c r="P45" s="108" t="s">
        <v>178</v>
      </c>
      <c r="Q45" s="109">
        <f t="shared" si="10"/>
        <v>7627</v>
      </c>
      <c r="R45" s="109">
        <f t="shared" si="10"/>
        <v>8622</v>
      </c>
      <c r="S45" s="109">
        <f t="shared" si="10"/>
        <v>8632.066</v>
      </c>
      <c r="T45" s="111"/>
      <c r="U45" s="108" t="s">
        <v>178</v>
      </c>
      <c r="V45" s="109">
        <f t="shared" si="11"/>
        <v>4181</v>
      </c>
      <c r="W45" s="109">
        <f t="shared" si="11"/>
        <v>2</v>
      </c>
      <c r="X45" s="109">
        <f t="shared" si="11"/>
        <v>79.22500000000001</v>
      </c>
      <c r="Y45" s="110"/>
      <c r="Z45" s="108" t="s">
        <v>178</v>
      </c>
      <c r="AA45" s="109">
        <f t="shared" si="12"/>
        <v>2516</v>
      </c>
      <c r="AB45" s="109">
        <f t="shared" si="12"/>
        <v>7177</v>
      </c>
      <c r="AC45" s="109">
        <f t="shared" si="12"/>
        <v>4689.510000000001</v>
      </c>
      <c r="AD45" s="110"/>
      <c r="AE45" s="108" t="s">
        <v>178</v>
      </c>
      <c r="AF45" s="109">
        <f t="shared" si="13"/>
        <v>325279</v>
      </c>
      <c r="AG45" s="109">
        <f t="shared" si="13"/>
        <v>234264</v>
      </c>
      <c r="AH45" s="109">
        <f t="shared" si="13"/>
        <v>320535.456</v>
      </c>
    </row>
    <row r="46" spans="1:34" ht="12" customHeight="1">
      <c r="A46" s="108" t="s">
        <v>179</v>
      </c>
      <c r="B46" s="109">
        <f t="shared" si="7"/>
        <v>176107</v>
      </c>
      <c r="C46" s="109">
        <f t="shared" si="7"/>
        <v>77062</v>
      </c>
      <c r="D46" s="109">
        <f t="shared" si="7"/>
        <v>74005.89600000001</v>
      </c>
      <c r="E46" s="110"/>
      <c r="F46" s="108" t="s">
        <v>179</v>
      </c>
      <c r="G46" s="109">
        <f t="shared" si="8"/>
        <v>19013</v>
      </c>
      <c r="H46" s="109">
        <f t="shared" si="8"/>
        <v>14629</v>
      </c>
      <c r="I46" s="109">
        <f t="shared" si="8"/>
        <v>16343.501000000002</v>
      </c>
      <c r="J46" s="110"/>
      <c r="K46" s="108" t="s">
        <v>179</v>
      </c>
      <c r="L46" s="109">
        <f t="shared" si="9"/>
        <v>54013</v>
      </c>
      <c r="M46" s="109">
        <f t="shared" si="9"/>
        <v>41033</v>
      </c>
      <c r="N46" s="109">
        <f t="shared" si="9"/>
        <v>39103.079000000005</v>
      </c>
      <c r="O46" s="111"/>
      <c r="P46" s="108" t="s">
        <v>179</v>
      </c>
      <c r="Q46" s="109">
        <f t="shared" si="10"/>
        <v>8485</v>
      </c>
      <c r="R46" s="109">
        <f t="shared" si="10"/>
        <v>9313</v>
      </c>
      <c r="S46" s="109">
        <f t="shared" si="10"/>
        <v>9380.611</v>
      </c>
      <c r="T46" s="111"/>
      <c r="U46" s="108" t="s">
        <v>179</v>
      </c>
      <c r="V46" s="109">
        <f t="shared" si="11"/>
        <v>4182</v>
      </c>
      <c r="W46" s="109">
        <f t="shared" si="11"/>
        <v>2</v>
      </c>
      <c r="X46" s="109">
        <f t="shared" si="11"/>
        <v>79.24300000000001</v>
      </c>
      <c r="Y46" s="110"/>
      <c r="Z46" s="108" t="s">
        <v>179</v>
      </c>
      <c r="AA46" s="109">
        <f t="shared" si="12"/>
        <v>2973</v>
      </c>
      <c r="AB46" s="109">
        <f t="shared" si="12"/>
        <v>7177</v>
      </c>
      <c r="AC46" s="109">
        <f t="shared" si="12"/>
        <v>4697.510000000001</v>
      </c>
      <c r="AD46" s="110"/>
      <c r="AE46" s="108" t="s">
        <v>179</v>
      </c>
      <c r="AF46" s="109">
        <f t="shared" si="13"/>
        <v>329522</v>
      </c>
      <c r="AG46" s="109">
        <f t="shared" si="13"/>
        <v>242064</v>
      </c>
      <c r="AH46" s="109">
        <f t="shared" si="13"/>
        <v>336819.582</v>
      </c>
    </row>
    <row r="47" spans="1:34" ht="12" customHeight="1">
      <c r="A47" s="108" t="s">
        <v>180</v>
      </c>
      <c r="B47" s="109">
        <f t="shared" si="7"/>
        <v>183555</v>
      </c>
      <c r="C47" s="109">
        <f t="shared" si="7"/>
        <v>77083</v>
      </c>
      <c r="D47" s="109">
        <f t="shared" si="7"/>
        <v>74088.60600000001</v>
      </c>
      <c r="E47" s="110"/>
      <c r="F47" s="108" t="s">
        <v>180</v>
      </c>
      <c r="G47" s="109">
        <f t="shared" si="8"/>
        <v>20273</v>
      </c>
      <c r="H47" s="109">
        <f t="shared" si="8"/>
        <v>15477</v>
      </c>
      <c r="I47" s="109">
        <f t="shared" si="8"/>
        <v>17718.159000000003</v>
      </c>
      <c r="J47" s="110"/>
      <c r="K47" s="108" t="s">
        <v>180</v>
      </c>
      <c r="L47" s="109">
        <f t="shared" si="9"/>
        <v>57613</v>
      </c>
      <c r="M47" s="109">
        <f t="shared" si="9"/>
        <v>44300</v>
      </c>
      <c r="N47" s="109">
        <f t="shared" si="9"/>
        <v>46897.194</v>
      </c>
      <c r="O47" s="111"/>
      <c r="P47" s="108" t="s">
        <v>180</v>
      </c>
      <c r="Q47" s="109">
        <f t="shared" si="10"/>
        <v>9205</v>
      </c>
      <c r="R47" s="109">
        <f t="shared" si="10"/>
        <v>10113</v>
      </c>
      <c r="S47" s="109">
        <f t="shared" si="10"/>
        <v>10340.223</v>
      </c>
      <c r="T47" s="111"/>
      <c r="U47" s="108" t="s">
        <v>180</v>
      </c>
      <c r="V47" s="109">
        <f t="shared" si="11"/>
        <v>4182</v>
      </c>
      <c r="W47" s="109">
        <f t="shared" si="11"/>
        <v>2</v>
      </c>
      <c r="X47" s="109">
        <f t="shared" si="11"/>
        <v>79.25000000000001</v>
      </c>
      <c r="Y47" s="110"/>
      <c r="Z47" s="108" t="s">
        <v>180</v>
      </c>
      <c r="AA47" s="109">
        <f t="shared" si="12"/>
        <v>3575</v>
      </c>
      <c r="AB47" s="109">
        <f t="shared" si="12"/>
        <v>9777</v>
      </c>
      <c r="AC47" s="109">
        <f t="shared" si="12"/>
        <v>4697.6100000000015</v>
      </c>
      <c r="AD47" s="110"/>
      <c r="AE47" s="108" t="s">
        <v>180</v>
      </c>
      <c r="AF47" s="109">
        <f t="shared" si="13"/>
        <v>353447</v>
      </c>
      <c r="AG47" s="109">
        <f t="shared" si="13"/>
        <v>257284</v>
      </c>
      <c r="AH47" s="109">
        <f t="shared" si="13"/>
        <v>355657.87</v>
      </c>
    </row>
    <row r="48" spans="1:34" ht="12"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33" customHeight="1">
      <c r="A49" s="180" t="s">
        <v>182</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row>
    <row r="50" spans="1:34" ht="12"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ht="39" customHeight="1">
      <c r="A51" s="181" t="s">
        <v>183</v>
      </c>
      <c r="B51" s="181"/>
      <c r="C51" s="181"/>
      <c r="D51" s="181"/>
      <c r="E51" s="103"/>
      <c r="F51" s="181" t="s">
        <v>184</v>
      </c>
      <c r="G51" s="181"/>
      <c r="H51" s="181"/>
      <c r="I51" s="181"/>
      <c r="J51" s="103"/>
      <c r="K51" s="181" t="s">
        <v>185</v>
      </c>
      <c r="L51" s="181"/>
      <c r="M51" s="181"/>
      <c r="N51" s="181"/>
      <c r="O51" s="104"/>
      <c r="P51" s="181" t="s">
        <v>186</v>
      </c>
      <c r="Q51" s="181"/>
      <c r="R51" s="181"/>
      <c r="S51" s="181"/>
      <c r="T51" s="104"/>
      <c r="U51" s="181" t="s">
        <v>187</v>
      </c>
      <c r="V51" s="181"/>
      <c r="W51" s="181"/>
      <c r="X51" s="181"/>
      <c r="Y51" s="103"/>
      <c r="Z51" s="181" t="s">
        <v>188</v>
      </c>
      <c r="AA51" s="181"/>
      <c r="AB51" s="181"/>
      <c r="AC51" s="181"/>
      <c r="AD51" s="103"/>
      <c r="AE51" s="181" t="s">
        <v>189</v>
      </c>
      <c r="AF51" s="181"/>
      <c r="AG51" s="181"/>
      <c r="AH51" s="181"/>
    </row>
    <row r="52" spans="1:34" ht="25.5" customHeight="1">
      <c r="A52" s="105" t="s">
        <v>158</v>
      </c>
      <c r="B52" s="106" t="s">
        <v>94</v>
      </c>
      <c r="C52" s="106" t="s">
        <v>96</v>
      </c>
      <c r="D52" s="106" t="s">
        <v>99</v>
      </c>
      <c r="E52" s="107"/>
      <c r="F52" s="105" t="s">
        <v>158</v>
      </c>
      <c r="G52" s="106" t="s">
        <v>94</v>
      </c>
      <c r="H52" s="106" t="s">
        <v>96</v>
      </c>
      <c r="I52" s="106" t="s">
        <v>99</v>
      </c>
      <c r="J52" s="107"/>
      <c r="K52" s="105" t="s">
        <v>158</v>
      </c>
      <c r="L52" s="106" t="s">
        <v>94</v>
      </c>
      <c r="M52" s="106" t="s">
        <v>96</v>
      </c>
      <c r="N52" s="106" t="s">
        <v>99</v>
      </c>
      <c r="O52" s="107"/>
      <c r="P52" s="105" t="s">
        <v>158</v>
      </c>
      <c r="Q52" s="106" t="s">
        <v>94</v>
      </c>
      <c r="R52" s="106" t="s">
        <v>96</v>
      </c>
      <c r="S52" s="106" t="s">
        <v>99</v>
      </c>
      <c r="T52" s="107"/>
      <c r="U52" s="105" t="s">
        <v>158</v>
      </c>
      <c r="V52" s="106" t="s">
        <v>94</v>
      </c>
      <c r="W52" s="106" t="s">
        <v>96</v>
      </c>
      <c r="X52" s="106" t="s">
        <v>99</v>
      </c>
      <c r="Y52" s="107"/>
      <c r="Z52" s="105" t="s">
        <v>158</v>
      </c>
      <c r="AA52" s="106" t="s">
        <v>94</v>
      </c>
      <c r="AB52" s="106" t="s">
        <v>96</v>
      </c>
      <c r="AC52" s="106" t="s">
        <v>99</v>
      </c>
      <c r="AD52" s="107"/>
      <c r="AE52" s="105" t="s">
        <v>158</v>
      </c>
      <c r="AF52" s="106" t="s">
        <v>94</v>
      </c>
      <c r="AG52" s="106" t="s">
        <v>96</v>
      </c>
      <c r="AH52" s="106" t="s">
        <v>99</v>
      </c>
    </row>
    <row r="53" spans="1:34" ht="12" customHeight="1">
      <c r="A53" s="108" t="s">
        <v>169</v>
      </c>
      <c r="B53" s="109">
        <v>374</v>
      </c>
      <c r="C53" s="109">
        <v>1</v>
      </c>
      <c r="D53" s="109">
        <v>0.033</v>
      </c>
      <c r="E53" s="110"/>
      <c r="F53" s="108" t="s">
        <v>169</v>
      </c>
      <c r="G53" s="109">
        <v>568</v>
      </c>
      <c r="H53" s="109">
        <v>193</v>
      </c>
      <c r="I53" s="109">
        <v>73.938</v>
      </c>
      <c r="J53" s="110"/>
      <c r="K53" s="108" t="s">
        <v>169</v>
      </c>
      <c r="L53" s="109">
        <v>0</v>
      </c>
      <c r="M53" s="109">
        <v>0</v>
      </c>
      <c r="N53" s="109">
        <v>0</v>
      </c>
      <c r="O53" s="111"/>
      <c r="P53" s="108" t="s">
        <v>169</v>
      </c>
      <c r="Q53" s="109">
        <v>0</v>
      </c>
      <c r="R53" s="109">
        <v>3</v>
      </c>
      <c r="S53" s="109">
        <v>0.21</v>
      </c>
      <c r="T53" s="111"/>
      <c r="U53" s="108" t="s">
        <v>169</v>
      </c>
      <c r="V53" s="109">
        <v>396</v>
      </c>
      <c r="W53" s="109">
        <v>2</v>
      </c>
      <c r="X53" s="109">
        <v>0.169</v>
      </c>
      <c r="Y53" s="110"/>
      <c r="Z53" s="108" t="s">
        <v>169</v>
      </c>
      <c r="AA53" s="109">
        <v>36</v>
      </c>
      <c r="AB53" s="109">
        <v>35</v>
      </c>
      <c r="AC53" s="109">
        <v>28.15</v>
      </c>
      <c r="AD53" s="110"/>
      <c r="AE53" s="108" t="s">
        <v>169</v>
      </c>
      <c r="AF53" s="109">
        <v>562</v>
      </c>
      <c r="AG53" s="109">
        <v>478</v>
      </c>
      <c r="AH53" s="109">
        <v>824.025</v>
      </c>
    </row>
    <row r="54" spans="1:34" ht="12" customHeight="1">
      <c r="A54" s="108" t="s">
        <v>170</v>
      </c>
      <c r="B54" s="109">
        <v>223</v>
      </c>
      <c r="C54" s="109">
        <v>8</v>
      </c>
      <c r="D54" s="109">
        <v>0</v>
      </c>
      <c r="E54" s="110"/>
      <c r="F54" s="108" t="s">
        <v>170</v>
      </c>
      <c r="G54" s="109">
        <v>700</v>
      </c>
      <c r="H54" s="109">
        <v>234</v>
      </c>
      <c r="I54" s="109">
        <v>111.773</v>
      </c>
      <c r="J54" s="110"/>
      <c r="K54" s="108" t="s">
        <v>170</v>
      </c>
      <c r="L54" s="109">
        <v>0</v>
      </c>
      <c r="M54" s="109">
        <v>0</v>
      </c>
      <c r="N54" s="109">
        <v>0.021</v>
      </c>
      <c r="O54" s="111"/>
      <c r="P54" s="108" t="s">
        <v>170</v>
      </c>
      <c r="Q54" s="109">
        <v>0</v>
      </c>
      <c r="R54" s="109">
        <v>0</v>
      </c>
      <c r="S54" s="109">
        <v>3.2</v>
      </c>
      <c r="T54" s="111"/>
      <c r="U54" s="108" t="s">
        <v>170</v>
      </c>
      <c r="V54" s="109">
        <v>84</v>
      </c>
      <c r="W54" s="109">
        <v>0</v>
      </c>
      <c r="X54" s="109">
        <v>0.125</v>
      </c>
      <c r="Y54" s="110"/>
      <c r="Z54" s="108" t="s">
        <v>170</v>
      </c>
      <c r="AA54" s="109">
        <v>41</v>
      </c>
      <c r="AB54" s="109">
        <v>33</v>
      </c>
      <c r="AC54" s="109">
        <v>8</v>
      </c>
      <c r="AD54" s="110"/>
      <c r="AE54" s="108" t="s">
        <v>170</v>
      </c>
      <c r="AF54" s="109">
        <v>540</v>
      </c>
      <c r="AG54" s="109">
        <v>651</v>
      </c>
      <c r="AH54" s="109">
        <v>529.937</v>
      </c>
    </row>
    <row r="55" spans="1:34" ht="12" customHeight="1">
      <c r="A55" s="108" t="s">
        <v>171</v>
      </c>
      <c r="B55" s="109">
        <v>197</v>
      </c>
      <c r="C55" s="109">
        <v>0</v>
      </c>
      <c r="D55" s="109">
        <v>0.022</v>
      </c>
      <c r="E55" s="110"/>
      <c r="F55" s="108" t="s">
        <v>171</v>
      </c>
      <c r="G55" s="109">
        <v>252</v>
      </c>
      <c r="H55" s="109">
        <v>233</v>
      </c>
      <c r="I55" s="109">
        <v>55.502</v>
      </c>
      <c r="J55" s="110"/>
      <c r="K55" s="108" t="s">
        <v>171</v>
      </c>
      <c r="L55" s="109">
        <v>0</v>
      </c>
      <c r="M55" s="109">
        <v>0</v>
      </c>
      <c r="N55" s="109">
        <v>0</v>
      </c>
      <c r="O55" s="111"/>
      <c r="P55" s="108" t="s">
        <v>171</v>
      </c>
      <c r="Q55" s="109">
        <v>0</v>
      </c>
      <c r="R55" s="109">
        <v>0</v>
      </c>
      <c r="S55" s="109">
        <v>6.625</v>
      </c>
      <c r="T55" s="111"/>
      <c r="U55" s="108" t="s">
        <v>171</v>
      </c>
      <c r="V55" s="109">
        <v>0</v>
      </c>
      <c r="W55" s="109">
        <v>565</v>
      </c>
      <c r="X55" s="109">
        <v>0.063</v>
      </c>
      <c r="Y55" s="110"/>
      <c r="Z55" s="108" t="s">
        <v>171</v>
      </c>
      <c r="AA55" s="109">
        <v>15</v>
      </c>
      <c r="AB55" s="109">
        <v>36</v>
      </c>
      <c r="AC55" s="109">
        <v>22.939</v>
      </c>
      <c r="AD55" s="110"/>
      <c r="AE55" s="108" t="s">
        <v>171</v>
      </c>
      <c r="AF55" s="109">
        <v>386</v>
      </c>
      <c r="AG55" s="109">
        <v>540</v>
      </c>
      <c r="AH55" s="109">
        <v>731.747</v>
      </c>
    </row>
    <row r="56" spans="1:34" ht="12" customHeight="1">
      <c r="A56" s="108" t="s">
        <v>172</v>
      </c>
      <c r="B56" s="109">
        <v>3</v>
      </c>
      <c r="C56" s="109">
        <v>3</v>
      </c>
      <c r="D56" s="109">
        <v>2.466</v>
      </c>
      <c r="E56" s="110"/>
      <c r="F56" s="108" t="s">
        <v>172</v>
      </c>
      <c r="G56" s="109">
        <v>93</v>
      </c>
      <c r="H56" s="109">
        <v>155</v>
      </c>
      <c r="I56" s="109">
        <v>92.449</v>
      </c>
      <c r="J56" s="110"/>
      <c r="K56" s="108" t="s">
        <v>172</v>
      </c>
      <c r="L56" s="109">
        <v>0</v>
      </c>
      <c r="M56" s="109">
        <v>0</v>
      </c>
      <c r="N56" s="109">
        <v>0</v>
      </c>
      <c r="O56" s="111"/>
      <c r="P56" s="108" t="s">
        <v>172</v>
      </c>
      <c r="Q56" s="109">
        <v>0</v>
      </c>
      <c r="R56" s="109">
        <v>5</v>
      </c>
      <c r="S56" s="109">
        <v>3.2</v>
      </c>
      <c r="T56" s="111"/>
      <c r="U56" s="108" t="s">
        <v>172</v>
      </c>
      <c r="V56" s="109">
        <v>0</v>
      </c>
      <c r="W56" s="109">
        <v>286</v>
      </c>
      <c r="X56" s="109">
        <v>0</v>
      </c>
      <c r="Y56" s="110"/>
      <c r="Z56" s="108" t="s">
        <v>172</v>
      </c>
      <c r="AA56" s="109">
        <v>28</v>
      </c>
      <c r="AB56" s="109">
        <v>12</v>
      </c>
      <c r="AC56" s="109">
        <v>14.6</v>
      </c>
      <c r="AD56" s="110"/>
      <c r="AE56" s="108" t="s">
        <v>172</v>
      </c>
      <c r="AF56" s="109">
        <v>397</v>
      </c>
      <c r="AG56" s="109">
        <v>600</v>
      </c>
      <c r="AH56" s="109">
        <v>740.82</v>
      </c>
    </row>
    <row r="57" spans="1:34" ht="12" customHeight="1">
      <c r="A57" s="108" t="s">
        <v>173</v>
      </c>
      <c r="B57" s="109">
        <v>20</v>
      </c>
      <c r="C57" s="109">
        <v>0</v>
      </c>
      <c r="D57" s="109">
        <v>21.727</v>
      </c>
      <c r="E57" s="110"/>
      <c r="F57" s="108" t="s">
        <v>173</v>
      </c>
      <c r="G57" s="109">
        <v>131</v>
      </c>
      <c r="H57" s="109">
        <v>127</v>
      </c>
      <c r="I57" s="109">
        <v>92.255</v>
      </c>
      <c r="J57" s="110"/>
      <c r="K57" s="108" t="s">
        <v>173</v>
      </c>
      <c r="L57" s="109">
        <v>0</v>
      </c>
      <c r="M57" s="109">
        <v>0</v>
      </c>
      <c r="N57" s="109">
        <v>0.124</v>
      </c>
      <c r="O57" s="111"/>
      <c r="P57" s="108" t="s">
        <v>173</v>
      </c>
      <c r="Q57" s="109">
        <v>1</v>
      </c>
      <c r="R57" s="109">
        <v>0</v>
      </c>
      <c r="S57" s="109">
        <v>0.504</v>
      </c>
      <c r="T57" s="111"/>
      <c r="U57" s="108" t="s">
        <v>173</v>
      </c>
      <c r="V57" s="109">
        <v>4312</v>
      </c>
      <c r="W57" s="109">
        <v>138</v>
      </c>
      <c r="X57" s="109">
        <v>13182.761</v>
      </c>
      <c r="Y57" s="110"/>
      <c r="Z57" s="108" t="s">
        <v>173</v>
      </c>
      <c r="AA57" s="109">
        <v>51</v>
      </c>
      <c r="AB57" s="109">
        <v>7</v>
      </c>
      <c r="AC57" s="109">
        <v>41.475</v>
      </c>
      <c r="AD57" s="110"/>
      <c r="AE57" s="108" t="s">
        <v>173</v>
      </c>
      <c r="AF57" s="109">
        <v>992</v>
      </c>
      <c r="AG57" s="109">
        <v>590</v>
      </c>
      <c r="AH57" s="109">
        <v>531.238</v>
      </c>
    </row>
    <row r="58" spans="1:34" ht="12" customHeight="1">
      <c r="A58" s="108" t="s">
        <v>174</v>
      </c>
      <c r="B58" s="109">
        <v>9</v>
      </c>
      <c r="C58" s="109">
        <v>0</v>
      </c>
      <c r="D58" s="109">
        <v>0.083</v>
      </c>
      <c r="E58" s="110"/>
      <c r="F58" s="108" t="s">
        <v>174</v>
      </c>
      <c r="G58" s="109">
        <v>166</v>
      </c>
      <c r="H58" s="109">
        <v>174</v>
      </c>
      <c r="I58" s="109">
        <v>46.438</v>
      </c>
      <c r="J58" s="110"/>
      <c r="K58" s="108" t="s">
        <v>174</v>
      </c>
      <c r="L58" s="109">
        <v>0</v>
      </c>
      <c r="M58" s="109">
        <v>0</v>
      </c>
      <c r="N58" s="109">
        <v>0.1</v>
      </c>
      <c r="O58" s="111"/>
      <c r="P58" s="108" t="s">
        <v>174</v>
      </c>
      <c r="Q58" s="109">
        <v>0</v>
      </c>
      <c r="R58" s="109">
        <v>0</v>
      </c>
      <c r="S58" s="109">
        <v>3.61</v>
      </c>
      <c r="T58" s="111"/>
      <c r="U58" s="108" t="s">
        <v>174</v>
      </c>
      <c r="V58" s="109">
        <v>4356</v>
      </c>
      <c r="W58" s="109">
        <v>0</v>
      </c>
      <c r="X58" s="109">
        <v>11000.021</v>
      </c>
      <c r="Y58" s="110"/>
      <c r="Z58" s="108" t="s">
        <v>174</v>
      </c>
      <c r="AA58" s="109">
        <v>13</v>
      </c>
      <c r="AB58" s="109">
        <v>9</v>
      </c>
      <c r="AC58" s="109">
        <v>26.078</v>
      </c>
      <c r="AD58" s="110"/>
      <c r="AE58" s="108" t="s">
        <v>174</v>
      </c>
      <c r="AF58" s="109">
        <v>478</v>
      </c>
      <c r="AG58" s="109">
        <v>680</v>
      </c>
      <c r="AH58" s="109">
        <v>592.03</v>
      </c>
    </row>
    <row r="59" spans="1:34" ht="12" customHeight="1">
      <c r="A59" s="108" t="s">
        <v>175</v>
      </c>
      <c r="B59" s="109">
        <v>0</v>
      </c>
      <c r="C59" s="109">
        <v>46</v>
      </c>
      <c r="D59" s="109">
        <v>2.05</v>
      </c>
      <c r="E59" s="110"/>
      <c r="F59" s="108" t="s">
        <v>175</v>
      </c>
      <c r="G59" s="109">
        <v>164</v>
      </c>
      <c r="H59" s="109">
        <v>172</v>
      </c>
      <c r="I59" s="109">
        <v>127.176</v>
      </c>
      <c r="J59" s="110"/>
      <c r="K59" s="108" t="s">
        <v>175</v>
      </c>
      <c r="L59" s="109">
        <v>0</v>
      </c>
      <c r="M59" s="109">
        <v>0</v>
      </c>
      <c r="N59" s="109">
        <v>0</v>
      </c>
      <c r="O59" s="111"/>
      <c r="P59" s="108" t="s">
        <v>175</v>
      </c>
      <c r="Q59" s="109">
        <v>1</v>
      </c>
      <c r="R59" s="109">
        <v>0</v>
      </c>
      <c r="S59" s="109">
        <v>0.01</v>
      </c>
      <c r="T59" s="111"/>
      <c r="U59" s="108" t="s">
        <v>175</v>
      </c>
      <c r="V59" s="109">
        <v>1</v>
      </c>
      <c r="W59" s="109">
        <v>1</v>
      </c>
      <c r="X59" s="109">
        <v>0</v>
      </c>
      <c r="Y59" s="110"/>
      <c r="Z59" s="108" t="s">
        <v>175</v>
      </c>
      <c r="AA59" s="109">
        <v>79</v>
      </c>
      <c r="AB59" s="109">
        <v>21</v>
      </c>
      <c r="AC59" s="109">
        <v>52.47</v>
      </c>
      <c r="AD59" s="110"/>
      <c r="AE59" s="108" t="s">
        <v>175</v>
      </c>
      <c r="AF59" s="109">
        <v>433</v>
      </c>
      <c r="AG59" s="109">
        <v>736</v>
      </c>
      <c r="AH59" s="109">
        <v>503.525</v>
      </c>
    </row>
    <row r="60" spans="1:34" ht="12" customHeight="1">
      <c r="A60" s="108" t="s">
        <v>176</v>
      </c>
      <c r="B60" s="109">
        <v>6</v>
      </c>
      <c r="C60" s="109">
        <v>7</v>
      </c>
      <c r="D60" s="109">
        <v>0.05</v>
      </c>
      <c r="E60" s="110"/>
      <c r="F60" s="108" t="s">
        <v>176</v>
      </c>
      <c r="G60" s="109">
        <v>244</v>
      </c>
      <c r="H60" s="109">
        <v>68</v>
      </c>
      <c r="I60" s="109">
        <v>96.127</v>
      </c>
      <c r="J60" s="110"/>
      <c r="K60" s="108" t="s">
        <v>176</v>
      </c>
      <c r="L60" s="109">
        <v>0</v>
      </c>
      <c r="M60" s="109">
        <v>0</v>
      </c>
      <c r="N60" s="109">
        <v>0</v>
      </c>
      <c r="O60" s="111"/>
      <c r="P60" s="108" t="s">
        <v>176</v>
      </c>
      <c r="Q60" s="109">
        <v>1</v>
      </c>
      <c r="R60" s="109">
        <v>0</v>
      </c>
      <c r="S60" s="109">
        <v>5.835</v>
      </c>
      <c r="T60" s="111"/>
      <c r="U60" s="108" t="s">
        <v>176</v>
      </c>
      <c r="V60" s="109">
        <v>1</v>
      </c>
      <c r="W60" s="109">
        <v>0</v>
      </c>
      <c r="X60" s="109">
        <v>0</v>
      </c>
      <c r="Y60" s="110"/>
      <c r="Z60" s="108" t="s">
        <v>176</v>
      </c>
      <c r="AA60" s="109">
        <v>20</v>
      </c>
      <c r="AB60" s="109">
        <v>10</v>
      </c>
      <c r="AC60" s="109">
        <v>88.551</v>
      </c>
      <c r="AD60" s="110"/>
      <c r="AE60" s="108" t="s">
        <v>176</v>
      </c>
      <c r="AF60" s="109">
        <v>571</v>
      </c>
      <c r="AG60" s="109">
        <v>621</v>
      </c>
      <c r="AH60" s="109">
        <v>0.316</v>
      </c>
    </row>
    <row r="61" spans="1:34" ht="12" customHeight="1">
      <c r="A61" s="108" t="s">
        <v>177</v>
      </c>
      <c r="B61" s="109">
        <v>0</v>
      </c>
      <c r="C61" s="109">
        <v>0</v>
      </c>
      <c r="D61" s="109">
        <v>0.146</v>
      </c>
      <c r="E61" s="110"/>
      <c r="F61" s="108" t="s">
        <v>177</v>
      </c>
      <c r="G61" s="109">
        <v>159</v>
      </c>
      <c r="H61" s="109">
        <v>156</v>
      </c>
      <c r="I61" s="109">
        <v>180.726</v>
      </c>
      <c r="J61" s="110"/>
      <c r="K61" s="108" t="s">
        <v>177</v>
      </c>
      <c r="L61" s="109">
        <v>0</v>
      </c>
      <c r="M61" s="109">
        <v>0</v>
      </c>
      <c r="N61" s="109">
        <v>0.606</v>
      </c>
      <c r="O61" s="111"/>
      <c r="P61" s="108" t="s">
        <v>177</v>
      </c>
      <c r="Q61" s="109">
        <v>0</v>
      </c>
      <c r="R61" s="109">
        <v>0</v>
      </c>
      <c r="S61" s="109">
        <v>0.03</v>
      </c>
      <c r="T61" s="111"/>
      <c r="U61" s="108" t="s">
        <v>177</v>
      </c>
      <c r="V61" s="109">
        <v>312</v>
      </c>
      <c r="W61" s="109">
        <v>0</v>
      </c>
      <c r="X61" s="109">
        <v>0.536</v>
      </c>
      <c r="Y61" s="110"/>
      <c r="Z61" s="108" t="s">
        <v>177</v>
      </c>
      <c r="AA61" s="109">
        <v>37</v>
      </c>
      <c r="AB61" s="109">
        <v>14</v>
      </c>
      <c r="AC61" s="109">
        <v>139.185</v>
      </c>
      <c r="AD61" s="110"/>
      <c r="AE61" s="108" t="s">
        <v>177</v>
      </c>
      <c r="AF61" s="109">
        <v>565</v>
      </c>
      <c r="AG61" s="109">
        <v>678</v>
      </c>
      <c r="AH61" s="109">
        <v>0.146</v>
      </c>
    </row>
    <row r="62" spans="1:34" ht="12" customHeight="1">
      <c r="A62" s="108" t="s">
        <v>178</v>
      </c>
      <c r="B62" s="109">
        <v>7</v>
      </c>
      <c r="C62" s="109">
        <v>0</v>
      </c>
      <c r="D62" s="109">
        <v>0</v>
      </c>
      <c r="E62" s="110"/>
      <c r="F62" s="108" t="s">
        <v>178</v>
      </c>
      <c r="G62" s="109">
        <v>177</v>
      </c>
      <c r="H62" s="109">
        <v>34</v>
      </c>
      <c r="I62" s="109">
        <v>122.143</v>
      </c>
      <c r="J62" s="110"/>
      <c r="K62" s="108" t="s">
        <v>178</v>
      </c>
      <c r="L62" s="109">
        <v>0</v>
      </c>
      <c r="M62" s="109">
        <v>0</v>
      </c>
      <c r="N62" s="109">
        <v>1.706</v>
      </c>
      <c r="O62" s="111"/>
      <c r="P62" s="108" t="s">
        <v>178</v>
      </c>
      <c r="Q62" s="109">
        <v>0</v>
      </c>
      <c r="R62" s="109">
        <v>0</v>
      </c>
      <c r="S62" s="109">
        <v>1.032</v>
      </c>
      <c r="T62" s="111"/>
      <c r="U62" s="108" t="s">
        <v>178</v>
      </c>
      <c r="V62" s="109">
        <v>5</v>
      </c>
      <c r="W62" s="109">
        <v>13</v>
      </c>
      <c r="X62" s="109">
        <v>1.062</v>
      </c>
      <c r="Y62" s="110"/>
      <c r="Z62" s="108" t="s">
        <v>178</v>
      </c>
      <c r="AA62" s="109">
        <v>28</v>
      </c>
      <c r="AB62" s="109">
        <v>14</v>
      </c>
      <c r="AC62" s="109">
        <v>128.525</v>
      </c>
      <c r="AD62" s="110"/>
      <c r="AE62" s="108" t="s">
        <v>178</v>
      </c>
      <c r="AF62" s="109">
        <v>479</v>
      </c>
      <c r="AG62" s="109">
        <v>611</v>
      </c>
      <c r="AH62" s="109">
        <v>0.128</v>
      </c>
    </row>
    <row r="63" spans="1:34" ht="12" customHeight="1">
      <c r="A63" s="108" t="s">
        <v>179</v>
      </c>
      <c r="B63" s="109">
        <v>0</v>
      </c>
      <c r="C63" s="109">
        <v>0</v>
      </c>
      <c r="D63" s="109">
        <v>0</v>
      </c>
      <c r="E63" s="110"/>
      <c r="F63" s="108" t="s">
        <v>179</v>
      </c>
      <c r="G63" s="109">
        <v>177</v>
      </c>
      <c r="H63" s="109">
        <v>87</v>
      </c>
      <c r="I63" s="109">
        <v>186.518</v>
      </c>
      <c r="J63" s="110"/>
      <c r="K63" s="108" t="s">
        <v>179</v>
      </c>
      <c r="L63" s="109">
        <v>0</v>
      </c>
      <c r="M63" s="109">
        <v>0</v>
      </c>
      <c r="N63" s="109">
        <v>2.034</v>
      </c>
      <c r="O63" s="111"/>
      <c r="P63" s="108" t="s">
        <v>179</v>
      </c>
      <c r="Q63" s="109">
        <v>0</v>
      </c>
      <c r="R63" s="109">
        <v>0</v>
      </c>
      <c r="S63" s="109">
        <v>0.02</v>
      </c>
      <c r="T63" s="111"/>
      <c r="U63" s="108" t="s">
        <v>179</v>
      </c>
      <c r="V63" s="109">
        <v>1</v>
      </c>
      <c r="W63" s="109">
        <v>7</v>
      </c>
      <c r="X63" s="109">
        <v>0.033</v>
      </c>
      <c r="Y63" s="110"/>
      <c r="Z63" s="108" t="s">
        <v>179</v>
      </c>
      <c r="AA63" s="109">
        <v>38</v>
      </c>
      <c r="AB63" s="109">
        <v>12</v>
      </c>
      <c r="AC63" s="109">
        <v>152.398</v>
      </c>
      <c r="AD63" s="110"/>
      <c r="AE63" s="108" t="s">
        <v>179</v>
      </c>
      <c r="AF63" s="109">
        <v>624</v>
      </c>
      <c r="AG63" s="109">
        <v>602</v>
      </c>
      <c r="AH63" s="109">
        <v>0.144</v>
      </c>
    </row>
    <row r="64" spans="1:34" ht="12" customHeight="1">
      <c r="A64" s="108" t="s">
        <v>180</v>
      </c>
      <c r="B64" s="109">
        <v>8</v>
      </c>
      <c r="C64" s="109">
        <v>0</v>
      </c>
      <c r="D64" s="109">
        <v>0</v>
      </c>
      <c r="E64" s="110"/>
      <c r="F64" s="108" t="s">
        <v>180</v>
      </c>
      <c r="G64" s="109">
        <v>142</v>
      </c>
      <c r="H64" s="109">
        <v>102</v>
      </c>
      <c r="I64" s="109">
        <v>233.527</v>
      </c>
      <c r="J64" s="110"/>
      <c r="K64" s="108" t="s">
        <v>180</v>
      </c>
      <c r="L64" s="109">
        <v>0</v>
      </c>
      <c r="M64" s="109">
        <v>0</v>
      </c>
      <c r="N64" s="109">
        <v>0.495</v>
      </c>
      <c r="O64" s="111"/>
      <c r="P64" s="108" t="s">
        <v>180</v>
      </c>
      <c r="Q64" s="109">
        <v>0</v>
      </c>
      <c r="R64" s="109">
        <v>0</v>
      </c>
      <c r="S64" s="109">
        <v>2.252</v>
      </c>
      <c r="T64" s="111"/>
      <c r="U64" s="108" t="s">
        <v>180</v>
      </c>
      <c r="V64" s="109">
        <v>4</v>
      </c>
      <c r="W64" s="109">
        <v>0</v>
      </c>
      <c r="X64" s="109">
        <v>0.025</v>
      </c>
      <c r="Y64" s="110"/>
      <c r="Z64" s="108" t="s">
        <v>180</v>
      </c>
      <c r="AA64" s="109">
        <v>15</v>
      </c>
      <c r="AB64" s="109">
        <v>19</v>
      </c>
      <c r="AC64" s="109">
        <v>267.291</v>
      </c>
      <c r="AD64" s="110"/>
      <c r="AE64" s="108" t="s">
        <v>180</v>
      </c>
      <c r="AF64" s="109">
        <v>570</v>
      </c>
      <c r="AG64" s="109">
        <v>782</v>
      </c>
      <c r="AH64" s="109">
        <v>0.242</v>
      </c>
    </row>
    <row r="65" spans="1:34" ht="12"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33" customHeight="1">
      <c r="A66" s="180" t="s">
        <v>190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row>
    <row r="67" spans="1:34" ht="12"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39" customHeight="1">
      <c r="A68" s="181" t="s">
        <v>183</v>
      </c>
      <c r="B68" s="181"/>
      <c r="C68" s="181"/>
      <c r="D68" s="181"/>
      <c r="E68" s="103"/>
      <c r="F68" s="181" t="s">
        <v>184</v>
      </c>
      <c r="G68" s="181"/>
      <c r="H68" s="181"/>
      <c r="I68" s="181"/>
      <c r="J68" s="103"/>
      <c r="K68" s="181" t="s">
        <v>185</v>
      </c>
      <c r="L68" s="181"/>
      <c r="M68" s="181"/>
      <c r="N68" s="181"/>
      <c r="O68" s="104"/>
      <c r="P68" s="181" t="s">
        <v>186</v>
      </c>
      <c r="Q68" s="181"/>
      <c r="R68" s="181"/>
      <c r="S68" s="181"/>
      <c r="T68" s="104"/>
      <c r="U68" s="181" t="s">
        <v>187</v>
      </c>
      <c r="V68" s="181"/>
      <c r="W68" s="181"/>
      <c r="X68" s="181"/>
      <c r="Y68" s="103"/>
      <c r="Z68" s="181" t="s">
        <v>188</v>
      </c>
      <c r="AA68" s="181"/>
      <c r="AB68" s="181"/>
      <c r="AC68" s="181"/>
      <c r="AD68" s="103"/>
      <c r="AE68" s="181" t="s">
        <v>189</v>
      </c>
      <c r="AF68" s="181"/>
      <c r="AG68" s="181"/>
      <c r="AH68" s="181"/>
    </row>
    <row r="69" spans="1:34" ht="25.5" customHeight="1">
      <c r="A69" s="105" t="s">
        <v>158</v>
      </c>
      <c r="B69" s="106" t="s">
        <v>94</v>
      </c>
      <c r="C69" s="106" t="s">
        <v>96</v>
      </c>
      <c r="D69" s="106" t="s">
        <v>99</v>
      </c>
      <c r="E69" s="107"/>
      <c r="F69" s="105" t="s">
        <v>158</v>
      </c>
      <c r="G69" s="106" t="s">
        <v>94</v>
      </c>
      <c r="H69" s="106" t="s">
        <v>96</v>
      </c>
      <c r="I69" s="106" t="s">
        <v>99</v>
      </c>
      <c r="J69" s="107"/>
      <c r="K69" s="105" t="s">
        <v>158</v>
      </c>
      <c r="L69" s="106" t="s">
        <v>94</v>
      </c>
      <c r="M69" s="106" t="s">
        <v>96</v>
      </c>
      <c r="N69" s="106" t="s">
        <v>99</v>
      </c>
      <c r="O69" s="107"/>
      <c r="P69" s="105" t="s">
        <v>158</v>
      </c>
      <c r="Q69" s="106" t="s">
        <v>94</v>
      </c>
      <c r="R69" s="106" t="s">
        <v>96</v>
      </c>
      <c r="S69" s="106" t="s">
        <v>99</v>
      </c>
      <c r="T69" s="107"/>
      <c r="U69" s="105" t="s">
        <v>158</v>
      </c>
      <c r="V69" s="106" t="s">
        <v>94</v>
      </c>
      <c r="W69" s="106" t="s">
        <v>96</v>
      </c>
      <c r="X69" s="106" t="s">
        <v>99</v>
      </c>
      <c r="Y69" s="107"/>
      <c r="Z69" s="105" t="s">
        <v>158</v>
      </c>
      <c r="AA69" s="106" t="s">
        <v>94</v>
      </c>
      <c r="AB69" s="106" t="s">
        <v>96</v>
      </c>
      <c r="AC69" s="106" t="s">
        <v>99</v>
      </c>
      <c r="AD69" s="107"/>
      <c r="AE69" s="105" t="s">
        <v>158</v>
      </c>
      <c r="AF69" s="106" t="s">
        <v>94</v>
      </c>
      <c r="AG69" s="106" t="s">
        <v>96</v>
      </c>
      <c r="AH69" s="106" t="s">
        <v>99</v>
      </c>
    </row>
    <row r="70" spans="1:34" ht="12" customHeight="1">
      <c r="A70" s="108" t="s">
        <v>169</v>
      </c>
      <c r="B70" s="109">
        <f>B53</f>
        <v>374</v>
      </c>
      <c r="C70" s="109">
        <f>C53</f>
        <v>1</v>
      </c>
      <c r="D70" s="109">
        <f>D53</f>
        <v>0.033</v>
      </c>
      <c r="E70" s="110"/>
      <c r="F70" s="108" t="s">
        <v>169</v>
      </c>
      <c r="G70" s="109">
        <f>G53</f>
        <v>568</v>
      </c>
      <c r="H70" s="109">
        <f>H53</f>
        <v>193</v>
      </c>
      <c r="I70" s="109">
        <f>I53</f>
        <v>73.938</v>
      </c>
      <c r="J70" s="110"/>
      <c r="K70" s="108" t="s">
        <v>169</v>
      </c>
      <c r="L70" s="109">
        <f>L53</f>
        <v>0</v>
      </c>
      <c r="M70" s="109">
        <f>M53</f>
        <v>0</v>
      </c>
      <c r="N70" s="109">
        <f>N53</f>
        <v>0</v>
      </c>
      <c r="O70" s="111"/>
      <c r="P70" s="108" t="s">
        <v>169</v>
      </c>
      <c r="Q70" s="109">
        <f>Q53</f>
        <v>0</v>
      </c>
      <c r="R70" s="109">
        <f>R53</f>
        <v>3</v>
      </c>
      <c r="S70" s="109">
        <f>S53</f>
        <v>0.21</v>
      </c>
      <c r="T70" s="111"/>
      <c r="U70" s="108" t="s">
        <v>169</v>
      </c>
      <c r="V70" s="109">
        <f>V53</f>
        <v>396</v>
      </c>
      <c r="W70" s="109">
        <f>W53</f>
        <v>2</v>
      </c>
      <c r="X70" s="109">
        <f>X53</f>
        <v>0.169</v>
      </c>
      <c r="Y70" s="110"/>
      <c r="Z70" s="108" t="s">
        <v>169</v>
      </c>
      <c r="AA70" s="109">
        <f>AA53</f>
        <v>36</v>
      </c>
      <c r="AB70" s="109">
        <f>AB53</f>
        <v>35</v>
      </c>
      <c r="AC70" s="109">
        <f>AC53</f>
        <v>28.15</v>
      </c>
      <c r="AD70" s="110"/>
      <c r="AE70" s="108" t="s">
        <v>169</v>
      </c>
      <c r="AF70" s="109">
        <f>AF53</f>
        <v>562</v>
      </c>
      <c r="AG70" s="109">
        <f>AG53</f>
        <v>478</v>
      </c>
      <c r="AH70" s="109">
        <f>AH53</f>
        <v>824.025</v>
      </c>
    </row>
    <row r="71" spans="1:34" ht="12" customHeight="1">
      <c r="A71" s="108" t="s">
        <v>170</v>
      </c>
      <c r="B71" s="109">
        <f aca="true" t="shared" si="14" ref="B71:D75">B70+B54</f>
        <v>597</v>
      </c>
      <c r="C71" s="109">
        <f t="shared" si="14"/>
        <v>9</v>
      </c>
      <c r="D71" s="109">
        <f t="shared" si="14"/>
        <v>0.033</v>
      </c>
      <c r="E71" s="110"/>
      <c r="F71" s="108" t="s">
        <v>170</v>
      </c>
      <c r="G71" s="109">
        <f aca="true" t="shared" si="15" ref="G71:I75">G70+G54</f>
        <v>1268</v>
      </c>
      <c r="H71" s="109">
        <f t="shared" si="15"/>
        <v>427</v>
      </c>
      <c r="I71" s="109">
        <f t="shared" si="15"/>
        <v>185.711</v>
      </c>
      <c r="J71" s="110"/>
      <c r="K71" s="108" t="s">
        <v>170</v>
      </c>
      <c r="L71" s="109">
        <f aca="true" t="shared" si="16" ref="L71:N75">L70+L54</f>
        <v>0</v>
      </c>
      <c r="M71" s="109">
        <f t="shared" si="16"/>
        <v>0</v>
      </c>
      <c r="N71" s="109">
        <f t="shared" si="16"/>
        <v>0.021</v>
      </c>
      <c r="O71" s="111"/>
      <c r="P71" s="108" t="s">
        <v>170</v>
      </c>
      <c r="Q71" s="109">
        <f aca="true" t="shared" si="17" ref="Q71:S75">Q70+Q54</f>
        <v>0</v>
      </c>
      <c r="R71" s="109">
        <f t="shared" si="17"/>
        <v>3</v>
      </c>
      <c r="S71" s="109">
        <f t="shared" si="17"/>
        <v>3.41</v>
      </c>
      <c r="T71" s="111"/>
      <c r="U71" s="108" t="s">
        <v>170</v>
      </c>
      <c r="V71" s="109">
        <f aca="true" t="shared" si="18" ref="V71:X75">V70+V54</f>
        <v>480</v>
      </c>
      <c r="W71" s="109">
        <f t="shared" si="18"/>
        <v>2</v>
      </c>
      <c r="X71" s="109">
        <f t="shared" si="18"/>
        <v>0.29400000000000004</v>
      </c>
      <c r="Y71" s="110"/>
      <c r="Z71" s="108" t="s">
        <v>170</v>
      </c>
      <c r="AA71" s="109">
        <f aca="true" t="shared" si="19" ref="AA71:AC75">AA70+AA54</f>
        <v>77</v>
      </c>
      <c r="AB71" s="109">
        <f t="shared" si="19"/>
        <v>68</v>
      </c>
      <c r="AC71" s="109">
        <f t="shared" si="19"/>
        <v>36.15</v>
      </c>
      <c r="AD71" s="110"/>
      <c r="AE71" s="108" t="s">
        <v>170</v>
      </c>
      <c r="AF71" s="109">
        <f aca="true" t="shared" si="20" ref="AF71:AH75">AF70+AF54</f>
        <v>1102</v>
      </c>
      <c r="AG71" s="109">
        <f t="shared" si="20"/>
        <v>1129</v>
      </c>
      <c r="AH71" s="109">
        <f t="shared" si="20"/>
        <v>1353.962</v>
      </c>
    </row>
    <row r="72" spans="1:34" ht="12" customHeight="1">
      <c r="A72" s="108" t="s">
        <v>171</v>
      </c>
      <c r="B72" s="109">
        <f t="shared" si="14"/>
        <v>794</v>
      </c>
      <c r="C72" s="109">
        <f t="shared" si="14"/>
        <v>9</v>
      </c>
      <c r="D72" s="109">
        <f t="shared" si="14"/>
        <v>0.055</v>
      </c>
      <c r="E72" s="110"/>
      <c r="F72" s="108" t="s">
        <v>171</v>
      </c>
      <c r="G72" s="109">
        <f t="shared" si="15"/>
        <v>1520</v>
      </c>
      <c r="H72" s="109">
        <f t="shared" si="15"/>
        <v>660</v>
      </c>
      <c r="I72" s="109">
        <f t="shared" si="15"/>
        <v>241.21300000000002</v>
      </c>
      <c r="J72" s="110"/>
      <c r="K72" s="108" t="s">
        <v>171</v>
      </c>
      <c r="L72" s="109">
        <f t="shared" si="16"/>
        <v>0</v>
      </c>
      <c r="M72" s="109">
        <f t="shared" si="16"/>
        <v>0</v>
      </c>
      <c r="N72" s="109">
        <f t="shared" si="16"/>
        <v>0.021</v>
      </c>
      <c r="O72" s="111"/>
      <c r="P72" s="108" t="s">
        <v>171</v>
      </c>
      <c r="Q72" s="109">
        <f t="shared" si="17"/>
        <v>0</v>
      </c>
      <c r="R72" s="109">
        <f t="shared" si="17"/>
        <v>3</v>
      </c>
      <c r="S72" s="109">
        <f t="shared" si="17"/>
        <v>10.035</v>
      </c>
      <c r="T72" s="111"/>
      <c r="U72" s="108" t="s">
        <v>171</v>
      </c>
      <c r="V72" s="109">
        <f t="shared" si="18"/>
        <v>480</v>
      </c>
      <c r="W72" s="109">
        <f t="shared" si="18"/>
        <v>567</v>
      </c>
      <c r="X72" s="109">
        <f t="shared" si="18"/>
        <v>0.35700000000000004</v>
      </c>
      <c r="Y72" s="110"/>
      <c r="Z72" s="108" t="s">
        <v>171</v>
      </c>
      <c r="AA72" s="109">
        <f t="shared" si="19"/>
        <v>92</v>
      </c>
      <c r="AB72" s="109">
        <f t="shared" si="19"/>
        <v>104</v>
      </c>
      <c r="AC72" s="109">
        <f t="shared" si="19"/>
        <v>59.089</v>
      </c>
      <c r="AD72" s="110"/>
      <c r="AE72" s="108" t="s">
        <v>171</v>
      </c>
      <c r="AF72" s="109">
        <f t="shared" si="20"/>
        <v>1488</v>
      </c>
      <c r="AG72" s="109">
        <f t="shared" si="20"/>
        <v>1669</v>
      </c>
      <c r="AH72" s="109">
        <f t="shared" si="20"/>
        <v>2085.709</v>
      </c>
    </row>
    <row r="73" spans="1:34" ht="12" customHeight="1">
      <c r="A73" s="108" t="s">
        <v>172</v>
      </c>
      <c r="B73" s="109">
        <f t="shared" si="14"/>
        <v>797</v>
      </c>
      <c r="C73" s="109">
        <f t="shared" si="14"/>
        <v>12</v>
      </c>
      <c r="D73" s="109">
        <f t="shared" si="14"/>
        <v>2.5210000000000004</v>
      </c>
      <c r="E73" s="110"/>
      <c r="F73" s="108" t="s">
        <v>172</v>
      </c>
      <c r="G73" s="109">
        <f t="shared" si="15"/>
        <v>1613</v>
      </c>
      <c r="H73" s="109">
        <f t="shared" si="15"/>
        <v>815</v>
      </c>
      <c r="I73" s="109">
        <f t="shared" si="15"/>
        <v>333.66200000000003</v>
      </c>
      <c r="J73" s="110"/>
      <c r="K73" s="108" t="s">
        <v>172</v>
      </c>
      <c r="L73" s="109">
        <f t="shared" si="16"/>
        <v>0</v>
      </c>
      <c r="M73" s="109">
        <f t="shared" si="16"/>
        <v>0</v>
      </c>
      <c r="N73" s="109">
        <f t="shared" si="16"/>
        <v>0.021</v>
      </c>
      <c r="O73" s="111"/>
      <c r="P73" s="108" t="s">
        <v>172</v>
      </c>
      <c r="Q73" s="109">
        <f t="shared" si="17"/>
        <v>0</v>
      </c>
      <c r="R73" s="109">
        <f t="shared" si="17"/>
        <v>8</v>
      </c>
      <c r="S73" s="109">
        <f t="shared" si="17"/>
        <v>13.235</v>
      </c>
      <c r="T73" s="111"/>
      <c r="U73" s="108" t="s">
        <v>172</v>
      </c>
      <c r="V73" s="109">
        <f t="shared" si="18"/>
        <v>480</v>
      </c>
      <c r="W73" s="109">
        <f t="shared" si="18"/>
        <v>853</v>
      </c>
      <c r="X73" s="109">
        <f t="shared" si="18"/>
        <v>0.35700000000000004</v>
      </c>
      <c r="Y73" s="110"/>
      <c r="Z73" s="108" t="s">
        <v>172</v>
      </c>
      <c r="AA73" s="109">
        <f t="shared" si="19"/>
        <v>120</v>
      </c>
      <c r="AB73" s="109">
        <f t="shared" si="19"/>
        <v>116</v>
      </c>
      <c r="AC73" s="109">
        <f t="shared" si="19"/>
        <v>73.689</v>
      </c>
      <c r="AD73" s="110"/>
      <c r="AE73" s="108" t="s">
        <v>172</v>
      </c>
      <c r="AF73" s="109">
        <f t="shared" si="20"/>
        <v>1885</v>
      </c>
      <c r="AG73" s="109">
        <f t="shared" si="20"/>
        <v>2269</v>
      </c>
      <c r="AH73" s="109">
        <f t="shared" si="20"/>
        <v>2826.529</v>
      </c>
    </row>
    <row r="74" spans="1:34" ht="12" customHeight="1">
      <c r="A74" s="108" t="s">
        <v>173</v>
      </c>
      <c r="B74" s="109">
        <f t="shared" si="14"/>
        <v>817</v>
      </c>
      <c r="C74" s="109">
        <f t="shared" si="14"/>
        <v>12</v>
      </c>
      <c r="D74" s="109">
        <f t="shared" si="14"/>
        <v>24.248</v>
      </c>
      <c r="E74" s="110"/>
      <c r="F74" s="108" t="s">
        <v>173</v>
      </c>
      <c r="G74" s="109">
        <f t="shared" si="15"/>
        <v>1744</v>
      </c>
      <c r="H74" s="109">
        <f t="shared" si="15"/>
        <v>942</v>
      </c>
      <c r="I74" s="109">
        <f t="shared" si="15"/>
        <v>425.91700000000003</v>
      </c>
      <c r="J74" s="110"/>
      <c r="K74" s="108" t="s">
        <v>173</v>
      </c>
      <c r="L74" s="109">
        <f t="shared" si="16"/>
        <v>0</v>
      </c>
      <c r="M74" s="109">
        <f t="shared" si="16"/>
        <v>0</v>
      </c>
      <c r="N74" s="109">
        <f t="shared" si="16"/>
        <v>0.145</v>
      </c>
      <c r="O74" s="111"/>
      <c r="P74" s="108" t="s">
        <v>173</v>
      </c>
      <c r="Q74" s="109">
        <f t="shared" si="17"/>
        <v>1</v>
      </c>
      <c r="R74" s="109">
        <f t="shared" si="17"/>
        <v>8</v>
      </c>
      <c r="S74" s="109">
        <f t="shared" si="17"/>
        <v>13.738999999999999</v>
      </c>
      <c r="T74" s="111"/>
      <c r="U74" s="108" t="s">
        <v>173</v>
      </c>
      <c r="V74" s="109">
        <f t="shared" si="18"/>
        <v>4792</v>
      </c>
      <c r="W74" s="109">
        <f t="shared" si="18"/>
        <v>991</v>
      </c>
      <c r="X74" s="109">
        <f t="shared" si="18"/>
        <v>13183.118</v>
      </c>
      <c r="Y74" s="110"/>
      <c r="Z74" s="108" t="s">
        <v>173</v>
      </c>
      <c r="AA74" s="109">
        <f t="shared" si="19"/>
        <v>171</v>
      </c>
      <c r="AB74" s="109">
        <f t="shared" si="19"/>
        <v>123</v>
      </c>
      <c r="AC74" s="109">
        <f t="shared" si="19"/>
        <v>115.16399999999999</v>
      </c>
      <c r="AD74" s="110"/>
      <c r="AE74" s="108" t="s">
        <v>173</v>
      </c>
      <c r="AF74" s="109">
        <f t="shared" si="20"/>
        <v>2877</v>
      </c>
      <c r="AG74" s="109">
        <f t="shared" si="20"/>
        <v>2859</v>
      </c>
      <c r="AH74" s="109">
        <f t="shared" si="20"/>
        <v>3357.767</v>
      </c>
    </row>
    <row r="75" spans="1:34" ht="12" customHeight="1">
      <c r="A75" s="108" t="s">
        <v>174</v>
      </c>
      <c r="B75" s="109">
        <f t="shared" si="14"/>
        <v>826</v>
      </c>
      <c r="C75" s="109">
        <f t="shared" si="14"/>
        <v>12</v>
      </c>
      <c r="D75" s="109">
        <f t="shared" si="14"/>
        <v>24.331</v>
      </c>
      <c r="E75" s="110"/>
      <c r="F75" s="108" t="s">
        <v>174</v>
      </c>
      <c r="G75" s="109">
        <f t="shared" si="15"/>
        <v>1910</v>
      </c>
      <c r="H75" s="109">
        <f t="shared" si="15"/>
        <v>1116</v>
      </c>
      <c r="I75" s="109">
        <f t="shared" si="15"/>
        <v>472.355</v>
      </c>
      <c r="J75" s="110"/>
      <c r="K75" s="108" t="s">
        <v>174</v>
      </c>
      <c r="L75" s="109">
        <f t="shared" si="16"/>
        <v>0</v>
      </c>
      <c r="M75" s="109">
        <f t="shared" si="16"/>
        <v>0</v>
      </c>
      <c r="N75" s="109">
        <f t="shared" si="16"/>
        <v>0.245</v>
      </c>
      <c r="O75" s="111"/>
      <c r="P75" s="108" t="s">
        <v>174</v>
      </c>
      <c r="Q75" s="109">
        <f t="shared" si="17"/>
        <v>1</v>
      </c>
      <c r="R75" s="109">
        <f t="shared" si="17"/>
        <v>8</v>
      </c>
      <c r="S75" s="109">
        <f t="shared" si="17"/>
        <v>17.349</v>
      </c>
      <c r="T75" s="111"/>
      <c r="U75" s="108" t="s">
        <v>174</v>
      </c>
      <c r="V75" s="109">
        <f t="shared" si="18"/>
        <v>9148</v>
      </c>
      <c r="W75" s="109">
        <f t="shared" si="18"/>
        <v>991</v>
      </c>
      <c r="X75" s="109">
        <f t="shared" si="18"/>
        <v>24183.139000000003</v>
      </c>
      <c r="Y75" s="110"/>
      <c r="Z75" s="108" t="s">
        <v>174</v>
      </c>
      <c r="AA75" s="109">
        <f t="shared" si="19"/>
        <v>184</v>
      </c>
      <c r="AB75" s="109">
        <f t="shared" si="19"/>
        <v>132</v>
      </c>
      <c r="AC75" s="109">
        <f t="shared" si="19"/>
        <v>141.242</v>
      </c>
      <c r="AD75" s="110"/>
      <c r="AE75" s="108" t="s">
        <v>174</v>
      </c>
      <c r="AF75" s="109">
        <f t="shared" si="20"/>
        <v>3355</v>
      </c>
      <c r="AG75" s="109">
        <f t="shared" si="20"/>
        <v>3539</v>
      </c>
      <c r="AH75" s="109">
        <f t="shared" si="20"/>
        <v>3949.7969999999996</v>
      </c>
    </row>
    <row r="76" spans="1:34" ht="12" customHeight="1">
      <c r="A76" s="108" t="s">
        <v>175</v>
      </c>
      <c r="B76" s="109">
        <f aca="true" t="shared" si="21" ref="B76:D81">B75+B59</f>
        <v>826</v>
      </c>
      <c r="C76" s="109">
        <f t="shared" si="21"/>
        <v>58</v>
      </c>
      <c r="D76" s="109">
        <f t="shared" si="21"/>
        <v>26.381</v>
      </c>
      <c r="E76" s="110"/>
      <c r="F76" s="108" t="s">
        <v>175</v>
      </c>
      <c r="G76" s="109">
        <f aca="true" t="shared" si="22" ref="G76:I81">G75+G59</f>
        <v>2074</v>
      </c>
      <c r="H76" s="109">
        <f t="shared" si="22"/>
        <v>1288</v>
      </c>
      <c r="I76" s="109">
        <f t="shared" si="22"/>
        <v>599.5310000000001</v>
      </c>
      <c r="J76" s="110"/>
      <c r="K76" s="108" t="s">
        <v>175</v>
      </c>
      <c r="L76" s="109">
        <f aca="true" t="shared" si="23" ref="L76:N81">L75+L59</f>
        <v>0</v>
      </c>
      <c r="M76" s="109">
        <f t="shared" si="23"/>
        <v>0</v>
      </c>
      <c r="N76" s="109">
        <f t="shared" si="23"/>
        <v>0.245</v>
      </c>
      <c r="O76" s="111"/>
      <c r="P76" s="108" t="s">
        <v>175</v>
      </c>
      <c r="Q76" s="109">
        <f aca="true" t="shared" si="24" ref="Q76:S81">Q75+Q59</f>
        <v>2</v>
      </c>
      <c r="R76" s="109">
        <f t="shared" si="24"/>
        <v>8</v>
      </c>
      <c r="S76" s="109">
        <f t="shared" si="24"/>
        <v>17.359</v>
      </c>
      <c r="T76" s="111"/>
      <c r="U76" s="108" t="s">
        <v>175</v>
      </c>
      <c r="V76" s="109">
        <f aca="true" t="shared" si="25" ref="V76:X81">V75+V59</f>
        <v>9149</v>
      </c>
      <c r="W76" s="109">
        <f t="shared" si="25"/>
        <v>992</v>
      </c>
      <c r="X76" s="109">
        <f t="shared" si="25"/>
        <v>24183.139000000003</v>
      </c>
      <c r="Y76" s="110"/>
      <c r="Z76" s="108" t="s">
        <v>175</v>
      </c>
      <c r="AA76" s="109">
        <f aca="true" t="shared" si="26" ref="AA76:AC81">AA75+AA59</f>
        <v>263</v>
      </c>
      <c r="AB76" s="109">
        <f t="shared" si="26"/>
        <v>153</v>
      </c>
      <c r="AC76" s="109">
        <f t="shared" si="26"/>
        <v>193.712</v>
      </c>
      <c r="AD76" s="110"/>
      <c r="AE76" s="108" t="s">
        <v>175</v>
      </c>
      <c r="AF76" s="109">
        <f aca="true" t="shared" si="27" ref="AF76:AH81">AF75+AF59</f>
        <v>3788</v>
      </c>
      <c r="AG76" s="109">
        <f t="shared" si="27"/>
        <v>4275</v>
      </c>
      <c r="AH76" s="109">
        <f t="shared" si="27"/>
        <v>4453.321999999999</v>
      </c>
    </row>
    <row r="77" spans="1:34" ht="12" customHeight="1">
      <c r="A77" s="108" t="s">
        <v>176</v>
      </c>
      <c r="B77" s="109">
        <f t="shared" si="21"/>
        <v>832</v>
      </c>
      <c r="C77" s="109">
        <f t="shared" si="21"/>
        <v>65</v>
      </c>
      <c r="D77" s="109">
        <f t="shared" si="21"/>
        <v>26.431</v>
      </c>
      <c r="E77" s="110"/>
      <c r="F77" s="108" t="s">
        <v>176</v>
      </c>
      <c r="G77" s="109">
        <f t="shared" si="22"/>
        <v>2318</v>
      </c>
      <c r="H77" s="109">
        <f t="shared" si="22"/>
        <v>1356</v>
      </c>
      <c r="I77" s="109">
        <f t="shared" si="22"/>
        <v>695.658</v>
      </c>
      <c r="J77" s="110"/>
      <c r="K77" s="108" t="s">
        <v>176</v>
      </c>
      <c r="L77" s="109">
        <f t="shared" si="23"/>
        <v>0</v>
      </c>
      <c r="M77" s="109">
        <f t="shared" si="23"/>
        <v>0</v>
      </c>
      <c r="N77" s="109">
        <f t="shared" si="23"/>
        <v>0.245</v>
      </c>
      <c r="O77" s="111"/>
      <c r="P77" s="108" t="s">
        <v>176</v>
      </c>
      <c r="Q77" s="109">
        <f t="shared" si="24"/>
        <v>3</v>
      </c>
      <c r="R77" s="109">
        <f t="shared" si="24"/>
        <v>8</v>
      </c>
      <c r="S77" s="109">
        <f t="shared" si="24"/>
        <v>23.194000000000003</v>
      </c>
      <c r="T77" s="111"/>
      <c r="U77" s="108" t="s">
        <v>176</v>
      </c>
      <c r="V77" s="109">
        <f t="shared" si="25"/>
        <v>9150</v>
      </c>
      <c r="W77" s="109">
        <f t="shared" si="25"/>
        <v>992</v>
      </c>
      <c r="X77" s="109">
        <f t="shared" si="25"/>
        <v>24183.139000000003</v>
      </c>
      <c r="Y77" s="110"/>
      <c r="Z77" s="108" t="s">
        <v>176</v>
      </c>
      <c r="AA77" s="109">
        <f t="shared" si="26"/>
        <v>283</v>
      </c>
      <c r="AB77" s="109">
        <f t="shared" si="26"/>
        <v>163</v>
      </c>
      <c r="AC77" s="109">
        <f t="shared" si="26"/>
        <v>282.263</v>
      </c>
      <c r="AD77" s="110"/>
      <c r="AE77" s="108" t="s">
        <v>176</v>
      </c>
      <c r="AF77" s="109">
        <f t="shared" si="27"/>
        <v>4359</v>
      </c>
      <c r="AG77" s="109">
        <f t="shared" si="27"/>
        <v>4896</v>
      </c>
      <c r="AH77" s="109">
        <f t="shared" si="27"/>
        <v>4453.637999999999</v>
      </c>
    </row>
    <row r="78" spans="1:34" ht="12" customHeight="1">
      <c r="A78" s="108" t="s">
        <v>177</v>
      </c>
      <c r="B78" s="109">
        <f t="shared" si="21"/>
        <v>832</v>
      </c>
      <c r="C78" s="109">
        <f t="shared" si="21"/>
        <v>65</v>
      </c>
      <c r="D78" s="109">
        <f t="shared" si="21"/>
        <v>26.577</v>
      </c>
      <c r="E78" s="110"/>
      <c r="F78" s="108" t="s">
        <v>177</v>
      </c>
      <c r="G78" s="109">
        <f t="shared" si="22"/>
        <v>2477</v>
      </c>
      <c r="H78" s="109">
        <f t="shared" si="22"/>
        <v>1512</v>
      </c>
      <c r="I78" s="109">
        <f t="shared" si="22"/>
        <v>876.384</v>
      </c>
      <c r="J78" s="110"/>
      <c r="K78" s="108" t="s">
        <v>177</v>
      </c>
      <c r="L78" s="109">
        <f t="shared" si="23"/>
        <v>0</v>
      </c>
      <c r="M78" s="109">
        <f t="shared" si="23"/>
        <v>0</v>
      </c>
      <c r="N78" s="109">
        <f t="shared" si="23"/>
        <v>0.851</v>
      </c>
      <c r="O78" s="111"/>
      <c r="P78" s="108" t="s">
        <v>177</v>
      </c>
      <c r="Q78" s="109">
        <f t="shared" si="24"/>
        <v>3</v>
      </c>
      <c r="R78" s="109">
        <f t="shared" si="24"/>
        <v>8</v>
      </c>
      <c r="S78" s="109">
        <f t="shared" si="24"/>
        <v>23.224000000000004</v>
      </c>
      <c r="T78" s="111"/>
      <c r="U78" s="108" t="s">
        <v>177</v>
      </c>
      <c r="V78" s="109">
        <f t="shared" si="25"/>
        <v>9462</v>
      </c>
      <c r="W78" s="109">
        <f t="shared" si="25"/>
        <v>992</v>
      </c>
      <c r="X78" s="109">
        <f t="shared" si="25"/>
        <v>24183.675000000003</v>
      </c>
      <c r="Y78" s="110"/>
      <c r="Z78" s="108" t="s">
        <v>177</v>
      </c>
      <c r="AA78" s="109">
        <f t="shared" si="26"/>
        <v>320</v>
      </c>
      <c r="AB78" s="109">
        <f t="shared" si="26"/>
        <v>177</v>
      </c>
      <c r="AC78" s="109">
        <f t="shared" si="26"/>
        <v>421.448</v>
      </c>
      <c r="AD78" s="110"/>
      <c r="AE78" s="108" t="s">
        <v>177</v>
      </c>
      <c r="AF78" s="109">
        <f t="shared" si="27"/>
        <v>4924</v>
      </c>
      <c r="AG78" s="109">
        <f t="shared" si="27"/>
        <v>5574</v>
      </c>
      <c r="AH78" s="109">
        <f t="shared" si="27"/>
        <v>4453.783999999999</v>
      </c>
    </row>
    <row r="79" spans="1:34" ht="12" customHeight="1">
      <c r="A79" s="108" t="s">
        <v>178</v>
      </c>
      <c r="B79" s="109">
        <f t="shared" si="21"/>
        <v>839</v>
      </c>
      <c r="C79" s="109">
        <f t="shared" si="21"/>
        <v>65</v>
      </c>
      <c r="D79" s="109">
        <f t="shared" si="21"/>
        <v>26.577</v>
      </c>
      <c r="E79" s="110"/>
      <c r="F79" s="108" t="s">
        <v>178</v>
      </c>
      <c r="G79" s="109">
        <f t="shared" si="22"/>
        <v>2654</v>
      </c>
      <c r="H79" s="109">
        <f t="shared" si="22"/>
        <v>1546</v>
      </c>
      <c r="I79" s="109">
        <f t="shared" si="22"/>
        <v>998.527</v>
      </c>
      <c r="J79" s="110"/>
      <c r="K79" s="108" t="s">
        <v>178</v>
      </c>
      <c r="L79" s="109">
        <f t="shared" si="23"/>
        <v>0</v>
      </c>
      <c r="M79" s="109">
        <f t="shared" si="23"/>
        <v>0</v>
      </c>
      <c r="N79" s="109">
        <f t="shared" si="23"/>
        <v>2.557</v>
      </c>
      <c r="O79" s="111"/>
      <c r="P79" s="108" t="s">
        <v>178</v>
      </c>
      <c r="Q79" s="109">
        <f t="shared" si="24"/>
        <v>3</v>
      </c>
      <c r="R79" s="109">
        <f t="shared" si="24"/>
        <v>8</v>
      </c>
      <c r="S79" s="109">
        <f t="shared" si="24"/>
        <v>24.256000000000004</v>
      </c>
      <c r="T79" s="111"/>
      <c r="U79" s="108" t="s">
        <v>178</v>
      </c>
      <c r="V79" s="109">
        <f t="shared" si="25"/>
        <v>9467</v>
      </c>
      <c r="W79" s="109">
        <f t="shared" si="25"/>
        <v>1005</v>
      </c>
      <c r="X79" s="109">
        <f t="shared" si="25"/>
        <v>24184.737000000005</v>
      </c>
      <c r="Y79" s="110"/>
      <c r="Z79" s="108" t="s">
        <v>178</v>
      </c>
      <c r="AA79" s="109">
        <f t="shared" si="26"/>
        <v>348</v>
      </c>
      <c r="AB79" s="109">
        <f t="shared" si="26"/>
        <v>191</v>
      </c>
      <c r="AC79" s="109">
        <f t="shared" si="26"/>
        <v>549.973</v>
      </c>
      <c r="AD79" s="110"/>
      <c r="AE79" s="108" t="s">
        <v>178</v>
      </c>
      <c r="AF79" s="109">
        <f t="shared" si="27"/>
        <v>5403</v>
      </c>
      <c r="AG79" s="109">
        <f t="shared" si="27"/>
        <v>6185</v>
      </c>
      <c r="AH79" s="109">
        <f t="shared" si="27"/>
        <v>4453.911999999998</v>
      </c>
    </row>
    <row r="80" spans="1:34" ht="12" customHeight="1">
      <c r="A80" s="108" t="s">
        <v>179</v>
      </c>
      <c r="B80" s="109">
        <f t="shared" si="21"/>
        <v>839</v>
      </c>
      <c r="C80" s="109">
        <f t="shared" si="21"/>
        <v>65</v>
      </c>
      <c r="D80" s="109">
        <f t="shared" si="21"/>
        <v>26.577</v>
      </c>
      <c r="E80" s="110"/>
      <c r="F80" s="108" t="s">
        <v>179</v>
      </c>
      <c r="G80" s="109">
        <f t="shared" si="22"/>
        <v>2831</v>
      </c>
      <c r="H80" s="109">
        <f t="shared" si="22"/>
        <v>1633</v>
      </c>
      <c r="I80" s="109">
        <f t="shared" si="22"/>
        <v>1185.045</v>
      </c>
      <c r="J80" s="110"/>
      <c r="K80" s="108" t="s">
        <v>179</v>
      </c>
      <c r="L80" s="109">
        <f t="shared" si="23"/>
        <v>0</v>
      </c>
      <c r="M80" s="109">
        <f t="shared" si="23"/>
        <v>0</v>
      </c>
      <c r="N80" s="109">
        <f t="shared" si="23"/>
        <v>4.590999999999999</v>
      </c>
      <c r="O80" s="111"/>
      <c r="P80" s="108" t="s">
        <v>179</v>
      </c>
      <c r="Q80" s="109">
        <f t="shared" si="24"/>
        <v>3</v>
      </c>
      <c r="R80" s="109">
        <f t="shared" si="24"/>
        <v>8</v>
      </c>
      <c r="S80" s="109">
        <f t="shared" si="24"/>
        <v>24.276000000000003</v>
      </c>
      <c r="T80" s="111"/>
      <c r="U80" s="108" t="s">
        <v>179</v>
      </c>
      <c r="V80" s="109">
        <f t="shared" si="25"/>
        <v>9468</v>
      </c>
      <c r="W80" s="109">
        <f t="shared" si="25"/>
        <v>1012</v>
      </c>
      <c r="X80" s="109">
        <f t="shared" si="25"/>
        <v>24184.770000000004</v>
      </c>
      <c r="Y80" s="110"/>
      <c r="Z80" s="108" t="s">
        <v>179</v>
      </c>
      <c r="AA80" s="109">
        <f t="shared" si="26"/>
        <v>386</v>
      </c>
      <c r="AB80" s="109">
        <f t="shared" si="26"/>
        <v>203</v>
      </c>
      <c r="AC80" s="109">
        <f t="shared" si="26"/>
        <v>702.371</v>
      </c>
      <c r="AD80" s="110"/>
      <c r="AE80" s="108" t="s">
        <v>179</v>
      </c>
      <c r="AF80" s="109">
        <f t="shared" si="27"/>
        <v>6027</v>
      </c>
      <c r="AG80" s="109">
        <f t="shared" si="27"/>
        <v>6787</v>
      </c>
      <c r="AH80" s="109">
        <f t="shared" si="27"/>
        <v>4454.055999999999</v>
      </c>
    </row>
    <row r="81" spans="1:34" ht="12" customHeight="1">
      <c r="A81" s="108" t="s">
        <v>180</v>
      </c>
      <c r="B81" s="109">
        <f t="shared" si="21"/>
        <v>847</v>
      </c>
      <c r="C81" s="109">
        <f t="shared" si="21"/>
        <v>65</v>
      </c>
      <c r="D81" s="109">
        <f t="shared" si="21"/>
        <v>26.577</v>
      </c>
      <c r="E81" s="110"/>
      <c r="F81" s="108" t="s">
        <v>180</v>
      </c>
      <c r="G81" s="109">
        <f t="shared" si="22"/>
        <v>2973</v>
      </c>
      <c r="H81" s="109">
        <f t="shared" si="22"/>
        <v>1735</v>
      </c>
      <c r="I81" s="109">
        <f t="shared" si="22"/>
        <v>1418.5720000000001</v>
      </c>
      <c r="J81" s="110"/>
      <c r="K81" s="108" t="s">
        <v>180</v>
      </c>
      <c r="L81" s="109">
        <f t="shared" si="23"/>
        <v>0</v>
      </c>
      <c r="M81" s="109">
        <f t="shared" si="23"/>
        <v>0</v>
      </c>
      <c r="N81" s="109">
        <f t="shared" si="23"/>
        <v>5.085999999999999</v>
      </c>
      <c r="O81" s="111"/>
      <c r="P81" s="108" t="s">
        <v>180</v>
      </c>
      <c r="Q81" s="109">
        <f t="shared" si="24"/>
        <v>3</v>
      </c>
      <c r="R81" s="109">
        <f t="shared" si="24"/>
        <v>8</v>
      </c>
      <c r="S81" s="109">
        <f t="shared" si="24"/>
        <v>26.528000000000002</v>
      </c>
      <c r="T81" s="111"/>
      <c r="U81" s="108" t="s">
        <v>180</v>
      </c>
      <c r="V81" s="109">
        <f t="shared" si="25"/>
        <v>9472</v>
      </c>
      <c r="W81" s="109">
        <f t="shared" si="25"/>
        <v>1012</v>
      </c>
      <c r="X81" s="109">
        <f t="shared" si="25"/>
        <v>24184.795000000006</v>
      </c>
      <c r="Y81" s="110"/>
      <c r="Z81" s="108" t="s">
        <v>180</v>
      </c>
      <c r="AA81" s="109">
        <f t="shared" si="26"/>
        <v>401</v>
      </c>
      <c r="AB81" s="109">
        <f t="shared" si="26"/>
        <v>222</v>
      </c>
      <c r="AC81" s="109">
        <f t="shared" si="26"/>
        <v>969.662</v>
      </c>
      <c r="AD81" s="110"/>
      <c r="AE81" s="108" t="s">
        <v>180</v>
      </c>
      <c r="AF81" s="109">
        <f t="shared" si="27"/>
        <v>6597</v>
      </c>
      <c r="AG81" s="109">
        <f t="shared" si="27"/>
        <v>7569</v>
      </c>
      <c r="AH81" s="109">
        <f t="shared" si="27"/>
        <v>4454.297999999999</v>
      </c>
    </row>
    <row r="82" ht="42" customHeight="1"/>
    <row r="83" spans="1:4" ht="12" customHeight="1">
      <c r="A83" s="183" t="s">
        <v>217</v>
      </c>
      <c r="B83" s="183"/>
      <c r="C83" s="183"/>
      <c r="D83" s="183"/>
    </row>
    <row r="84" ht="12" customHeight="1">
      <c r="A84" s="129" t="s">
        <v>216</v>
      </c>
    </row>
    <row r="85" ht="12" customHeight="1">
      <c r="A85" s="20" t="s">
        <v>66</v>
      </c>
    </row>
    <row r="86" ht="12" customHeight="1"/>
    <row r="87" spans="1:39" ht="33" customHeight="1">
      <c r="A87" s="180" t="s">
        <v>191</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row>
    <row r="88" spans="1:39" ht="12"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row>
    <row r="89" spans="1:39" ht="39" customHeight="1">
      <c r="A89" s="181" t="s">
        <v>192</v>
      </c>
      <c r="B89" s="181"/>
      <c r="C89" s="181"/>
      <c r="D89" s="181"/>
      <c r="E89" s="103"/>
      <c r="F89" s="181" t="s">
        <v>193</v>
      </c>
      <c r="G89" s="181"/>
      <c r="H89" s="181"/>
      <c r="I89" s="181"/>
      <c r="J89" s="103"/>
      <c r="K89" s="181" t="s">
        <v>194</v>
      </c>
      <c r="L89" s="181"/>
      <c r="M89" s="181"/>
      <c r="N89" s="181"/>
      <c r="O89" s="104"/>
      <c r="P89" s="181" t="s">
        <v>195</v>
      </c>
      <c r="Q89" s="181"/>
      <c r="R89" s="181"/>
      <c r="S89" s="181"/>
      <c r="T89" s="104"/>
      <c r="U89" s="181" t="s">
        <v>196</v>
      </c>
      <c r="V89" s="181"/>
      <c r="W89" s="181"/>
      <c r="X89" s="181"/>
      <c r="Y89" s="103"/>
      <c r="Z89" s="181" t="s">
        <v>197</v>
      </c>
      <c r="AA89" s="181"/>
      <c r="AB89" s="181"/>
      <c r="AC89" s="181"/>
      <c r="AD89" s="103"/>
      <c r="AE89" s="181" t="s">
        <v>198</v>
      </c>
      <c r="AF89" s="181"/>
      <c r="AG89" s="181"/>
      <c r="AH89" s="181"/>
      <c r="AI89" s="103"/>
      <c r="AJ89" s="181" t="s">
        <v>199</v>
      </c>
      <c r="AK89" s="181"/>
      <c r="AL89" s="181"/>
      <c r="AM89" s="181"/>
    </row>
    <row r="90" spans="1:39" ht="25.5" customHeight="1">
      <c r="A90" s="105" t="s">
        <v>158</v>
      </c>
      <c r="B90" s="106" t="s">
        <v>94</v>
      </c>
      <c r="C90" s="106" t="s">
        <v>96</v>
      </c>
      <c r="D90" s="106" t="s">
        <v>99</v>
      </c>
      <c r="E90" s="107"/>
      <c r="F90" s="105" t="s">
        <v>158</v>
      </c>
      <c r="G90" s="106" t="s">
        <v>94</v>
      </c>
      <c r="H90" s="106" t="s">
        <v>96</v>
      </c>
      <c r="I90" s="106" t="s">
        <v>99</v>
      </c>
      <c r="J90" s="107"/>
      <c r="K90" s="105" t="s">
        <v>158</v>
      </c>
      <c r="L90" s="106" t="s">
        <v>94</v>
      </c>
      <c r="M90" s="106" t="s">
        <v>96</v>
      </c>
      <c r="N90" s="106" t="s">
        <v>99</v>
      </c>
      <c r="O90" s="107"/>
      <c r="P90" s="105" t="s">
        <v>158</v>
      </c>
      <c r="Q90" s="106" t="s">
        <v>94</v>
      </c>
      <c r="R90" s="106" t="s">
        <v>96</v>
      </c>
      <c r="S90" s="106" t="s">
        <v>99</v>
      </c>
      <c r="T90" s="107"/>
      <c r="U90" s="105" t="s">
        <v>158</v>
      </c>
      <c r="V90" s="106" t="s">
        <v>94</v>
      </c>
      <c r="W90" s="106" t="s">
        <v>96</v>
      </c>
      <c r="X90" s="106" t="s">
        <v>99</v>
      </c>
      <c r="Y90" s="107"/>
      <c r="Z90" s="105" t="s">
        <v>158</v>
      </c>
      <c r="AA90" s="106" t="s">
        <v>94</v>
      </c>
      <c r="AB90" s="106" t="s">
        <v>96</v>
      </c>
      <c r="AC90" s="106" t="s">
        <v>99</v>
      </c>
      <c r="AD90" s="107"/>
      <c r="AE90" s="105" t="s">
        <v>158</v>
      </c>
      <c r="AF90" s="106" t="s">
        <v>94</v>
      </c>
      <c r="AG90" s="106" t="s">
        <v>96</v>
      </c>
      <c r="AH90" s="106" t="s">
        <v>99</v>
      </c>
      <c r="AI90" s="112"/>
      <c r="AJ90" s="105" t="s">
        <v>158</v>
      </c>
      <c r="AK90" s="106" t="s">
        <v>94</v>
      </c>
      <c r="AL90" s="106" t="s">
        <v>96</v>
      </c>
      <c r="AM90" s="106" t="s">
        <v>99</v>
      </c>
    </row>
    <row r="91" spans="1:41" ht="12" customHeight="1">
      <c r="A91" s="108" t="s">
        <v>169</v>
      </c>
      <c r="B91" s="109">
        <v>252623.25100000002</v>
      </c>
      <c r="C91" s="109">
        <v>36356.047</v>
      </c>
      <c r="D91" s="109">
        <v>83680</v>
      </c>
      <c r="E91" s="110"/>
      <c r="F91" s="108" t="s">
        <v>169</v>
      </c>
      <c r="G91" s="109">
        <v>10026.127</v>
      </c>
      <c r="H91" s="109">
        <v>6378.017000000002</v>
      </c>
      <c r="I91" s="109">
        <v>5810</v>
      </c>
      <c r="J91" s="110"/>
      <c r="K91" s="108" t="s">
        <v>169</v>
      </c>
      <c r="L91" s="109">
        <v>10968.015</v>
      </c>
      <c r="M91" s="109">
        <v>135.315</v>
      </c>
      <c r="N91" s="109">
        <v>8341</v>
      </c>
      <c r="O91" s="111"/>
      <c r="P91" s="108" t="s">
        <v>169</v>
      </c>
      <c r="Q91" s="109">
        <v>1101.5580000000004</v>
      </c>
      <c r="R91" s="109">
        <v>1665.6930000000002</v>
      </c>
      <c r="S91" s="109">
        <v>1055</v>
      </c>
      <c r="T91" s="111"/>
      <c r="U91" s="108" t="s">
        <v>169</v>
      </c>
      <c r="V91" s="109">
        <v>8287.865000000002</v>
      </c>
      <c r="W91" s="109">
        <v>4567.969</v>
      </c>
      <c r="X91" s="109">
        <v>5432</v>
      </c>
      <c r="Y91" s="110"/>
      <c r="Z91" s="108" t="s">
        <v>169</v>
      </c>
      <c r="AA91" s="109">
        <v>3299.9759999999997</v>
      </c>
      <c r="AB91" s="109">
        <v>9711.637999999999</v>
      </c>
      <c r="AC91" s="109">
        <v>6167</v>
      </c>
      <c r="AD91" s="110"/>
      <c r="AE91" s="108" t="s">
        <v>169</v>
      </c>
      <c r="AF91" s="109">
        <v>55984.204000000005</v>
      </c>
      <c r="AG91" s="109">
        <v>27011.555000000004</v>
      </c>
      <c r="AH91" s="109">
        <v>27098</v>
      </c>
      <c r="AI91" s="102"/>
      <c r="AJ91" s="108" t="s">
        <v>169</v>
      </c>
      <c r="AK91" s="109">
        <v>408.09</v>
      </c>
      <c r="AL91" s="109">
        <v>147.086</v>
      </c>
      <c r="AM91" s="109">
        <v>240</v>
      </c>
      <c r="AO91" s="130"/>
    </row>
    <row r="92" spans="1:41" ht="12" customHeight="1">
      <c r="A92" s="108" t="s">
        <v>170</v>
      </c>
      <c r="B92" s="109">
        <v>162421.666</v>
      </c>
      <c r="C92" s="109">
        <v>99299.06499999999</v>
      </c>
      <c r="D92" s="109">
        <v>193194</v>
      </c>
      <c r="E92" s="110"/>
      <c r="F92" s="108" t="s">
        <v>170</v>
      </c>
      <c r="G92" s="109">
        <v>7382.002</v>
      </c>
      <c r="H92" s="109">
        <v>13849.244</v>
      </c>
      <c r="I92" s="109">
        <v>5935</v>
      </c>
      <c r="J92" s="110"/>
      <c r="K92" s="108" t="s">
        <v>170</v>
      </c>
      <c r="L92" s="109">
        <v>142.59500000000003</v>
      </c>
      <c r="M92" s="109">
        <v>7792.261</v>
      </c>
      <c r="N92" s="109">
        <v>307</v>
      </c>
      <c r="O92" s="111"/>
      <c r="P92" s="108" t="s">
        <v>170</v>
      </c>
      <c r="Q92" s="109">
        <v>2046.691</v>
      </c>
      <c r="R92" s="109">
        <v>2709.3469999999998</v>
      </c>
      <c r="S92" s="109">
        <v>1093</v>
      </c>
      <c r="T92" s="111"/>
      <c r="U92" s="108" t="s">
        <v>170</v>
      </c>
      <c r="V92" s="109">
        <v>4166.988</v>
      </c>
      <c r="W92" s="109">
        <v>12117.046999999997</v>
      </c>
      <c r="X92" s="109">
        <v>1087</v>
      </c>
      <c r="Y92" s="110"/>
      <c r="Z92" s="108" t="s">
        <v>170</v>
      </c>
      <c r="AA92" s="109">
        <v>5929.739</v>
      </c>
      <c r="AB92" s="109">
        <v>7412.752</v>
      </c>
      <c r="AC92" s="109">
        <v>7528</v>
      </c>
      <c r="AD92" s="110"/>
      <c r="AE92" s="108" t="s">
        <v>170</v>
      </c>
      <c r="AF92" s="109">
        <v>51458.94899999999</v>
      </c>
      <c r="AG92" s="109">
        <v>29219.248</v>
      </c>
      <c r="AH92" s="109">
        <v>56091</v>
      </c>
      <c r="AI92" s="102"/>
      <c r="AJ92" s="108" t="s">
        <v>170</v>
      </c>
      <c r="AK92" s="109">
        <v>962.134</v>
      </c>
      <c r="AL92" s="109">
        <v>115.73100000000001</v>
      </c>
      <c r="AM92" s="109">
        <v>191</v>
      </c>
      <c r="AO92" s="130"/>
    </row>
    <row r="93" spans="1:42" ht="12" customHeight="1">
      <c r="A93" s="108" t="s">
        <v>171</v>
      </c>
      <c r="B93" s="109">
        <v>79215.87099999998</v>
      </c>
      <c r="C93" s="109">
        <v>51901.723</v>
      </c>
      <c r="D93" s="109">
        <v>249479</v>
      </c>
      <c r="E93" s="110"/>
      <c r="F93" s="108" t="s">
        <v>171</v>
      </c>
      <c r="G93" s="109">
        <v>6530.451999999999</v>
      </c>
      <c r="H93" s="109">
        <v>6652.8589999999995</v>
      </c>
      <c r="I93" s="109">
        <v>17484</v>
      </c>
      <c r="J93" s="110"/>
      <c r="K93" s="108" t="s">
        <v>171</v>
      </c>
      <c r="L93" s="109">
        <v>4308.236</v>
      </c>
      <c r="M93" s="109">
        <v>2420.954</v>
      </c>
      <c r="N93" s="109">
        <v>21074</v>
      </c>
      <c r="O93" s="111"/>
      <c r="P93" s="108" t="s">
        <v>171</v>
      </c>
      <c r="Q93" s="109">
        <v>1685.572</v>
      </c>
      <c r="R93" s="109">
        <v>1578.1549999999997</v>
      </c>
      <c r="S93" s="109">
        <v>1613</v>
      </c>
      <c r="T93" s="111"/>
      <c r="U93" s="108" t="s">
        <v>171</v>
      </c>
      <c r="V93" s="109">
        <v>1205.9779999999998</v>
      </c>
      <c r="W93" s="109">
        <v>775.6400000000001</v>
      </c>
      <c r="X93" s="109">
        <v>2697</v>
      </c>
      <c r="Y93" s="110"/>
      <c r="Z93" s="108" t="s">
        <v>171</v>
      </c>
      <c r="AA93" s="109">
        <v>8072.605</v>
      </c>
      <c r="AB93" s="109">
        <v>3602.994</v>
      </c>
      <c r="AC93" s="109">
        <v>10986</v>
      </c>
      <c r="AD93" s="110"/>
      <c r="AE93" s="108" t="s">
        <v>171</v>
      </c>
      <c r="AF93" s="109">
        <v>69255.98900000002</v>
      </c>
      <c r="AG93" s="109">
        <v>69532.05799999999</v>
      </c>
      <c r="AH93" s="109">
        <v>54006</v>
      </c>
      <c r="AI93" s="102"/>
      <c r="AJ93" s="108" t="s">
        <v>171</v>
      </c>
      <c r="AK93" s="109">
        <v>235.35000000000002</v>
      </c>
      <c r="AL93" s="109">
        <v>141.89100000000002</v>
      </c>
      <c r="AM93" s="109">
        <v>172</v>
      </c>
      <c r="AO93" s="130"/>
      <c r="AP93" s="130"/>
    </row>
    <row r="94" spans="1:39" ht="12" customHeight="1">
      <c r="A94" s="108" t="s">
        <v>172</v>
      </c>
      <c r="B94" s="109">
        <v>61843.629</v>
      </c>
      <c r="C94" s="109">
        <v>156690.395</v>
      </c>
      <c r="D94" s="109">
        <v>170597</v>
      </c>
      <c r="E94" s="110"/>
      <c r="F94" s="108" t="s">
        <v>172</v>
      </c>
      <c r="G94" s="109">
        <v>7014.756</v>
      </c>
      <c r="H94" s="109">
        <v>8264.323</v>
      </c>
      <c r="I94" s="109">
        <v>9483</v>
      </c>
      <c r="J94" s="110"/>
      <c r="K94" s="108" t="s">
        <v>172</v>
      </c>
      <c r="L94" s="109">
        <v>5163.067</v>
      </c>
      <c r="M94" s="109">
        <v>3505.818</v>
      </c>
      <c r="N94" s="109">
        <v>5617</v>
      </c>
      <c r="O94" s="111"/>
      <c r="P94" s="108" t="s">
        <v>172</v>
      </c>
      <c r="Q94" s="109">
        <v>2057.781</v>
      </c>
      <c r="R94" s="109">
        <v>4132.0470000000005</v>
      </c>
      <c r="S94" s="109">
        <v>1644</v>
      </c>
      <c r="T94" s="111"/>
      <c r="U94" s="108" t="s">
        <v>172</v>
      </c>
      <c r="V94" s="109">
        <v>1434.371</v>
      </c>
      <c r="W94" s="109">
        <v>2720.61</v>
      </c>
      <c r="X94" s="109">
        <v>10877</v>
      </c>
      <c r="Y94" s="110"/>
      <c r="Z94" s="108" t="s">
        <v>172</v>
      </c>
      <c r="AA94" s="109">
        <v>7147.607000000002</v>
      </c>
      <c r="AB94" s="109">
        <v>14645.827</v>
      </c>
      <c r="AC94" s="109">
        <v>9661</v>
      </c>
      <c r="AD94" s="110"/>
      <c r="AE94" s="108" t="s">
        <v>172</v>
      </c>
      <c r="AF94" s="109">
        <v>63684.342000000004</v>
      </c>
      <c r="AG94" s="109">
        <v>53518.974</v>
      </c>
      <c r="AH94" s="109">
        <v>148891</v>
      </c>
      <c r="AI94" s="102"/>
      <c r="AJ94" s="108" t="s">
        <v>172</v>
      </c>
      <c r="AK94" s="109">
        <v>384.57599999999996</v>
      </c>
      <c r="AL94" s="109">
        <v>1840.96</v>
      </c>
      <c r="AM94" s="109">
        <v>2354</v>
      </c>
    </row>
    <row r="95" spans="1:39" ht="12" customHeight="1">
      <c r="A95" s="108" t="s">
        <v>173</v>
      </c>
      <c r="B95" s="109">
        <v>22840.572</v>
      </c>
      <c r="C95" s="109">
        <v>14841.193</v>
      </c>
      <c r="D95" s="109">
        <v>147995</v>
      </c>
      <c r="E95" s="110"/>
      <c r="F95" s="108" t="s">
        <v>173</v>
      </c>
      <c r="G95" s="109">
        <v>7201.202</v>
      </c>
      <c r="H95" s="109">
        <v>5123.299000000001</v>
      </c>
      <c r="I95" s="109">
        <v>9626</v>
      </c>
      <c r="J95" s="110"/>
      <c r="K95" s="108" t="s">
        <v>173</v>
      </c>
      <c r="L95" s="109">
        <v>9105.969000000001</v>
      </c>
      <c r="M95" s="109">
        <v>4112.858</v>
      </c>
      <c r="N95" s="109">
        <v>16525</v>
      </c>
      <c r="O95" s="111"/>
      <c r="P95" s="108" t="s">
        <v>173</v>
      </c>
      <c r="Q95" s="109">
        <v>1408.6799999999998</v>
      </c>
      <c r="R95" s="109">
        <v>5126.549000000001</v>
      </c>
      <c r="S95" s="109">
        <v>1510</v>
      </c>
      <c r="T95" s="111"/>
      <c r="U95" s="108" t="s">
        <v>173</v>
      </c>
      <c r="V95" s="109">
        <v>1235.1460000000002</v>
      </c>
      <c r="W95" s="109">
        <v>1784.88</v>
      </c>
      <c r="X95" s="109">
        <v>7840</v>
      </c>
      <c r="Y95" s="110"/>
      <c r="Z95" s="108" t="s">
        <v>173</v>
      </c>
      <c r="AA95" s="109">
        <v>6333.548000000001</v>
      </c>
      <c r="AB95" s="109">
        <v>5766.711</v>
      </c>
      <c r="AC95" s="109">
        <v>3036</v>
      </c>
      <c r="AD95" s="110"/>
      <c r="AE95" s="108" t="s">
        <v>173</v>
      </c>
      <c r="AF95" s="109">
        <v>78039.072</v>
      </c>
      <c r="AG95" s="109">
        <v>96567.542</v>
      </c>
      <c r="AH95" s="109">
        <v>74371</v>
      </c>
      <c r="AI95" s="102"/>
      <c r="AJ95" s="108" t="s">
        <v>173</v>
      </c>
      <c r="AK95" s="109">
        <v>3798.616</v>
      </c>
      <c r="AL95" s="109">
        <v>3139.622</v>
      </c>
      <c r="AM95" s="109">
        <v>144</v>
      </c>
    </row>
    <row r="96" spans="1:39" ht="12" customHeight="1">
      <c r="A96" s="108" t="s">
        <v>174</v>
      </c>
      <c r="B96" s="109">
        <v>25936.189000000002</v>
      </c>
      <c r="C96" s="109">
        <v>36698.08600000001</v>
      </c>
      <c r="D96" s="109">
        <v>212716</v>
      </c>
      <c r="E96" s="110"/>
      <c r="F96" s="108" t="s">
        <v>174</v>
      </c>
      <c r="G96" s="109">
        <v>5587.905000000001</v>
      </c>
      <c r="H96" s="109">
        <v>5040.156</v>
      </c>
      <c r="I96" s="109">
        <v>7182</v>
      </c>
      <c r="J96" s="110"/>
      <c r="K96" s="108" t="s">
        <v>174</v>
      </c>
      <c r="L96" s="109">
        <v>244.37599999999998</v>
      </c>
      <c r="M96" s="109">
        <v>4531.223</v>
      </c>
      <c r="N96" s="109">
        <v>19937</v>
      </c>
      <c r="O96" s="111"/>
      <c r="P96" s="108" t="s">
        <v>174</v>
      </c>
      <c r="Q96" s="109">
        <v>2032.4009999999998</v>
      </c>
      <c r="R96" s="109">
        <v>1470.5910000000006</v>
      </c>
      <c r="S96" s="109">
        <v>1726</v>
      </c>
      <c r="T96" s="111"/>
      <c r="U96" s="108" t="s">
        <v>174</v>
      </c>
      <c r="V96" s="109">
        <v>1257.112</v>
      </c>
      <c r="W96" s="109">
        <v>1382.758</v>
      </c>
      <c r="X96" s="109">
        <v>2289</v>
      </c>
      <c r="Y96" s="110"/>
      <c r="Z96" s="108" t="s">
        <v>174</v>
      </c>
      <c r="AA96" s="109">
        <v>6017.674</v>
      </c>
      <c r="AB96" s="109">
        <v>3460.815</v>
      </c>
      <c r="AC96" s="109">
        <v>10651</v>
      </c>
      <c r="AD96" s="110"/>
      <c r="AE96" s="108" t="s">
        <v>174</v>
      </c>
      <c r="AF96" s="109">
        <v>51619.663</v>
      </c>
      <c r="AG96" s="109">
        <v>32757.565000000002</v>
      </c>
      <c r="AH96" s="109">
        <v>64393</v>
      </c>
      <c r="AI96" s="102"/>
      <c r="AJ96" s="108" t="s">
        <v>174</v>
      </c>
      <c r="AK96" s="109">
        <v>1900.5420000000001</v>
      </c>
      <c r="AL96" s="109">
        <v>95.87</v>
      </c>
      <c r="AM96" s="109">
        <v>3492</v>
      </c>
    </row>
    <row r="97" spans="1:39" ht="12" customHeight="1">
      <c r="A97" s="108" t="s">
        <v>175</v>
      </c>
      <c r="B97" s="109">
        <v>21803.296</v>
      </c>
      <c r="C97" s="109">
        <v>28151.85</v>
      </c>
      <c r="D97" s="109">
        <v>49256</v>
      </c>
      <c r="E97" s="110"/>
      <c r="F97" s="108" t="s">
        <v>175</v>
      </c>
      <c r="G97" s="109">
        <v>6701.883</v>
      </c>
      <c r="H97" s="109">
        <v>5957.610000000001</v>
      </c>
      <c r="I97" s="109">
        <v>3008</v>
      </c>
      <c r="J97" s="110"/>
      <c r="K97" s="108" t="s">
        <v>175</v>
      </c>
      <c r="L97" s="109">
        <v>3872.179</v>
      </c>
      <c r="M97" s="109">
        <v>125.666</v>
      </c>
      <c r="N97" s="109">
        <v>10</v>
      </c>
      <c r="O97" s="111"/>
      <c r="P97" s="108" t="s">
        <v>175</v>
      </c>
      <c r="Q97" s="109">
        <v>2873.723</v>
      </c>
      <c r="R97" s="109">
        <v>1986.959</v>
      </c>
      <c r="S97" s="109">
        <v>1087</v>
      </c>
      <c r="T97" s="111"/>
      <c r="U97" s="108" t="s">
        <v>175</v>
      </c>
      <c r="V97" s="109">
        <v>25907.485999999997</v>
      </c>
      <c r="W97" s="109">
        <v>3612.6059999999998</v>
      </c>
      <c r="X97" s="109">
        <v>2388</v>
      </c>
      <c r="Y97" s="110"/>
      <c r="Z97" s="108" t="s">
        <v>175</v>
      </c>
      <c r="AA97" s="109">
        <v>10631.32</v>
      </c>
      <c r="AB97" s="109">
        <v>4752.695</v>
      </c>
      <c r="AC97" s="109">
        <v>1422</v>
      </c>
      <c r="AD97" s="110"/>
      <c r="AE97" s="108" t="s">
        <v>175</v>
      </c>
      <c r="AF97" s="109">
        <v>41646.435</v>
      </c>
      <c r="AG97" s="109">
        <v>39725.88799999999</v>
      </c>
      <c r="AH97" s="109">
        <v>66375</v>
      </c>
      <c r="AI97" s="102"/>
      <c r="AJ97" s="108" t="s">
        <v>175</v>
      </c>
      <c r="AK97" s="109">
        <v>150.09099999999998</v>
      </c>
      <c r="AL97" s="109">
        <v>215.53900000000002</v>
      </c>
      <c r="AM97" s="109">
        <v>79</v>
      </c>
    </row>
    <row r="98" spans="1:41" ht="12" customHeight="1">
      <c r="A98" s="108" t="s">
        <v>176</v>
      </c>
      <c r="B98" s="109">
        <v>32790.496</v>
      </c>
      <c r="C98" s="109">
        <v>123041.049</v>
      </c>
      <c r="D98" s="109">
        <v>43865</v>
      </c>
      <c r="E98" s="110"/>
      <c r="F98" s="108" t="s">
        <v>176</v>
      </c>
      <c r="G98" s="109">
        <v>6919.787</v>
      </c>
      <c r="H98" s="109">
        <v>4772.129</v>
      </c>
      <c r="I98" s="109">
        <v>4298</v>
      </c>
      <c r="J98" s="110"/>
      <c r="K98" s="108" t="s">
        <v>176</v>
      </c>
      <c r="L98" s="109">
        <v>12643.929</v>
      </c>
      <c r="M98" s="109">
        <v>4541.960999999999</v>
      </c>
      <c r="N98" s="109">
        <v>4301</v>
      </c>
      <c r="O98" s="111"/>
      <c r="P98" s="108" t="s">
        <v>176</v>
      </c>
      <c r="Q98" s="109">
        <v>3550.007</v>
      </c>
      <c r="R98" s="109">
        <v>1334.985</v>
      </c>
      <c r="S98" s="109">
        <v>986</v>
      </c>
      <c r="T98" s="111"/>
      <c r="U98" s="108" t="s">
        <v>176</v>
      </c>
      <c r="V98" s="109">
        <v>8257.722</v>
      </c>
      <c r="W98" s="109">
        <v>19226.126999999997</v>
      </c>
      <c r="X98" s="109">
        <v>5532</v>
      </c>
      <c r="Y98" s="110"/>
      <c r="Z98" s="108" t="s">
        <v>176</v>
      </c>
      <c r="AA98" s="109">
        <v>6567.885</v>
      </c>
      <c r="AB98" s="109">
        <v>6739.686</v>
      </c>
      <c r="AC98" s="109">
        <v>3828</v>
      </c>
      <c r="AD98" s="110"/>
      <c r="AE98" s="108" t="s">
        <v>176</v>
      </c>
      <c r="AF98" s="109">
        <v>50574.964</v>
      </c>
      <c r="AG98" s="109">
        <v>45966.208</v>
      </c>
      <c r="AH98" s="109">
        <v>71698</v>
      </c>
      <c r="AI98" s="102"/>
      <c r="AJ98" s="108" t="s">
        <v>176</v>
      </c>
      <c r="AK98" s="109">
        <v>104.80799999999999</v>
      </c>
      <c r="AL98" s="109">
        <v>164.88500000000002</v>
      </c>
      <c r="AM98" s="109">
        <v>3831</v>
      </c>
      <c r="AO98" s="130"/>
    </row>
    <row r="99" spans="1:39" ht="12" customHeight="1">
      <c r="A99" s="108" t="s">
        <v>177</v>
      </c>
      <c r="B99" s="109">
        <v>22496.09</v>
      </c>
      <c r="C99" s="109">
        <v>115898.298</v>
      </c>
      <c r="D99" s="109">
        <v>39157</v>
      </c>
      <c r="E99" s="110"/>
      <c r="F99" s="108" t="s">
        <v>177</v>
      </c>
      <c r="G99" s="109">
        <v>9630.488000000003</v>
      </c>
      <c r="H99" s="109">
        <v>7835.397</v>
      </c>
      <c r="I99" s="109">
        <v>5199</v>
      </c>
      <c r="J99" s="110"/>
      <c r="K99" s="108" t="s">
        <v>177</v>
      </c>
      <c r="L99" s="109">
        <v>16384.282</v>
      </c>
      <c r="M99" s="109">
        <v>8248.083</v>
      </c>
      <c r="N99" s="109">
        <v>4497</v>
      </c>
      <c r="O99" s="111"/>
      <c r="P99" s="108" t="s">
        <v>177</v>
      </c>
      <c r="Q99" s="109">
        <v>3868.345</v>
      </c>
      <c r="R99" s="109">
        <v>1653.466</v>
      </c>
      <c r="S99" s="109">
        <v>1127</v>
      </c>
      <c r="T99" s="111"/>
      <c r="U99" s="108" t="s">
        <v>177</v>
      </c>
      <c r="V99" s="109">
        <v>1820.353</v>
      </c>
      <c r="W99" s="109">
        <v>5101.01</v>
      </c>
      <c r="X99" s="109">
        <v>1709</v>
      </c>
      <c r="Y99" s="110"/>
      <c r="Z99" s="108" t="s">
        <v>177</v>
      </c>
      <c r="AA99" s="109">
        <v>7841.7339999999995</v>
      </c>
      <c r="AB99" s="109">
        <v>5000.234999999999</v>
      </c>
      <c r="AC99" s="109">
        <v>1538</v>
      </c>
      <c r="AD99" s="110"/>
      <c r="AE99" s="108" t="s">
        <v>177</v>
      </c>
      <c r="AF99" s="109">
        <v>29025.292</v>
      </c>
      <c r="AG99" s="109">
        <v>77505.453</v>
      </c>
      <c r="AH99" s="109">
        <v>55377</v>
      </c>
      <c r="AI99" s="102"/>
      <c r="AJ99" s="108" t="s">
        <v>177</v>
      </c>
      <c r="AK99" s="109">
        <v>233.018</v>
      </c>
      <c r="AL99" s="109">
        <v>301.063</v>
      </c>
      <c r="AM99" s="109">
        <v>185</v>
      </c>
    </row>
    <row r="100" spans="1:39" ht="12" customHeight="1">
      <c r="A100" s="108" t="s">
        <v>178</v>
      </c>
      <c r="B100" s="109">
        <v>46447.155999999995</v>
      </c>
      <c r="C100" s="109">
        <v>63719.549999999996</v>
      </c>
      <c r="D100" s="109">
        <v>88657</v>
      </c>
      <c r="E100" s="110"/>
      <c r="F100" s="108" t="s">
        <v>178</v>
      </c>
      <c r="G100" s="109">
        <v>5791.554999999999</v>
      </c>
      <c r="H100" s="109">
        <v>5871.355</v>
      </c>
      <c r="I100" s="109">
        <v>5810</v>
      </c>
      <c r="J100" s="110"/>
      <c r="K100" s="108" t="s">
        <v>178</v>
      </c>
      <c r="L100" s="109">
        <v>155.499</v>
      </c>
      <c r="M100" s="109">
        <v>7051.747</v>
      </c>
      <c r="N100" s="109">
        <v>4198</v>
      </c>
      <c r="O100" s="111"/>
      <c r="P100" s="108" t="s">
        <v>178</v>
      </c>
      <c r="Q100" s="109">
        <v>1295.592</v>
      </c>
      <c r="R100" s="109">
        <v>1403.7259999999999</v>
      </c>
      <c r="S100" s="109">
        <v>1133</v>
      </c>
      <c r="T100" s="111"/>
      <c r="U100" s="108" t="s">
        <v>178</v>
      </c>
      <c r="V100" s="109">
        <v>7193.878</v>
      </c>
      <c r="W100" s="109">
        <v>2855.7709999999993</v>
      </c>
      <c r="X100" s="109">
        <v>1967</v>
      </c>
      <c r="Y100" s="110"/>
      <c r="Z100" s="108" t="s">
        <v>178</v>
      </c>
      <c r="AA100" s="109">
        <v>6603.668000000001</v>
      </c>
      <c r="AB100" s="109">
        <v>5543.879</v>
      </c>
      <c r="AC100" s="109">
        <v>5390</v>
      </c>
      <c r="AD100" s="110"/>
      <c r="AE100" s="108" t="s">
        <v>178</v>
      </c>
      <c r="AF100" s="109">
        <v>61655.338</v>
      </c>
      <c r="AG100" s="109">
        <v>24951.933</v>
      </c>
      <c r="AH100" s="109">
        <v>45494</v>
      </c>
      <c r="AI100" s="102"/>
      <c r="AJ100" s="108" t="s">
        <v>178</v>
      </c>
      <c r="AK100" s="109">
        <v>3372.1240000000003</v>
      </c>
      <c r="AL100" s="109">
        <v>511.09700000000004</v>
      </c>
      <c r="AM100" s="109">
        <v>190</v>
      </c>
    </row>
    <row r="101" spans="1:39" ht="12.75">
      <c r="A101" s="108" t="s">
        <v>179</v>
      </c>
      <c r="B101" s="109">
        <v>56128.149999999994</v>
      </c>
      <c r="C101" s="109">
        <v>79033.54799999998</v>
      </c>
      <c r="D101" s="109">
        <v>67982</v>
      </c>
      <c r="E101" s="110"/>
      <c r="F101" s="108" t="s">
        <v>179</v>
      </c>
      <c r="G101" s="109">
        <v>5917.105999999999</v>
      </c>
      <c r="H101" s="109">
        <v>7327.326000000001</v>
      </c>
      <c r="I101" s="109">
        <v>5638</v>
      </c>
      <c r="J101" s="110"/>
      <c r="K101" s="108" t="s">
        <v>179</v>
      </c>
      <c r="L101" s="109">
        <v>81.74399999999999</v>
      </c>
      <c r="M101" s="109">
        <v>1525.5749999999998</v>
      </c>
      <c r="N101" s="109">
        <v>31</v>
      </c>
      <c r="O101" s="111"/>
      <c r="P101" s="108" t="s">
        <v>179</v>
      </c>
      <c r="Q101" s="109">
        <v>1355.4979999999998</v>
      </c>
      <c r="R101" s="109">
        <v>997.9849999999999</v>
      </c>
      <c r="S101" s="109">
        <v>1160</v>
      </c>
      <c r="T101" s="111"/>
      <c r="U101" s="108" t="s">
        <v>179</v>
      </c>
      <c r="V101" s="109">
        <v>2344.7239999999997</v>
      </c>
      <c r="W101" s="109">
        <v>2206.3929999999996</v>
      </c>
      <c r="X101" s="109">
        <v>1524</v>
      </c>
      <c r="Y101" s="110"/>
      <c r="Z101" s="108" t="s">
        <v>179</v>
      </c>
      <c r="AA101" s="109">
        <v>6975.741</v>
      </c>
      <c r="AB101" s="109">
        <v>6605.748</v>
      </c>
      <c r="AC101" s="109">
        <v>4037</v>
      </c>
      <c r="AD101" s="110"/>
      <c r="AE101" s="108" t="s">
        <v>179</v>
      </c>
      <c r="AF101" s="109">
        <v>14503.143</v>
      </c>
      <c r="AG101" s="109">
        <v>14262.197</v>
      </c>
      <c r="AH101" s="109">
        <v>43703</v>
      </c>
      <c r="AI101" s="102"/>
      <c r="AJ101" s="108" t="s">
        <v>179</v>
      </c>
      <c r="AK101" s="109">
        <v>293.305</v>
      </c>
      <c r="AL101" s="109">
        <v>4576.961</v>
      </c>
      <c r="AM101" s="109">
        <v>2167</v>
      </c>
    </row>
    <row r="102" spans="1:39" ht="12.75">
      <c r="A102" s="108" t="s">
        <v>180</v>
      </c>
      <c r="B102" s="109">
        <v>28160.226000000002</v>
      </c>
      <c r="C102" s="109">
        <v>25858.521999999997</v>
      </c>
      <c r="D102" s="109">
        <v>30671</v>
      </c>
      <c r="E102" s="110"/>
      <c r="F102" s="108" t="s">
        <v>180</v>
      </c>
      <c r="G102" s="109">
        <v>5734.764</v>
      </c>
      <c r="H102" s="109">
        <v>8307.655</v>
      </c>
      <c r="I102" s="109">
        <v>1528</v>
      </c>
      <c r="J102" s="110"/>
      <c r="K102" s="108" t="s">
        <v>180</v>
      </c>
      <c r="L102" s="109">
        <v>5199.251</v>
      </c>
      <c r="M102" s="109">
        <v>3569.167</v>
      </c>
      <c r="N102" s="109">
        <v>15163</v>
      </c>
      <c r="O102" s="111"/>
      <c r="P102" s="108" t="s">
        <v>180</v>
      </c>
      <c r="Q102" s="109">
        <v>1287.9189999999999</v>
      </c>
      <c r="R102" s="109">
        <v>1209.3660000000002</v>
      </c>
      <c r="S102" s="109">
        <v>960</v>
      </c>
      <c r="T102" s="111"/>
      <c r="U102" s="108" t="s">
        <v>180</v>
      </c>
      <c r="V102" s="109">
        <v>5884.328</v>
      </c>
      <c r="W102" s="109">
        <v>7922.1140000000005</v>
      </c>
      <c r="X102" s="109">
        <v>946</v>
      </c>
      <c r="Y102" s="110"/>
      <c r="Z102" s="108" t="s">
        <v>180</v>
      </c>
      <c r="AA102" s="109">
        <v>2438.7419999999993</v>
      </c>
      <c r="AB102" s="109">
        <v>6237.356</v>
      </c>
      <c r="AC102" s="109">
        <v>1073</v>
      </c>
      <c r="AD102" s="110"/>
      <c r="AE102" s="108" t="s">
        <v>180</v>
      </c>
      <c r="AF102" s="109">
        <v>61038.828</v>
      </c>
      <c r="AG102" s="109">
        <v>38852.147</v>
      </c>
      <c r="AH102" s="109">
        <v>25953</v>
      </c>
      <c r="AI102" s="102"/>
      <c r="AJ102" s="108" t="s">
        <v>180</v>
      </c>
      <c r="AK102" s="109">
        <v>1880.552</v>
      </c>
      <c r="AL102" s="109">
        <v>601.2850000000001</v>
      </c>
      <c r="AM102" s="109">
        <v>3488</v>
      </c>
    </row>
    <row r="103" spans="1:39" ht="12.7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row>
    <row r="104" spans="1:39" ht="33" customHeight="1">
      <c r="A104" s="180" t="s">
        <v>200</v>
      </c>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row>
    <row r="105" spans="1:39" ht="12.7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row>
    <row r="106" spans="1:39" ht="39" customHeight="1">
      <c r="A106" s="181" t="s">
        <v>192</v>
      </c>
      <c r="B106" s="181"/>
      <c r="C106" s="181"/>
      <c r="D106" s="181"/>
      <c r="E106" s="103"/>
      <c r="F106" s="181" t="s">
        <v>193</v>
      </c>
      <c r="G106" s="181"/>
      <c r="H106" s="181"/>
      <c r="I106" s="181"/>
      <c r="J106" s="103"/>
      <c r="K106" s="181" t="s">
        <v>194</v>
      </c>
      <c r="L106" s="181"/>
      <c r="M106" s="181"/>
      <c r="N106" s="181"/>
      <c r="O106" s="104"/>
      <c r="P106" s="181" t="s">
        <v>195</v>
      </c>
      <c r="Q106" s="181"/>
      <c r="R106" s="181"/>
      <c r="S106" s="181"/>
      <c r="T106" s="104"/>
      <c r="U106" s="181" t="s">
        <v>196</v>
      </c>
      <c r="V106" s="181"/>
      <c r="W106" s="181"/>
      <c r="X106" s="181"/>
      <c r="Y106" s="103"/>
      <c r="Z106" s="181" t="s">
        <v>197</v>
      </c>
      <c r="AA106" s="181"/>
      <c r="AB106" s="181"/>
      <c r="AC106" s="181"/>
      <c r="AD106" s="103"/>
      <c r="AE106" s="181" t="s">
        <v>198</v>
      </c>
      <c r="AF106" s="181"/>
      <c r="AG106" s="181"/>
      <c r="AH106" s="181"/>
      <c r="AI106" s="103"/>
      <c r="AJ106" s="181" t="s">
        <v>199</v>
      </c>
      <c r="AK106" s="181"/>
      <c r="AL106" s="181"/>
      <c r="AM106" s="181"/>
    </row>
    <row r="107" spans="1:39" ht="25.5">
      <c r="A107" s="105" t="s">
        <v>158</v>
      </c>
      <c r="B107" s="106" t="s">
        <v>94</v>
      </c>
      <c r="C107" s="106" t="s">
        <v>96</v>
      </c>
      <c r="D107" s="106" t="s">
        <v>99</v>
      </c>
      <c r="E107" s="107"/>
      <c r="F107" s="105" t="s">
        <v>158</v>
      </c>
      <c r="G107" s="106" t="s">
        <v>94</v>
      </c>
      <c r="H107" s="106" t="s">
        <v>96</v>
      </c>
      <c r="I107" s="106" t="s">
        <v>99</v>
      </c>
      <c r="J107" s="107"/>
      <c r="K107" s="105" t="s">
        <v>158</v>
      </c>
      <c r="L107" s="106" t="s">
        <v>94</v>
      </c>
      <c r="M107" s="106" t="s">
        <v>96</v>
      </c>
      <c r="N107" s="106" t="s">
        <v>99</v>
      </c>
      <c r="O107" s="107"/>
      <c r="P107" s="105" t="s">
        <v>158</v>
      </c>
      <c r="Q107" s="106" t="s">
        <v>94</v>
      </c>
      <c r="R107" s="106" t="s">
        <v>96</v>
      </c>
      <c r="S107" s="106" t="s">
        <v>99</v>
      </c>
      <c r="T107" s="107"/>
      <c r="U107" s="105" t="s">
        <v>158</v>
      </c>
      <c r="V107" s="106" t="s">
        <v>94</v>
      </c>
      <c r="W107" s="106" t="s">
        <v>96</v>
      </c>
      <c r="X107" s="106" t="s">
        <v>99</v>
      </c>
      <c r="Y107" s="107"/>
      <c r="Z107" s="105" t="s">
        <v>158</v>
      </c>
      <c r="AA107" s="106" t="s">
        <v>94</v>
      </c>
      <c r="AB107" s="106" t="s">
        <v>96</v>
      </c>
      <c r="AC107" s="106" t="s">
        <v>99</v>
      </c>
      <c r="AD107" s="107"/>
      <c r="AE107" s="105" t="s">
        <v>158</v>
      </c>
      <c r="AF107" s="106" t="s">
        <v>94</v>
      </c>
      <c r="AG107" s="106" t="s">
        <v>96</v>
      </c>
      <c r="AH107" s="106" t="s">
        <v>99</v>
      </c>
      <c r="AI107" s="112"/>
      <c r="AJ107" s="105" t="s">
        <v>158</v>
      </c>
      <c r="AK107" s="106" t="s">
        <v>94</v>
      </c>
      <c r="AL107" s="106" t="s">
        <v>96</v>
      </c>
      <c r="AM107" s="106" t="s">
        <v>99</v>
      </c>
    </row>
    <row r="108" spans="1:39" ht="12.75">
      <c r="A108" s="108" t="s">
        <v>169</v>
      </c>
      <c r="B108" s="109">
        <f>B91</f>
        <v>252623.25100000002</v>
      </c>
      <c r="C108" s="109">
        <f>C91</f>
        <v>36356.047</v>
      </c>
      <c r="D108" s="109">
        <f>D91</f>
        <v>83680</v>
      </c>
      <c r="E108" s="110"/>
      <c r="F108" s="108" t="s">
        <v>169</v>
      </c>
      <c r="G108" s="109">
        <f>G91</f>
        <v>10026.127</v>
      </c>
      <c r="H108" s="109">
        <f>H91</f>
        <v>6378.017000000002</v>
      </c>
      <c r="I108" s="109">
        <f>I91</f>
        <v>5810</v>
      </c>
      <c r="J108" s="110"/>
      <c r="K108" s="108" t="s">
        <v>169</v>
      </c>
      <c r="L108" s="109">
        <f>L91</f>
        <v>10968.015</v>
      </c>
      <c r="M108" s="109">
        <f>M91</f>
        <v>135.315</v>
      </c>
      <c r="N108" s="109">
        <f>N91</f>
        <v>8341</v>
      </c>
      <c r="O108" s="111"/>
      <c r="P108" s="108" t="s">
        <v>169</v>
      </c>
      <c r="Q108" s="109">
        <f>Q91</f>
        <v>1101.5580000000004</v>
      </c>
      <c r="R108" s="109">
        <f>R91</f>
        <v>1665.6930000000002</v>
      </c>
      <c r="S108" s="109">
        <f>S91</f>
        <v>1055</v>
      </c>
      <c r="T108" s="111"/>
      <c r="U108" s="108" t="s">
        <v>169</v>
      </c>
      <c r="V108" s="109">
        <f>V91</f>
        <v>8287.865000000002</v>
      </c>
      <c r="W108" s="109">
        <f>W91</f>
        <v>4567.969</v>
      </c>
      <c r="X108" s="109">
        <f>X91</f>
        <v>5432</v>
      </c>
      <c r="Y108" s="110"/>
      <c r="Z108" s="108" t="s">
        <v>169</v>
      </c>
      <c r="AA108" s="109">
        <f>AA91</f>
        <v>3299.9759999999997</v>
      </c>
      <c r="AB108" s="109">
        <f>AB91</f>
        <v>9711.637999999999</v>
      </c>
      <c r="AC108" s="109">
        <f>AC91</f>
        <v>6167</v>
      </c>
      <c r="AD108" s="110"/>
      <c r="AE108" s="108" t="s">
        <v>169</v>
      </c>
      <c r="AF108" s="109">
        <f>AF91</f>
        <v>55984.204000000005</v>
      </c>
      <c r="AG108" s="109">
        <f>AG91</f>
        <v>27011.555000000004</v>
      </c>
      <c r="AH108" s="109">
        <f>AH91</f>
        <v>27098</v>
      </c>
      <c r="AI108" s="102"/>
      <c r="AJ108" s="108" t="s">
        <v>169</v>
      </c>
      <c r="AK108" s="109">
        <f>AK91</f>
        <v>408.09</v>
      </c>
      <c r="AL108" s="109">
        <f>AL91</f>
        <v>147.086</v>
      </c>
      <c r="AM108" s="109">
        <f>AM91</f>
        <v>240</v>
      </c>
    </row>
    <row r="109" spans="1:39" ht="12.75">
      <c r="A109" s="108" t="s">
        <v>170</v>
      </c>
      <c r="B109" s="109">
        <f aca="true" t="shared" si="28" ref="B109:D113">B108+B92</f>
        <v>415044.917</v>
      </c>
      <c r="C109" s="109">
        <f t="shared" si="28"/>
        <v>135655.112</v>
      </c>
      <c r="D109" s="109">
        <f t="shared" si="28"/>
        <v>276874</v>
      </c>
      <c r="E109" s="110"/>
      <c r="F109" s="108" t="s">
        <v>170</v>
      </c>
      <c r="G109" s="109">
        <f aca="true" t="shared" si="29" ref="G109:I113">G108+G92</f>
        <v>17408.129</v>
      </c>
      <c r="H109" s="109">
        <f t="shared" si="29"/>
        <v>20227.261000000002</v>
      </c>
      <c r="I109" s="109">
        <f t="shared" si="29"/>
        <v>11745</v>
      </c>
      <c r="J109" s="110"/>
      <c r="K109" s="108" t="s">
        <v>170</v>
      </c>
      <c r="L109" s="109">
        <f aca="true" t="shared" si="30" ref="L109:N113">L108+L92</f>
        <v>11110.609999999999</v>
      </c>
      <c r="M109" s="109">
        <f t="shared" si="30"/>
        <v>7927.576</v>
      </c>
      <c r="N109" s="109">
        <f t="shared" si="30"/>
        <v>8648</v>
      </c>
      <c r="O109" s="111"/>
      <c r="P109" s="108" t="s">
        <v>170</v>
      </c>
      <c r="Q109" s="109">
        <f aca="true" t="shared" si="31" ref="Q109:S113">Q108+Q92</f>
        <v>3148.2490000000007</v>
      </c>
      <c r="R109" s="109">
        <f t="shared" si="31"/>
        <v>4375.04</v>
      </c>
      <c r="S109" s="109">
        <f t="shared" si="31"/>
        <v>2148</v>
      </c>
      <c r="T109" s="111"/>
      <c r="U109" s="108" t="s">
        <v>170</v>
      </c>
      <c r="V109" s="109">
        <f aca="true" t="shared" si="32" ref="V109:X113">V108+V92</f>
        <v>12454.853000000003</v>
      </c>
      <c r="W109" s="109">
        <f t="shared" si="32"/>
        <v>16685.015999999996</v>
      </c>
      <c r="X109" s="109">
        <f t="shared" si="32"/>
        <v>6519</v>
      </c>
      <c r="Y109" s="110"/>
      <c r="Z109" s="108" t="s">
        <v>170</v>
      </c>
      <c r="AA109" s="109">
        <f aca="true" t="shared" si="33" ref="AA109:AC113">AA108+AA92</f>
        <v>9229.715</v>
      </c>
      <c r="AB109" s="109">
        <f t="shared" si="33"/>
        <v>17124.39</v>
      </c>
      <c r="AC109" s="109">
        <f t="shared" si="33"/>
        <v>13695</v>
      </c>
      <c r="AD109" s="110"/>
      <c r="AE109" s="108" t="s">
        <v>170</v>
      </c>
      <c r="AF109" s="109">
        <f aca="true" t="shared" si="34" ref="AF109:AH113">AF108+AF92</f>
        <v>107443.15299999999</v>
      </c>
      <c r="AG109" s="109">
        <f t="shared" si="34"/>
        <v>56230.803</v>
      </c>
      <c r="AH109" s="109">
        <f t="shared" si="34"/>
        <v>83189</v>
      </c>
      <c r="AI109" s="102"/>
      <c r="AJ109" s="108" t="s">
        <v>170</v>
      </c>
      <c r="AK109" s="109">
        <f aca="true" t="shared" si="35" ref="AK109:AM113">AK108+AK92</f>
        <v>1370.224</v>
      </c>
      <c r="AL109" s="109">
        <f t="shared" si="35"/>
        <v>262.817</v>
      </c>
      <c r="AM109" s="109">
        <f t="shared" si="35"/>
        <v>431</v>
      </c>
    </row>
    <row r="110" spans="1:39" ht="12.75">
      <c r="A110" s="108" t="s">
        <v>171</v>
      </c>
      <c r="B110" s="109">
        <f t="shared" si="28"/>
        <v>494260.788</v>
      </c>
      <c r="C110" s="109">
        <f t="shared" si="28"/>
        <v>187556.835</v>
      </c>
      <c r="D110" s="109">
        <f t="shared" si="28"/>
        <v>526353</v>
      </c>
      <c r="E110" s="110"/>
      <c r="F110" s="108" t="s">
        <v>171</v>
      </c>
      <c r="G110" s="109">
        <f t="shared" si="29"/>
        <v>23938.581</v>
      </c>
      <c r="H110" s="109">
        <f t="shared" si="29"/>
        <v>26880.120000000003</v>
      </c>
      <c r="I110" s="109">
        <f t="shared" si="29"/>
        <v>29229</v>
      </c>
      <c r="J110" s="110"/>
      <c r="K110" s="108" t="s">
        <v>171</v>
      </c>
      <c r="L110" s="109">
        <f t="shared" si="30"/>
        <v>15418.845999999998</v>
      </c>
      <c r="M110" s="109">
        <f t="shared" si="30"/>
        <v>10348.53</v>
      </c>
      <c r="N110" s="109">
        <f t="shared" si="30"/>
        <v>29722</v>
      </c>
      <c r="O110" s="111"/>
      <c r="P110" s="108" t="s">
        <v>171</v>
      </c>
      <c r="Q110" s="109">
        <f t="shared" si="31"/>
        <v>4833.821000000001</v>
      </c>
      <c r="R110" s="109">
        <f t="shared" si="31"/>
        <v>5953.195</v>
      </c>
      <c r="S110" s="109">
        <f t="shared" si="31"/>
        <v>3761</v>
      </c>
      <c r="T110" s="111"/>
      <c r="U110" s="108" t="s">
        <v>171</v>
      </c>
      <c r="V110" s="109">
        <f t="shared" si="32"/>
        <v>13660.831000000002</v>
      </c>
      <c r="W110" s="109">
        <f t="shared" si="32"/>
        <v>17460.655999999995</v>
      </c>
      <c r="X110" s="109">
        <f t="shared" si="32"/>
        <v>9216</v>
      </c>
      <c r="Y110" s="110"/>
      <c r="Z110" s="108" t="s">
        <v>171</v>
      </c>
      <c r="AA110" s="109">
        <f t="shared" si="33"/>
        <v>17302.32</v>
      </c>
      <c r="AB110" s="109">
        <f t="shared" si="33"/>
        <v>20727.384</v>
      </c>
      <c r="AC110" s="109">
        <f t="shared" si="33"/>
        <v>24681</v>
      </c>
      <c r="AD110" s="110"/>
      <c r="AE110" s="108" t="s">
        <v>171</v>
      </c>
      <c r="AF110" s="109">
        <f t="shared" si="34"/>
        <v>176699.142</v>
      </c>
      <c r="AG110" s="109">
        <f t="shared" si="34"/>
        <v>125762.86099999999</v>
      </c>
      <c r="AH110" s="109">
        <f t="shared" si="34"/>
        <v>137195</v>
      </c>
      <c r="AI110" s="102"/>
      <c r="AJ110" s="108" t="s">
        <v>171</v>
      </c>
      <c r="AK110" s="109">
        <f t="shared" si="35"/>
        <v>1605.574</v>
      </c>
      <c r="AL110" s="109">
        <f t="shared" si="35"/>
        <v>404.708</v>
      </c>
      <c r="AM110" s="109">
        <f t="shared" si="35"/>
        <v>603</v>
      </c>
    </row>
    <row r="111" spans="1:39" ht="12.75">
      <c r="A111" s="108" t="s">
        <v>172</v>
      </c>
      <c r="B111" s="109">
        <f t="shared" si="28"/>
        <v>556104.417</v>
      </c>
      <c r="C111" s="109">
        <f t="shared" si="28"/>
        <v>344247.23</v>
      </c>
      <c r="D111" s="109">
        <f t="shared" si="28"/>
        <v>696950</v>
      </c>
      <c r="E111" s="110"/>
      <c r="F111" s="108" t="s">
        <v>172</v>
      </c>
      <c r="G111" s="109">
        <f t="shared" si="29"/>
        <v>30953.337</v>
      </c>
      <c r="H111" s="109">
        <f t="shared" si="29"/>
        <v>35144.443</v>
      </c>
      <c r="I111" s="109">
        <f t="shared" si="29"/>
        <v>38712</v>
      </c>
      <c r="J111" s="110"/>
      <c r="K111" s="108" t="s">
        <v>172</v>
      </c>
      <c r="L111" s="109">
        <f t="shared" si="30"/>
        <v>20581.912999999997</v>
      </c>
      <c r="M111" s="109">
        <f t="shared" si="30"/>
        <v>13854.348000000002</v>
      </c>
      <c r="N111" s="109">
        <f t="shared" si="30"/>
        <v>35339</v>
      </c>
      <c r="O111" s="111"/>
      <c r="P111" s="108" t="s">
        <v>172</v>
      </c>
      <c r="Q111" s="109">
        <f t="shared" si="31"/>
        <v>6891.602000000001</v>
      </c>
      <c r="R111" s="109">
        <f t="shared" si="31"/>
        <v>10085.242</v>
      </c>
      <c r="S111" s="109">
        <f t="shared" si="31"/>
        <v>5405</v>
      </c>
      <c r="T111" s="111"/>
      <c r="U111" s="108" t="s">
        <v>172</v>
      </c>
      <c r="V111" s="109">
        <f t="shared" si="32"/>
        <v>15095.202000000001</v>
      </c>
      <c r="W111" s="109">
        <f t="shared" si="32"/>
        <v>20181.265999999996</v>
      </c>
      <c r="X111" s="109">
        <f t="shared" si="32"/>
        <v>20093</v>
      </c>
      <c r="Y111" s="110"/>
      <c r="Z111" s="108" t="s">
        <v>172</v>
      </c>
      <c r="AA111" s="109">
        <f t="shared" si="33"/>
        <v>24449.927000000003</v>
      </c>
      <c r="AB111" s="109">
        <f t="shared" si="33"/>
        <v>35373.210999999996</v>
      </c>
      <c r="AC111" s="109">
        <f t="shared" si="33"/>
        <v>34342</v>
      </c>
      <c r="AD111" s="110"/>
      <c r="AE111" s="108" t="s">
        <v>172</v>
      </c>
      <c r="AF111" s="109">
        <f t="shared" si="34"/>
        <v>240383.484</v>
      </c>
      <c r="AG111" s="109">
        <f t="shared" si="34"/>
        <v>179281.835</v>
      </c>
      <c r="AH111" s="109">
        <f t="shared" si="34"/>
        <v>286086</v>
      </c>
      <c r="AI111" s="102"/>
      <c r="AJ111" s="108" t="s">
        <v>172</v>
      </c>
      <c r="AK111" s="109">
        <f t="shared" si="35"/>
        <v>1990.15</v>
      </c>
      <c r="AL111" s="109">
        <f t="shared" si="35"/>
        <v>2245.668</v>
      </c>
      <c r="AM111" s="109">
        <f t="shared" si="35"/>
        <v>2957</v>
      </c>
    </row>
    <row r="112" spans="1:39" ht="12.75">
      <c r="A112" s="108" t="s">
        <v>173</v>
      </c>
      <c r="B112" s="109">
        <f t="shared" si="28"/>
        <v>578944.9890000001</v>
      </c>
      <c r="C112" s="109">
        <f t="shared" si="28"/>
        <v>359088.42299999995</v>
      </c>
      <c r="D112" s="109">
        <f t="shared" si="28"/>
        <v>844945</v>
      </c>
      <c r="E112" s="110"/>
      <c r="F112" s="108" t="s">
        <v>173</v>
      </c>
      <c r="G112" s="109">
        <f t="shared" si="29"/>
        <v>38154.539</v>
      </c>
      <c r="H112" s="109">
        <f t="shared" si="29"/>
        <v>40267.742</v>
      </c>
      <c r="I112" s="109">
        <f t="shared" si="29"/>
        <v>48338</v>
      </c>
      <c r="J112" s="110"/>
      <c r="K112" s="108" t="s">
        <v>173</v>
      </c>
      <c r="L112" s="109">
        <f t="shared" si="30"/>
        <v>29687.881999999998</v>
      </c>
      <c r="M112" s="109">
        <f t="shared" si="30"/>
        <v>17967.206000000002</v>
      </c>
      <c r="N112" s="109">
        <f t="shared" si="30"/>
        <v>51864</v>
      </c>
      <c r="O112" s="111"/>
      <c r="P112" s="108" t="s">
        <v>173</v>
      </c>
      <c r="Q112" s="109">
        <f t="shared" si="31"/>
        <v>8300.282000000001</v>
      </c>
      <c r="R112" s="109">
        <f t="shared" si="31"/>
        <v>15211.791000000001</v>
      </c>
      <c r="S112" s="109">
        <f t="shared" si="31"/>
        <v>6915</v>
      </c>
      <c r="T112" s="111"/>
      <c r="U112" s="108" t="s">
        <v>173</v>
      </c>
      <c r="V112" s="109">
        <f t="shared" si="32"/>
        <v>16330.348000000002</v>
      </c>
      <c r="W112" s="109">
        <f t="shared" si="32"/>
        <v>21966.145999999997</v>
      </c>
      <c r="X112" s="109">
        <f t="shared" si="32"/>
        <v>27933</v>
      </c>
      <c r="Y112" s="110"/>
      <c r="Z112" s="108" t="s">
        <v>173</v>
      </c>
      <c r="AA112" s="109">
        <f t="shared" si="33"/>
        <v>30783.475000000006</v>
      </c>
      <c r="AB112" s="109">
        <f t="shared" si="33"/>
        <v>41139.922</v>
      </c>
      <c r="AC112" s="109">
        <f t="shared" si="33"/>
        <v>37378</v>
      </c>
      <c r="AD112" s="110"/>
      <c r="AE112" s="108" t="s">
        <v>173</v>
      </c>
      <c r="AF112" s="109">
        <f t="shared" si="34"/>
        <v>318422.556</v>
      </c>
      <c r="AG112" s="109">
        <f t="shared" si="34"/>
        <v>275849.377</v>
      </c>
      <c r="AH112" s="109">
        <f t="shared" si="34"/>
        <v>360457</v>
      </c>
      <c r="AI112" s="102"/>
      <c r="AJ112" s="108" t="s">
        <v>173</v>
      </c>
      <c r="AK112" s="109">
        <f t="shared" si="35"/>
        <v>5788.766</v>
      </c>
      <c r="AL112" s="109">
        <f t="shared" si="35"/>
        <v>5385.29</v>
      </c>
      <c r="AM112" s="109">
        <f t="shared" si="35"/>
        <v>3101</v>
      </c>
    </row>
    <row r="113" spans="1:39" ht="12.75">
      <c r="A113" s="108" t="s">
        <v>174</v>
      </c>
      <c r="B113" s="109">
        <f aca="true" t="shared" si="36" ref="B113:D119">B112+B96</f>
        <v>604881.1780000001</v>
      </c>
      <c r="C113" s="109">
        <f t="shared" si="36"/>
        <v>395786.50899999996</v>
      </c>
      <c r="D113" s="109">
        <f t="shared" si="28"/>
        <v>1057661</v>
      </c>
      <c r="E113" s="110"/>
      <c r="F113" s="108" t="s">
        <v>174</v>
      </c>
      <c r="G113" s="109">
        <f aca="true" t="shared" si="37" ref="G113:I119">G112+G96</f>
        <v>43742.443999999996</v>
      </c>
      <c r="H113" s="109">
        <f t="shared" si="37"/>
        <v>45307.898</v>
      </c>
      <c r="I113" s="109">
        <f t="shared" si="29"/>
        <v>55520</v>
      </c>
      <c r="J113" s="110"/>
      <c r="K113" s="108" t="s">
        <v>174</v>
      </c>
      <c r="L113" s="109">
        <f aca="true" t="shared" si="38" ref="L113:N119">L112+L96</f>
        <v>29932.257999999998</v>
      </c>
      <c r="M113" s="109">
        <f t="shared" si="38"/>
        <v>22498.429000000004</v>
      </c>
      <c r="N113" s="109">
        <f t="shared" si="30"/>
        <v>71801</v>
      </c>
      <c r="O113" s="111"/>
      <c r="P113" s="108" t="s">
        <v>174</v>
      </c>
      <c r="Q113" s="109">
        <f aca="true" t="shared" si="39" ref="Q113:S119">Q112+Q96</f>
        <v>10332.683</v>
      </c>
      <c r="R113" s="109">
        <f t="shared" si="39"/>
        <v>16682.382</v>
      </c>
      <c r="S113" s="109">
        <f t="shared" si="31"/>
        <v>8641</v>
      </c>
      <c r="T113" s="111"/>
      <c r="U113" s="108" t="s">
        <v>174</v>
      </c>
      <c r="V113" s="109">
        <f aca="true" t="shared" si="40" ref="V113:X119">V112+V96</f>
        <v>17587.460000000003</v>
      </c>
      <c r="W113" s="109">
        <f t="shared" si="40"/>
        <v>23348.904</v>
      </c>
      <c r="X113" s="109">
        <f t="shared" si="32"/>
        <v>30222</v>
      </c>
      <c r="Y113" s="110"/>
      <c r="Z113" s="108" t="s">
        <v>174</v>
      </c>
      <c r="AA113" s="109">
        <f aca="true" t="shared" si="41" ref="AA113:AC119">AA112+AA96</f>
        <v>36801.149000000005</v>
      </c>
      <c r="AB113" s="109">
        <f t="shared" si="41"/>
        <v>44600.737</v>
      </c>
      <c r="AC113" s="109">
        <f t="shared" si="33"/>
        <v>48029</v>
      </c>
      <c r="AD113" s="110"/>
      <c r="AE113" s="108" t="s">
        <v>174</v>
      </c>
      <c r="AF113" s="109">
        <f aca="true" t="shared" si="42" ref="AF113:AH119">AF112+AF96</f>
        <v>370042.219</v>
      </c>
      <c r="AG113" s="109">
        <f t="shared" si="42"/>
        <v>308606.942</v>
      </c>
      <c r="AH113" s="109">
        <f t="shared" si="34"/>
        <v>424850</v>
      </c>
      <c r="AI113" s="102"/>
      <c r="AJ113" s="108" t="s">
        <v>174</v>
      </c>
      <c r="AK113" s="109">
        <f aca="true" t="shared" si="43" ref="AK113:AM119">AK112+AK96</f>
        <v>7689.308</v>
      </c>
      <c r="AL113" s="109">
        <f t="shared" si="43"/>
        <v>5481.16</v>
      </c>
      <c r="AM113" s="109">
        <f t="shared" si="35"/>
        <v>6593</v>
      </c>
    </row>
    <row r="114" spans="1:39" ht="12.75">
      <c r="A114" s="108" t="s">
        <v>175</v>
      </c>
      <c r="B114" s="109">
        <f t="shared" si="36"/>
        <v>626684.474</v>
      </c>
      <c r="C114" s="109">
        <f t="shared" si="36"/>
        <v>423938.35899999994</v>
      </c>
      <c r="D114" s="109">
        <f>D97</f>
        <v>49256</v>
      </c>
      <c r="E114" s="110"/>
      <c r="F114" s="108" t="s">
        <v>175</v>
      </c>
      <c r="G114" s="109">
        <f t="shared" si="37"/>
        <v>50444.327</v>
      </c>
      <c r="H114" s="109">
        <f t="shared" si="37"/>
        <v>51265.508</v>
      </c>
      <c r="I114" s="109">
        <f t="shared" si="37"/>
        <v>58528</v>
      </c>
      <c r="J114" s="110"/>
      <c r="K114" s="108" t="s">
        <v>175</v>
      </c>
      <c r="L114" s="109">
        <f t="shared" si="38"/>
        <v>33804.437</v>
      </c>
      <c r="M114" s="109">
        <f t="shared" si="38"/>
        <v>22624.095000000005</v>
      </c>
      <c r="N114" s="109">
        <f>N97</f>
        <v>10</v>
      </c>
      <c r="O114" s="111"/>
      <c r="P114" s="108" t="s">
        <v>175</v>
      </c>
      <c r="Q114" s="109">
        <f t="shared" si="39"/>
        <v>13206.406</v>
      </c>
      <c r="R114" s="109">
        <f t="shared" si="39"/>
        <v>18669.341</v>
      </c>
      <c r="S114" s="109">
        <f t="shared" si="39"/>
        <v>9728</v>
      </c>
      <c r="T114" s="111"/>
      <c r="U114" s="108" t="s">
        <v>175</v>
      </c>
      <c r="V114" s="109">
        <f t="shared" si="40"/>
        <v>43494.945999999996</v>
      </c>
      <c r="W114" s="109">
        <f t="shared" si="40"/>
        <v>26961.51</v>
      </c>
      <c r="X114" s="109">
        <f t="shared" si="40"/>
        <v>32610</v>
      </c>
      <c r="Y114" s="110"/>
      <c r="Z114" s="108" t="s">
        <v>175</v>
      </c>
      <c r="AA114" s="109">
        <f t="shared" si="41"/>
        <v>47432.469000000005</v>
      </c>
      <c r="AB114" s="109">
        <f t="shared" si="41"/>
        <v>49353.432</v>
      </c>
      <c r="AC114" s="109">
        <f t="shared" si="41"/>
        <v>49451</v>
      </c>
      <c r="AD114" s="110"/>
      <c r="AE114" s="108" t="s">
        <v>175</v>
      </c>
      <c r="AF114" s="109">
        <f t="shared" si="42"/>
        <v>411688.654</v>
      </c>
      <c r="AG114" s="109">
        <f t="shared" si="42"/>
        <v>348332.82999999996</v>
      </c>
      <c r="AH114" s="109">
        <f t="shared" si="42"/>
        <v>491225</v>
      </c>
      <c r="AI114" s="102"/>
      <c r="AJ114" s="108" t="s">
        <v>175</v>
      </c>
      <c r="AK114" s="109">
        <f t="shared" si="43"/>
        <v>7839.399</v>
      </c>
      <c r="AL114" s="109">
        <f t="shared" si="43"/>
        <v>5696.699</v>
      </c>
      <c r="AM114" s="109">
        <f t="shared" si="43"/>
        <v>6672</v>
      </c>
    </row>
    <row r="115" spans="1:39" ht="12.75">
      <c r="A115" s="108" t="s">
        <v>176</v>
      </c>
      <c r="B115" s="109">
        <f t="shared" si="36"/>
        <v>659474.9700000001</v>
      </c>
      <c r="C115" s="109">
        <f t="shared" si="36"/>
        <v>546979.4079999999</v>
      </c>
      <c r="D115" s="109">
        <f t="shared" si="36"/>
        <v>93121</v>
      </c>
      <c r="E115" s="110"/>
      <c r="F115" s="108" t="s">
        <v>176</v>
      </c>
      <c r="G115" s="109">
        <f t="shared" si="37"/>
        <v>57364.114</v>
      </c>
      <c r="H115" s="109">
        <f t="shared" si="37"/>
        <v>56037.637</v>
      </c>
      <c r="I115" s="109">
        <f t="shared" si="37"/>
        <v>62826</v>
      </c>
      <c r="J115" s="110"/>
      <c r="K115" s="108" t="s">
        <v>176</v>
      </c>
      <c r="L115" s="109">
        <f t="shared" si="38"/>
        <v>46448.365999999995</v>
      </c>
      <c r="M115" s="109">
        <f t="shared" si="38"/>
        <v>27166.056000000004</v>
      </c>
      <c r="N115" s="109">
        <f t="shared" si="38"/>
        <v>4311</v>
      </c>
      <c r="O115" s="111"/>
      <c r="P115" s="108" t="s">
        <v>176</v>
      </c>
      <c r="Q115" s="109">
        <f t="shared" si="39"/>
        <v>16756.413</v>
      </c>
      <c r="R115" s="109">
        <f t="shared" si="39"/>
        <v>20004.326</v>
      </c>
      <c r="S115" s="109">
        <f t="shared" si="39"/>
        <v>10714</v>
      </c>
      <c r="T115" s="111"/>
      <c r="U115" s="108" t="s">
        <v>176</v>
      </c>
      <c r="V115" s="109">
        <f t="shared" si="40"/>
        <v>51752.668</v>
      </c>
      <c r="W115" s="109">
        <f t="shared" si="40"/>
        <v>46187.636999999995</v>
      </c>
      <c r="X115" s="109">
        <f t="shared" si="40"/>
        <v>38142</v>
      </c>
      <c r="Y115" s="110"/>
      <c r="Z115" s="108" t="s">
        <v>176</v>
      </c>
      <c r="AA115" s="109">
        <f t="shared" si="41"/>
        <v>54000.35400000001</v>
      </c>
      <c r="AB115" s="109">
        <f t="shared" si="41"/>
        <v>56093.118</v>
      </c>
      <c r="AC115" s="109">
        <f t="shared" si="41"/>
        <v>53279</v>
      </c>
      <c r="AD115" s="110"/>
      <c r="AE115" s="108" t="s">
        <v>176</v>
      </c>
      <c r="AF115" s="109">
        <f t="shared" si="42"/>
        <v>462263.61799999996</v>
      </c>
      <c r="AG115" s="109">
        <f t="shared" si="42"/>
        <v>394299.03799999994</v>
      </c>
      <c r="AH115" s="109">
        <f t="shared" si="42"/>
        <v>562923</v>
      </c>
      <c r="AI115" s="102"/>
      <c r="AJ115" s="108" t="s">
        <v>176</v>
      </c>
      <c r="AK115" s="109">
        <f t="shared" si="43"/>
        <v>7944.207</v>
      </c>
      <c r="AL115" s="109">
        <f t="shared" si="43"/>
        <v>5861.584</v>
      </c>
      <c r="AM115" s="109">
        <f t="shared" si="43"/>
        <v>10503</v>
      </c>
    </row>
    <row r="116" spans="1:39" ht="12.75">
      <c r="A116" s="108" t="s">
        <v>177</v>
      </c>
      <c r="B116" s="109">
        <f t="shared" si="36"/>
        <v>681971.06</v>
      </c>
      <c r="C116" s="109">
        <f t="shared" si="36"/>
        <v>662877.7059999999</v>
      </c>
      <c r="D116" s="109">
        <f t="shared" si="36"/>
        <v>132278</v>
      </c>
      <c r="E116" s="110"/>
      <c r="F116" s="108" t="s">
        <v>177</v>
      </c>
      <c r="G116" s="109">
        <f t="shared" si="37"/>
        <v>66994.602</v>
      </c>
      <c r="H116" s="109">
        <f t="shared" si="37"/>
        <v>63873.034</v>
      </c>
      <c r="I116" s="109">
        <f t="shared" si="37"/>
        <v>68025</v>
      </c>
      <c r="J116" s="110"/>
      <c r="K116" s="108" t="s">
        <v>177</v>
      </c>
      <c r="L116" s="109">
        <f t="shared" si="38"/>
        <v>62832.647999999994</v>
      </c>
      <c r="M116" s="109">
        <f t="shared" si="38"/>
        <v>35414.139</v>
      </c>
      <c r="N116" s="109">
        <f t="shared" si="38"/>
        <v>8808</v>
      </c>
      <c r="O116" s="111"/>
      <c r="P116" s="108" t="s">
        <v>177</v>
      </c>
      <c r="Q116" s="109">
        <f t="shared" si="39"/>
        <v>20624.758</v>
      </c>
      <c r="R116" s="109">
        <f t="shared" si="39"/>
        <v>21657.792</v>
      </c>
      <c r="S116" s="109">
        <f t="shared" si="39"/>
        <v>11841</v>
      </c>
      <c r="T116" s="111"/>
      <c r="U116" s="108" t="s">
        <v>177</v>
      </c>
      <c r="V116" s="109">
        <f t="shared" si="40"/>
        <v>53573.021</v>
      </c>
      <c r="W116" s="109">
        <f t="shared" si="40"/>
        <v>51288.647</v>
      </c>
      <c r="X116" s="109">
        <f t="shared" si="40"/>
        <v>39851</v>
      </c>
      <c r="Y116" s="110"/>
      <c r="Z116" s="108" t="s">
        <v>177</v>
      </c>
      <c r="AA116" s="109">
        <f t="shared" si="41"/>
        <v>61842.088</v>
      </c>
      <c r="AB116" s="109">
        <f t="shared" si="41"/>
        <v>61093.353</v>
      </c>
      <c r="AC116" s="109">
        <f t="shared" si="41"/>
        <v>54817</v>
      </c>
      <c r="AD116" s="110"/>
      <c r="AE116" s="108" t="s">
        <v>177</v>
      </c>
      <c r="AF116" s="109">
        <f t="shared" si="42"/>
        <v>491288.91</v>
      </c>
      <c r="AG116" s="109">
        <f t="shared" si="42"/>
        <v>471804.4909999999</v>
      </c>
      <c r="AH116" s="109">
        <f t="shared" si="42"/>
        <v>618300</v>
      </c>
      <c r="AI116" s="102"/>
      <c r="AJ116" s="108" t="s">
        <v>177</v>
      </c>
      <c r="AK116" s="109">
        <f t="shared" si="43"/>
        <v>8177.225</v>
      </c>
      <c r="AL116" s="109">
        <f t="shared" si="43"/>
        <v>6162.647</v>
      </c>
      <c r="AM116" s="109">
        <f t="shared" si="43"/>
        <v>10688</v>
      </c>
    </row>
    <row r="117" spans="1:39" ht="12.75">
      <c r="A117" s="108" t="s">
        <v>178</v>
      </c>
      <c r="B117" s="109">
        <f t="shared" si="36"/>
        <v>728418.216</v>
      </c>
      <c r="C117" s="109">
        <f t="shared" si="36"/>
        <v>726597.2559999999</v>
      </c>
      <c r="D117" s="109">
        <f t="shared" si="36"/>
        <v>220935</v>
      </c>
      <c r="E117" s="110"/>
      <c r="F117" s="108" t="s">
        <v>178</v>
      </c>
      <c r="G117" s="109">
        <f t="shared" si="37"/>
        <v>72786.15699999999</v>
      </c>
      <c r="H117" s="109">
        <f t="shared" si="37"/>
        <v>69744.389</v>
      </c>
      <c r="I117" s="109">
        <f t="shared" si="37"/>
        <v>73835</v>
      </c>
      <c r="J117" s="110"/>
      <c r="K117" s="108" t="s">
        <v>178</v>
      </c>
      <c r="L117" s="109">
        <f t="shared" si="38"/>
        <v>62988.147</v>
      </c>
      <c r="M117" s="109">
        <f t="shared" si="38"/>
        <v>42465.886000000006</v>
      </c>
      <c r="N117" s="109">
        <f t="shared" si="38"/>
        <v>13006</v>
      </c>
      <c r="O117" s="111"/>
      <c r="P117" s="108" t="s">
        <v>178</v>
      </c>
      <c r="Q117" s="109">
        <f t="shared" si="39"/>
        <v>21920.350000000002</v>
      </c>
      <c r="R117" s="109">
        <f t="shared" si="39"/>
        <v>23061.518</v>
      </c>
      <c r="S117" s="109">
        <f t="shared" si="39"/>
        <v>12974</v>
      </c>
      <c r="T117" s="111"/>
      <c r="U117" s="108" t="s">
        <v>178</v>
      </c>
      <c r="V117" s="109">
        <f t="shared" si="40"/>
        <v>60766.899</v>
      </c>
      <c r="W117" s="109">
        <f t="shared" si="40"/>
        <v>54144.418</v>
      </c>
      <c r="X117" s="109">
        <f t="shared" si="40"/>
        <v>41818</v>
      </c>
      <c r="Y117" s="110"/>
      <c r="Z117" s="108" t="s">
        <v>178</v>
      </c>
      <c r="AA117" s="109">
        <f t="shared" si="41"/>
        <v>68445.75600000001</v>
      </c>
      <c r="AB117" s="109">
        <f t="shared" si="41"/>
        <v>66637.232</v>
      </c>
      <c r="AC117" s="109">
        <f t="shared" si="41"/>
        <v>60207</v>
      </c>
      <c r="AD117" s="110"/>
      <c r="AE117" s="108" t="s">
        <v>178</v>
      </c>
      <c r="AF117" s="109">
        <f t="shared" si="42"/>
        <v>552944.248</v>
      </c>
      <c r="AG117" s="109">
        <f t="shared" si="42"/>
        <v>496756.42399999994</v>
      </c>
      <c r="AH117" s="109">
        <f t="shared" si="42"/>
        <v>663794</v>
      </c>
      <c r="AI117" s="102"/>
      <c r="AJ117" s="108" t="s">
        <v>178</v>
      </c>
      <c r="AK117" s="109">
        <f t="shared" si="43"/>
        <v>11549.349</v>
      </c>
      <c r="AL117" s="109">
        <f t="shared" si="43"/>
        <v>6673.744</v>
      </c>
      <c r="AM117" s="109">
        <f t="shared" si="43"/>
        <v>10878</v>
      </c>
    </row>
    <row r="118" spans="1:39" ht="12.75">
      <c r="A118" s="108" t="s">
        <v>179</v>
      </c>
      <c r="B118" s="109">
        <f t="shared" si="36"/>
        <v>784546.366</v>
      </c>
      <c r="C118" s="109">
        <f t="shared" si="36"/>
        <v>805630.8039999999</v>
      </c>
      <c r="D118" s="109">
        <f t="shared" si="36"/>
        <v>288917</v>
      </c>
      <c r="E118" s="110"/>
      <c r="F118" s="108" t="s">
        <v>179</v>
      </c>
      <c r="G118" s="109">
        <f t="shared" si="37"/>
        <v>78703.26299999999</v>
      </c>
      <c r="H118" s="109">
        <f t="shared" si="37"/>
        <v>77071.715</v>
      </c>
      <c r="I118" s="109">
        <f t="shared" si="37"/>
        <v>79473</v>
      </c>
      <c r="J118" s="110"/>
      <c r="K118" s="108" t="s">
        <v>179</v>
      </c>
      <c r="L118" s="109">
        <f t="shared" si="38"/>
        <v>63069.890999999996</v>
      </c>
      <c r="M118" s="109">
        <f t="shared" si="38"/>
        <v>43991.461</v>
      </c>
      <c r="N118" s="109">
        <f t="shared" si="38"/>
        <v>13037</v>
      </c>
      <c r="O118" s="111"/>
      <c r="P118" s="108" t="s">
        <v>179</v>
      </c>
      <c r="Q118" s="109">
        <f t="shared" si="39"/>
        <v>23275.848</v>
      </c>
      <c r="R118" s="109">
        <f t="shared" si="39"/>
        <v>24059.503</v>
      </c>
      <c r="S118" s="109">
        <f t="shared" si="39"/>
        <v>14134</v>
      </c>
      <c r="T118" s="111"/>
      <c r="U118" s="108" t="s">
        <v>179</v>
      </c>
      <c r="V118" s="109">
        <f t="shared" si="40"/>
        <v>63111.623</v>
      </c>
      <c r="W118" s="109">
        <f t="shared" si="40"/>
        <v>56350.810999999994</v>
      </c>
      <c r="X118" s="109">
        <f t="shared" si="40"/>
        <v>43342</v>
      </c>
      <c r="Y118" s="110"/>
      <c r="Z118" s="108" t="s">
        <v>179</v>
      </c>
      <c r="AA118" s="109">
        <f t="shared" si="41"/>
        <v>75421.497</v>
      </c>
      <c r="AB118" s="109">
        <f t="shared" si="41"/>
        <v>73242.98000000001</v>
      </c>
      <c r="AC118" s="109">
        <f t="shared" si="41"/>
        <v>64244</v>
      </c>
      <c r="AD118" s="110"/>
      <c r="AE118" s="108" t="s">
        <v>179</v>
      </c>
      <c r="AF118" s="109">
        <f t="shared" si="42"/>
        <v>567447.3910000001</v>
      </c>
      <c r="AG118" s="109">
        <f t="shared" si="42"/>
        <v>511018.6209999999</v>
      </c>
      <c r="AH118" s="109">
        <f t="shared" si="42"/>
        <v>707497</v>
      </c>
      <c r="AI118" s="102"/>
      <c r="AJ118" s="108" t="s">
        <v>179</v>
      </c>
      <c r="AK118" s="109">
        <f t="shared" si="43"/>
        <v>11842.654</v>
      </c>
      <c r="AL118" s="109">
        <f t="shared" si="43"/>
        <v>11250.705</v>
      </c>
      <c r="AM118" s="109">
        <f t="shared" si="43"/>
        <v>13045</v>
      </c>
    </row>
    <row r="119" spans="1:39" ht="12.75">
      <c r="A119" s="108" t="s">
        <v>180</v>
      </c>
      <c r="B119" s="109">
        <f t="shared" si="36"/>
        <v>812706.5920000001</v>
      </c>
      <c r="C119" s="109">
        <f t="shared" si="36"/>
        <v>831489.3259999999</v>
      </c>
      <c r="D119" s="109">
        <f t="shared" si="36"/>
        <v>319588</v>
      </c>
      <c r="E119" s="110"/>
      <c r="F119" s="108" t="s">
        <v>180</v>
      </c>
      <c r="G119" s="109">
        <f t="shared" si="37"/>
        <v>84438.02699999999</v>
      </c>
      <c r="H119" s="109">
        <f t="shared" si="37"/>
        <v>85379.37</v>
      </c>
      <c r="I119" s="109">
        <f t="shared" si="37"/>
        <v>81001</v>
      </c>
      <c r="J119" s="110"/>
      <c r="K119" s="108" t="s">
        <v>180</v>
      </c>
      <c r="L119" s="109">
        <f t="shared" si="38"/>
        <v>68269.14199999999</v>
      </c>
      <c r="M119" s="109">
        <f t="shared" si="38"/>
        <v>47560.628000000004</v>
      </c>
      <c r="N119" s="109">
        <f t="shared" si="38"/>
        <v>28200</v>
      </c>
      <c r="O119" s="111"/>
      <c r="P119" s="108" t="s">
        <v>180</v>
      </c>
      <c r="Q119" s="109">
        <f t="shared" si="39"/>
        <v>24563.767</v>
      </c>
      <c r="R119" s="109">
        <f t="shared" si="39"/>
        <v>25268.869000000002</v>
      </c>
      <c r="S119" s="109">
        <f t="shared" si="39"/>
        <v>15094</v>
      </c>
      <c r="T119" s="111"/>
      <c r="U119" s="108" t="s">
        <v>180</v>
      </c>
      <c r="V119" s="109">
        <f t="shared" si="40"/>
        <v>68995.951</v>
      </c>
      <c r="W119" s="109">
        <f t="shared" si="40"/>
        <v>64272.924999999996</v>
      </c>
      <c r="X119" s="109">
        <f t="shared" si="40"/>
        <v>44288</v>
      </c>
      <c r="Y119" s="110"/>
      <c r="Z119" s="108" t="s">
        <v>180</v>
      </c>
      <c r="AA119" s="109">
        <f t="shared" si="41"/>
        <v>77860.239</v>
      </c>
      <c r="AB119" s="109">
        <f t="shared" si="41"/>
        <v>79480.33600000001</v>
      </c>
      <c r="AC119" s="109">
        <f t="shared" si="41"/>
        <v>65317</v>
      </c>
      <c r="AD119" s="110"/>
      <c r="AE119" s="108" t="s">
        <v>180</v>
      </c>
      <c r="AF119" s="109">
        <f t="shared" si="42"/>
        <v>628486.219</v>
      </c>
      <c r="AG119" s="109">
        <f t="shared" si="42"/>
        <v>549870.7679999999</v>
      </c>
      <c r="AH119" s="109">
        <f t="shared" si="42"/>
        <v>733450</v>
      </c>
      <c r="AI119" s="102"/>
      <c r="AJ119" s="108" t="s">
        <v>180</v>
      </c>
      <c r="AK119" s="109">
        <f t="shared" si="43"/>
        <v>13723.206</v>
      </c>
      <c r="AL119" s="109">
        <f t="shared" si="43"/>
        <v>11851.99</v>
      </c>
      <c r="AM119" s="109">
        <f t="shared" si="43"/>
        <v>16533</v>
      </c>
    </row>
    <row r="121" spans="1:39" ht="33" customHeight="1">
      <c r="A121" s="180" t="s">
        <v>201</v>
      </c>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row>
    <row r="122" spans="1:39" ht="12.7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row>
    <row r="123" spans="1:39" ht="39" customHeight="1">
      <c r="A123" s="181" t="s">
        <v>202</v>
      </c>
      <c r="B123" s="181"/>
      <c r="C123" s="181"/>
      <c r="D123" s="181"/>
      <c r="E123" s="103"/>
      <c r="F123" s="181" t="s">
        <v>203</v>
      </c>
      <c r="G123" s="181"/>
      <c r="H123" s="181"/>
      <c r="I123" s="181"/>
      <c r="J123" s="103"/>
      <c r="K123" s="181" t="s">
        <v>204</v>
      </c>
      <c r="L123" s="181"/>
      <c r="M123" s="181"/>
      <c r="N123" s="181"/>
      <c r="O123" s="104"/>
      <c r="P123" s="181" t="s">
        <v>205</v>
      </c>
      <c r="Q123" s="181"/>
      <c r="R123" s="181"/>
      <c r="S123" s="181"/>
      <c r="T123" s="104"/>
      <c r="U123" s="181" t="s">
        <v>206</v>
      </c>
      <c r="V123" s="181"/>
      <c r="W123" s="181"/>
      <c r="X123" s="181"/>
      <c r="Y123" s="103"/>
      <c r="Z123" s="181" t="s">
        <v>207</v>
      </c>
      <c r="AA123" s="181"/>
      <c r="AB123" s="181"/>
      <c r="AC123" s="181"/>
      <c r="AD123" s="103"/>
      <c r="AE123" s="181" t="s">
        <v>208</v>
      </c>
      <c r="AF123" s="181"/>
      <c r="AG123" s="181"/>
      <c r="AH123" s="181"/>
      <c r="AI123" s="103"/>
      <c r="AJ123" s="181" t="s">
        <v>209</v>
      </c>
      <c r="AK123" s="181"/>
      <c r="AL123" s="181"/>
      <c r="AM123" s="181"/>
    </row>
    <row r="124" spans="1:39" ht="25.5">
      <c r="A124" s="105" t="s">
        <v>158</v>
      </c>
      <c r="B124" s="106" t="s">
        <v>94</v>
      </c>
      <c r="C124" s="106" t="s">
        <v>96</v>
      </c>
      <c r="D124" s="106" t="s">
        <v>99</v>
      </c>
      <c r="E124" s="107"/>
      <c r="F124" s="105" t="s">
        <v>158</v>
      </c>
      <c r="G124" s="106" t="s">
        <v>94</v>
      </c>
      <c r="H124" s="106" t="s">
        <v>96</v>
      </c>
      <c r="I124" s="106" t="s">
        <v>99</v>
      </c>
      <c r="J124" s="107"/>
      <c r="K124" s="105" t="s">
        <v>158</v>
      </c>
      <c r="L124" s="106" t="s">
        <v>94</v>
      </c>
      <c r="M124" s="106" t="s">
        <v>96</v>
      </c>
      <c r="N124" s="106" t="s">
        <v>99</v>
      </c>
      <c r="O124" s="107"/>
      <c r="P124" s="105" t="s">
        <v>158</v>
      </c>
      <c r="Q124" s="106" t="s">
        <v>94</v>
      </c>
      <c r="R124" s="106" t="s">
        <v>96</v>
      </c>
      <c r="S124" s="106" t="s">
        <v>99</v>
      </c>
      <c r="T124" s="107"/>
      <c r="U124" s="105" t="s">
        <v>158</v>
      </c>
      <c r="V124" s="106" t="s">
        <v>94</v>
      </c>
      <c r="W124" s="106" t="s">
        <v>96</v>
      </c>
      <c r="X124" s="106" t="s">
        <v>99</v>
      </c>
      <c r="Y124" s="107"/>
      <c r="Z124" s="105" t="s">
        <v>158</v>
      </c>
      <c r="AA124" s="106" t="s">
        <v>94</v>
      </c>
      <c r="AB124" s="106" t="s">
        <v>96</v>
      </c>
      <c r="AC124" s="106" t="s">
        <v>99</v>
      </c>
      <c r="AD124" s="107"/>
      <c r="AE124" s="105" t="s">
        <v>158</v>
      </c>
      <c r="AF124" s="106" t="s">
        <v>94</v>
      </c>
      <c r="AG124" s="106" t="s">
        <v>96</v>
      </c>
      <c r="AH124" s="106" t="s">
        <v>99</v>
      </c>
      <c r="AI124" s="112"/>
      <c r="AJ124" s="105" t="s">
        <v>158</v>
      </c>
      <c r="AK124" s="106" t="s">
        <v>94</v>
      </c>
      <c r="AL124" s="106" t="s">
        <v>96</v>
      </c>
      <c r="AM124" s="106" t="s">
        <v>99</v>
      </c>
    </row>
    <row r="125" spans="1:39" ht="12.75">
      <c r="A125" s="108" t="s">
        <v>169</v>
      </c>
      <c r="B125" s="109">
        <v>15404.905</v>
      </c>
      <c r="C125" s="109">
        <v>55676.365000000005</v>
      </c>
      <c r="D125" s="109">
        <v>17903</v>
      </c>
      <c r="E125" s="110"/>
      <c r="F125" s="108" t="s">
        <v>169</v>
      </c>
      <c r="G125" s="109">
        <v>17864.733000000004</v>
      </c>
      <c r="H125" s="109">
        <v>21089.341</v>
      </c>
      <c r="I125" s="109">
        <v>13150</v>
      </c>
      <c r="J125" s="110"/>
      <c r="K125" s="108" t="s">
        <v>169</v>
      </c>
      <c r="L125" s="109">
        <v>87.767</v>
      </c>
      <c r="M125" s="109">
        <v>67.409</v>
      </c>
      <c r="N125" s="109">
        <v>2137</v>
      </c>
      <c r="O125" s="111"/>
      <c r="P125" s="108" t="s">
        <v>169</v>
      </c>
      <c r="Q125" s="109">
        <v>62.71</v>
      </c>
      <c r="R125" s="109">
        <v>9.554999999999998</v>
      </c>
      <c r="S125" s="109">
        <v>18.105999999999998</v>
      </c>
      <c r="T125" s="111"/>
      <c r="U125" s="108" t="s">
        <v>169</v>
      </c>
      <c r="V125" s="109">
        <v>42897.975</v>
      </c>
      <c r="W125" s="109">
        <v>106293.519</v>
      </c>
      <c r="X125" s="109">
        <v>41431</v>
      </c>
      <c r="Y125" s="110"/>
      <c r="Z125" s="108" t="s">
        <v>169</v>
      </c>
      <c r="AA125" s="109">
        <v>4365.278</v>
      </c>
      <c r="AB125" s="109">
        <v>2419.432</v>
      </c>
      <c r="AC125" s="109">
        <v>651</v>
      </c>
      <c r="AD125" s="110"/>
      <c r="AE125" s="108" t="s">
        <v>169</v>
      </c>
      <c r="AF125" s="109">
        <v>10348.605</v>
      </c>
      <c r="AG125" s="109">
        <v>7132.1849999999995</v>
      </c>
      <c r="AH125" s="109">
        <v>12370</v>
      </c>
      <c r="AI125" s="102"/>
      <c r="AJ125" s="108" t="s">
        <v>169</v>
      </c>
      <c r="AK125" s="109">
        <v>0</v>
      </c>
      <c r="AL125" s="109">
        <v>0</v>
      </c>
      <c r="AM125" s="109">
        <v>0</v>
      </c>
    </row>
    <row r="126" spans="1:39" ht="12.75">
      <c r="A126" s="108" t="s">
        <v>170</v>
      </c>
      <c r="B126" s="109">
        <v>34792.392</v>
      </c>
      <c r="C126" s="109">
        <v>116630.992</v>
      </c>
      <c r="D126" s="109">
        <v>10929</v>
      </c>
      <c r="E126" s="110"/>
      <c r="F126" s="108" t="s">
        <v>170</v>
      </c>
      <c r="G126" s="109">
        <v>18848.909</v>
      </c>
      <c r="H126" s="109">
        <v>16941.348</v>
      </c>
      <c r="I126" s="109">
        <v>11139</v>
      </c>
      <c r="J126" s="110"/>
      <c r="K126" s="108" t="s">
        <v>170</v>
      </c>
      <c r="L126" s="109">
        <v>670.58</v>
      </c>
      <c r="M126" s="109">
        <v>70.91</v>
      </c>
      <c r="N126" s="109">
        <v>2057</v>
      </c>
      <c r="O126" s="111"/>
      <c r="P126" s="108" t="s">
        <v>170</v>
      </c>
      <c r="Q126" s="109">
        <v>70.26100000000001</v>
      </c>
      <c r="R126" s="109">
        <v>3.813999999999999</v>
      </c>
      <c r="S126" s="109">
        <v>7.732</v>
      </c>
      <c r="T126" s="111"/>
      <c r="U126" s="108" t="s">
        <v>170</v>
      </c>
      <c r="V126" s="109">
        <v>52134.171</v>
      </c>
      <c r="W126" s="109">
        <v>232884.907</v>
      </c>
      <c r="X126" s="109">
        <v>112726</v>
      </c>
      <c r="Y126" s="110"/>
      <c r="Z126" s="108" t="s">
        <v>170</v>
      </c>
      <c r="AA126" s="109">
        <v>1521.788</v>
      </c>
      <c r="AB126" s="109">
        <v>2753.333</v>
      </c>
      <c r="AC126" s="109">
        <v>435</v>
      </c>
      <c r="AD126" s="110"/>
      <c r="AE126" s="108" t="s">
        <v>170</v>
      </c>
      <c r="AF126" s="109">
        <v>13313.402999999998</v>
      </c>
      <c r="AG126" s="109">
        <v>11606.294</v>
      </c>
      <c r="AH126" s="109">
        <v>16811</v>
      </c>
      <c r="AI126" s="102"/>
      <c r="AJ126" s="108" t="s">
        <v>170</v>
      </c>
      <c r="AK126" s="109">
        <v>0.002</v>
      </c>
      <c r="AL126" s="109">
        <v>0.015</v>
      </c>
      <c r="AM126" s="109">
        <v>0</v>
      </c>
    </row>
    <row r="127" spans="1:39" ht="12.75">
      <c r="A127" s="108" t="s">
        <v>171</v>
      </c>
      <c r="B127" s="109">
        <v>34712.528000000006</v>
      </c>
      <c r="C127" s="109">
        <v>246305.24299999996</v>
      </c>
      <c r="D127" s="109">
        <v>4760</v>
      </c>
      <c r="E127" s="110"/>
      <c r="F127" s="108" t="s">
        <v>171</v>
      </c>
      <c r="G127" s="109">
        <v>17169.052000000007</v>
      </c>
      <c r="H127" s="109">
        <v>19935.903</v>
      </c>
      <c r="I127" s="109">
        <v>11956</v>
      </c>
      <c r="J127" s="110"/>
      <c r="K127" s="108" t="s">
        <v>171</v>
      </c>
      <c r="L127" s="109">
        <v>402.48499999999996</v>
      </c>
      <c r="M127" s="109">
        <v>4788.977000000001</v>
      </c>
      <c r="N127" s="109">
        <v>1396</v>
      </c>
      <c r="O127" s="111"/>
      <c r="P127" s="108" t="s">
        <v>171</v>
      </c>
      <c r="Q127" s="109">
        <v>50.461000000000006</v>
      </c>
      <c r="R127" s="109">
        <v>44.125</v>
      </c>
      <c r="S127" s="109">
        <v>15.45</v>
      </c>
      <c r="T127" s="111"/>
      <c r="U127" s="108" t="s">
        <v>171</v>
      </c>
      <c r="V127" s="109">
        <v>36423.604</v>
      </c>
      <c r="W127" s="109">
        <v>229667.97600000002</v>
      </c>
      <c r="X127" s="109">
        <v>113918</v>
      </c>
      <c r="Y127" s="110"/>
      <c r="Z127" s="108" t="s">
        <v>171</v>
      </c>
      <c r="AA127" s="109">
        <v>5510.659</v>
      </c>
      <c r="AB127" s="109">
        <v>5873.215999999999</v>
      </c>
      <c r="AC127" s="109">
        <v>1077</v>
      </c>
      <c r="AD127" s="110"/>
      <c r="AE127" s="108" t="s">
        <v>171</v>
      </c>
      <c r="AF127" s="109">
        <v>13269.29</v>
      </c>
      <c r="AG127" s="109">
        <v>12427.712</v>
      </c>
      <c r="AH127" s="109">
        <v>30727</v>
      </c>
      <c r="AI127" s="102"/>
      <c r="AJ127" s="108" t="s">
        <v>171</v>
      </c>
      <c r="AK127" s="109">
        <v>10.847</v>
      </c>
      <c r="AL127" s="109">
        <v>0</v>
      </c>
      <c r="AM127" s="109">
        <v>0</v>
      </c>
    </row>
    <row r="128" spans="1:39" ht="12.75">
      <c r="A128" s="108" t="s">
        <v>172</v>
      </c>
      <c r="B128" s="109">
        <v>27469.621</v>
      </c>
      <c r="C128" s="109">
        <v>225884.312</v>
      </c>
      <c r="D128" s="109">
        <v>8151</v>
      </c>
      <c r="E128" s="110"/>
      <c r="F128" s="108" t="s">
        <v>172</v>
      </c>
      <c r="G128" s="109">
        <v>20710.106999999996</v>
      </c>
      <c r="H128" s="109">
        <v>21802.395</v>
      </c>
      <c r="I128" s="109">
        <v>11591</v>
      </c>
      <c r="J128" s="110"/>
      <c r="K128" s="108" t="s">
        <v>172</v>
      </c>
      <c r="L128" s="109">
        <v>84.113</v>
      </c>
      <c r="M128" s="109">
        <v>3517.2889999999998</v>
      </c>
      <c r="N128" s="109">
        <v>578</v>
      </c>
      <c r="O128" s="111"/>
      <c r="P128" s="108" t="s">
        <v>172</v>
      </c>
      <c r="Q128" s="109">
        <v>60.799</v>
      </c>
      <c r="R128" s="109">
        <v>50.95099999999999</v>
      </c>
      <c r="S128" s="109">
        <v>7.335000000000001</v>
      </c>
      <c r="T128" s="111"/>
      <c r="U128" s="108" t="s">
        <v>172</v>
      </c>
      <c r="V128" s="109">
        <v>61390.60799999999</v>
      </c>
      <c r="W128" s="109">
        <v>244933.53499999997</v>
      </c>
      <c r="X128" s="109">
        <v>167488</v>
      </c>
      <c r="Y128" s="110"/>
      <c r="Z128" s="108" t="s">
        <v>172</v>
      </c>
      <c r="AA128" s="109">
        <v>5400.361</v>
      </c>
      <c r="AB128" s="109">
        <v>5671.712000000001</v>
      </c>
      <c r="AC128" s="109">
        <v>1016</v>
      </c>
      <c r="AD128" s="110"/>
      <c r="AE128" s="108" t="s">
        <v>172</v>
      </c>
      <c r="AF128" s="109">
        <v>55940.695999999996</v>
      </c>
      <c r="AG128" s="109">
        <v>57175.654</v>
      </c>
      <c r="AH128" s="109">
        <v>7622</v>
      </c>
      <c r="AI128" s="102"/>
      <c r="AJ128" s="108" t="s">
        <v>172</v>
      </c>
      <c r="AK128" s="109">
        <v>0</v>
      </c>
      <c r="AL128" s="109">
        <v>0</v>
      </c>
      <c r="AM128" s="109">
        <v>0</v>
      </c>
    </row>
    <row r="129" spans="1:39" ht="12.75">
      <c r="A129" s="108" t="s">
        <v>173</v>
      </c>
      <c r="B129" s="109">
        <v>17546.144</v>
      </c>
      <c r="C129" s="109">
        <v>38841.469</v>
      </c>
      <c r="D129" s="109">
        <v>11263</v>
      </c>
      <c r="E129" s="110"/>
      <c r="F129" s="108" t="s">
        <v>173</v>
      </c>
      <c r="G129" s="109">
        <v>19757.100000000006</v>
      </c>
      <c r="H129" s="109">
        <v>17021.267</v>
      </c>
      <c r="I129" s="109">
        <v>12631</v>
      </c>
      <c r="J129" s="110"/>
      <c r="K129" s="108" t="s">
        <v>173</v>
      </c>
      <c r="L129" s="109">
        <v>88.41</v>
      </c>
      <c r="M129" s="109">
        <v>64.93299999999999</v>
      </c>
      <c r="N129" s="109">
        <v>608</v>
      </c>
      <c r="O129" s="111"/>
      <c r="P129" s="108" t="s">
        <v>173</v>
      </c>
      <c r="Q129" s="109">
        <v>117.21</v>
      </c>
      <c r="R129" s="109">
        <v>9.456</v>
      </c>
      <c r="S129" s="109">
        <v>18.953</v>
      </c>
      <c r="T129" s="111"/>
      <c r="U129" s="108" t="s">
        <v>173</v>
      </c>
      <c r="V129" s="109">
        <v>96708.67</v>
      </c>
      <c r="W129" s="109">
        <v>68016.62299999999</v>
      </c>
      <c r="X129" s="109">
        <v>138818</v>
      </c>
      <c r="Y129" s="110"/>
      <c r="Z129" s="108" t="s">
        <v>173</v>
      </c>
      <c r="AA129" s="109">
        <v>1580.8</v>
      </c>
      <c r="AB129" s="109">
        <v>4351.714999999999</v>
      </c>
      <c r="AC129" s="109">
        <v>1611</v>
      </c>
      <c r="AD129" s="110"/>
      <c r="AE129" s="108" t="s">
        <v>173</v>
      </c>
      <c r="AF129" s="109">
        <v>50067.14599999999</v>
      </c>
      <c r="AG129" s="109">
        <v>13214.405</v>
      </c>
      <c r="AH129" s="109">
        <v>12161</v>
      </c>
      <c r="AI129" s="102"/>
      <c r="AJ129" s="108" t="s">
        <v>173</v>
      </c>
      <c r="AK129" s="109">
        <v>0</v>
      </c>
      <c r="AL129" s="109">
        <v>3.0719999999999996</v>
      </c>
      <c r="AM129" s="109">
        <v>0.288</v>
      </c>
    </row>
    <row r="130" spans="1:39" ht="12.75">
      <c r="A130" s="108" t="s">
        <v>174</v>
      </c>
      <c r="B130" s="109">
        <v>45139.268000000004</v>
      </c>
      <c r="C130" s="109">
        <v>28923.53</v>
      </c>
      <c r="D130" s="109">
        <v>9890</v>
      </c>
      <c r="E130" s="110"/>
      <c r="F130" s="108" t="s">
        <v>174</v>
      </c>
      <c r="G130" s="109">
        <v>17106.293</v>
      </c>
      <c r="H130" s="109">
        <v>17975.191</v>
      </c>
      <c r="I130" s="109">
        <v>12405</v>
      </c>
      <c r="J130" s="110"/>
      <c r="K130" s="108" t="s">
        <v>174</v>
      </c>
      <c r="L130" s="109">
        <v>31.681</v>
      </c>
      <c r="M130" s="109">
        <v>14.064</v>
      </c>
      <c r="N130" s="109">
        <v>832</v>
      </c>
      <c r="O130" s="111"/>
      <c r="P130" s="108" t="s">
        <v>174</v>
      </c>
      <c r="Q130" s="109">
        <v>12.076</v>
      </c>
      <c r="R130" s="109">
        <v>13.301999999999998</v>
      </c>
      <c r="S130" s="109">
        <v>3.956</v>
      </c>
      <c r="T130" s="111"/>
      <c r="U130" s="108" t="s">
        <v>174</v>
      </c>
      <c r="V130" s="109">
        <v>91093.03399999999</v>
      </c>
      <c r="W130" s="109">
        <v>54789.863000000005</v>
      </c>
      <c r="X130" s="109">
        <v>234507</v>
      </c>
      <c r="Y130" s="110"/>
      <c r="Z130" s="108" t="s">
        <v>174</v>
      </c>
      <c r="AA130" s="109">
        <v>1766.86</v>
      </c>
      <c r="AB130" s="109">
        <v>2105.0899999999997</v>
      </c>
      <c r="AC130" s="109">
        <v>741</v>
      </c>
      <c r="AD130" s="110"/>
      <c r="AE130" s="108" t="s">
        <v>174</v>
      </c>
      <c r="AF130" s="109">
        <v>18134.643999999997</v>
      </c>
      <c r="AG130" s="109">
        <v>8682.71</v>
      </c>
      <c r="AH130" s="109">
        <v>12332</v>
      </c>
      <c r="AI130" s="102"/>
      <c r="AJ130" s="108" t="s">
        <v>174</v>
      </c>
      <c r="AK130" s="109">
        <v>0</v>
      </c>
      <c r="AL130" s="109">
        <v>0</v>
      </c>
      <c r="AM130" s="109">
        <v>0</v>
      </c>
    </row>
    <row r="131" spans="1:39" ht="12.75">
      <c r="A131" s="108" t="s">
        <v>175</v>
      </c>
      <c r="B131" s="109">
        <v>29945.211</v>
      </c>
      <c r="C131" s="109">
        <v>34213.775</v>
      </c>
      <c r="D131" s="109">
        <v>2408</v>
      </c>
      <c r="E131" s="110"/>
      <c r="F131" s="108" t="s">
        <v>175</v>
      </c>
      <c r="G131" s="109">
        <v>21337.515000000003</v>
      </c>
      <c r="H131" s="109">
        <v>18468.80400000001</v>
      </c>
      <c r="I131" s="109">
        <v>8175</v>
      </c>
      <c r="J131" s="110"/>
      <c r="K131" s="108" t="s">
        <v>175</v>
      </c>
      <c r="L131" s="109">
        <v>133.421</v>
      </c>
      <c r="M131" s="109">
        <v>8.766</v>
      </c>
      <c r="N131" s="109">
        <v>1</v>
      </c>
      <c r="O131" s="111"/>
      <c r="P131" s="108" t="s">
        <v>175</v>
      </c>
      <c r="Q131" s="109">
        <v>122.71000000000001</v>
      </c>
      <c r="R131" s="109">
        <v>6.989000000000001</v>
      </c>
      <c r="S131" s="109"/>
      <c r="T131" s="111"/>
      <c r="U131" s="108" t="s">
        <v>175</v>
      </c>
      <c r="V131" s="109">
        <v>68438.16500000001</v>
      </c>
      <c r="W131" s="109">
        <v>76453.59800000001</v>
      </c>
      <c r="X131" s="109">
        <v>40179</v>
      </c>
      <c r="Y131" s="110"/>
      <c r="Z131" s="108" t="s">
        <v>175</v>
      </c>
      <c r="AA131" s="109">
        <v>1764.144</v>
      </c>
      <c r="AB131" s="109">
        <v>2804.13</v>
      </c>
      <c r="AC131" s="109">
        <v>217</v>
      </c>
      <c r="AD131" s="110"/>
      <c r="AE131" s="108" t="s">
        <v>175</v>
      </c>
      <c r="AF131" s="109">
        <v>30328.675999999996</v>
      </c>
      <c r="AG131" s="109">
        <v>7844.312</v>
      </c>
      <c r="AH131" s="109">
        <v>28665</v>
      </c>
      <c r="AI131" s="102"/>
      <c r="AJ131" s="108" t="s">
        <v>175</v>
      </c>
      <c r="AK131" s="109">
        <v>0.026</v>
      </c>
      <c r="AL131" s="109">
        <v>2.65</v>
      </c>
      <c r="AM131" s="109">
        <v>0</v>
      </c>
    </row>
    <row r="132" spans="1:39" ht="12.75">
      <c r="A132" s="108" t="s">
        <v>176</v>
      </c>
      <c r="B132" s="109">
        <v>36816.582</v>
      </c>
      <c r="C132" s="109">
        <v>13714.939999999999</v>
      </c>
      <c r="D132" s="109">
        <v>949</v>
      </c>
      <c r="E132" s="110"/>
      <c r="F132" s="108" t="s">
        <v>176</v>
      </c>
      <c r="G132" s="109">
        <v>17106.934</v>
      </c>
      <c r="H132" s="109">
        <v>17743.518000000004</v>
      </c>
      <c r="I132" s="109">
        <v>7680</v>
      </c>
      <c r="J132" s="110"/>
      <c r="K132" s="108" t="s">
        <v>176</v>
      </c>
      <c r="L132" s="109">
        <v>51.940000000000005</v>
      </c>
      <c r="M132" s="109">
        <v>11.833</v>
      </c>
      <c r="N132" s="109">
        <v>2124</v>
      </c>
      <c r="O132" s="111"/>
      <c r="P132" s="108" t="s">
        <v>176</v>
      </c>
      <c r="Q132" s="109">
        <v>66.91100000000002</v>
      </c>
      <c r="R132" s="109">
        <v>5.008</v>
      </c>
      <c r="S132" s="109"/>
      <c r="T132" s="111"/>
      <c r="U132" s="108" t="s">
        <v>176</v>
      </c>
      <c r="V132" s="109">
        <v>87160.577</v>
      </c>
      <c r="W132" s="109">
        <v>35437.112</v>
      </c>
      <c r="X132" s="109">
        <v>74404</v>
      </c>
      <c r="Y132" s="110"/>
      <c r="Z132" s="108" t="s">
        <v>176</v>
      </c>
      <c r="AA132" s="109">
        <v>3837.1450000000004</v>
      </c>
      <c r="AB132" s="109">
        <v>2118.435</v>
      </c>
      <c r="AC132" s="109">
        <v>496</v>
      </c>
      <c r="AD132" s="110"/>
      <c r="AE132" s="108" t="s">
        <v>176</v>
      </c>
      <c r="AF132" s="109">
        <v>14655.488000000001</v>
      </c>
      <c r="AG132" s="109">
        <v>9449.512</v>
      </c>
      <c r="AH132" s="109">
        <v>13071</v>
      </c>
      <c r="AI132" s="102"/>
      <c r="AJ132" s="108" t="s">
        <v>176</v>
      </c>
      <c r="AK132" s="109">
        <v>0</v>
      </c>
      <c r="AL132" s="109">
        <v>2.009</v>
      </c>
      <c r="AM132" s="109">
        <v>1</v>
      </c>
    </row>
    <row r="133" spans="1:39" ht="12.75">
      <c r="A133" s="108" t="s">
        <v>177</v>
      </c>
      <c r="B133" s="109">
        <v>18352.05</v>
      </c>
      <c r="C133" s="109">
        <v>21722.983</v>
      </c>
      <c r="D133" s="109">
        <v>1049</v>
      </c>
      <c r="E133" s="110"/>
      <c r="F133" s="108" t="s">
        <v>177</v>
      </c>
      <c r="G133" s="109">
        <v>20427.375</v>
      </c>
      <c r="H133" s="109">
        <v>22952.879</v>
      </c>
      <c r="I133" s="109">
        <v>15082</v>
      </c>
      <c r="J133" s="110"/>
      <c r="K133" s="108" t="s">
        <v>177</v>
      </c>
      <c r="L133" s="109">
        <v>159.21599999999998</v>
      </c>
      <c r="M133" s="109">
        <v>224.92499999999995</v>
      </c>
      <c r="N133" s="109">
        <v>2588</v>
      </c>
      <c r="O133" s="111"/>
      <c r="P133" s="108" t="s">
        <v>177</v>
      </c>
      <c r="Q133" s="109">
        <v>3.895</v>
      </c>
      <c r="R133" s="109">
        <v>8.136999999999999</v>
      </c>
      <c r="S133" s="109"/>
      <c r="T133" s="111"/>
      <c r="U133" s="108" t="s">
        <v>177</v>
      </c>
      <c r="V133" s="109">
        <v>111881.207</v>
      </c>
      <c r="W133" s="109">
        <v>33842.257999999994</v>
      </c>
      <c r="X133" s="109">
        <v>50409</v>
      </c>
      <c r="Y133" s="110"/>
      <c r="Z133" s="108" t="s">
        <v>177</v>
      </c>
      <c r="AA133" s="109">
        <v>2440.7189999999996</v>
      </c>
      <c r="AB133" s="109">
        <v>2995.0179999999996</v>
      </c>
      <c r="AC133" s="109">
        <v>3460</v>
      </c>
      <c r="AD133" s="110"/>
      <c r="AE133" s="108" t="s">
        <v>177</v>
      </c>
      <c r="AF133" s="109">
        <v>17332.295</v>
      </c>
      <c r="AG133" s="109">
        <v>17294.003</v>
      </c>
      <c r="AH133" s="109">
        <v>13613</v>
      </c>
      <c r="AI133" s="102"/>
      <c r="AJ133" s="108" t="s">
        <v>177</v>
      </c>
      <c r="AK133" s="109">
        <v>3.2399999999999998</v>
      </c>
      <c r="AL133" s="109">
        <v>5.143</v>
      </c>
      <c r="AM133" s="109">
        <v>1</v>
      </c>
    </row>
    <row r="134" spans="1:39" ht="12.75">
      <c r="A134" s="108" t="s">
        <v>178</v>
      </c>
      <c r="B134" s="109">
        <v>9656.755000000001</v>
      </c>
      <c r="C134" s="109">
        <v>39204.48100000001</v>
      </c>
      <c r="D134" s="109">
        <v>984</v>
      </c>
      <c r="E134" s="110"/>
      <c r="F134" s="108" t="s">
        <v>178</v>
      </c>
      <c r="G134" s="109">
        <v>16442.408</v>
      </c>
      <c r="H134" s="109">
        <v>13970.768999999998</v>
      </c>
      <c r="I134" s="109">
        <v>13361</v>
      </c>
      <c r="J134" s="110"/>
      <c r="K134" s="108" t="s">
        <v>178</v>
      </c>
      <c r="L134" s="109">
        <v>12.155000000000001</v>
      </c>
      <c r="M134" s="109">
        <v>256.837</v>
      </c>
      <c r="N134" s="109">
        <v>91</v>
      </c>
      <c r="O134" s="111"/>
      <c r="P134" s="108" t="s">
        <v>178</v>
      </c>
      <c r="Q134" s="109">
        <v>59.942</v>
      </c>
      <c r="R134" s="109">
        <v>26.97</v>
      </c>
      <c r="S134" s="109"/>
      <c r="T134" s="111"/>
      <c r="U134" s="108" t="s">
        <v>178</v>
      </c>
      <c r="V134" s="109">
        <v>34369.391</v>
      </c>
      <c r="W134" s="109">
        <v>70193.762</v>
      </c>
      <c r="X134" s="109">
        <v>54254</v>
      </c>
      <c r="Y134" s="110"/>
      <c r="Z134" s="108" t="s">
        <v>178</v>
      </c>
      <c r="AA134" s="109">
        <v>3931.1420000000003</v>
      </c>
      <c r="AB134" s="109">
        <v>499.44700000000006</v>
      </c>
      <c r="AC134" s="109">
        <v>865</v>
      </c>
      <c r="AD134" s="110"/>
      <c r="AE134" s="108" t="s">
        <v>178</v>
      </c>
      <c r="AF134" s="109">
        <v>43625.01500000001</v>
      </c>
      <c r="AG134" s="109">
        <v>12712.126000000002</v>
      </c>
      <c r="AH134" s="109">
        <v>7920</v>
      </c>
      <c r="AI134" s="102"/>
      <c r="AJ134" s="108" t="s">
        <v>178</v>
      </c>
      <c r="AK134" s="109">
        <v>0</v>
      </c>
      <c r="AL134" s="109">
        <v>1.26</v>
      </c>
      <c r="AM134" s="109">
        <v>0</v>
      </c>
    </row>
    <row r="135" spans="1:39" ht="12.75">
      <c r="A135" s="108" t="s">
        <v>179</v>
      </c>
      <c r="B135" s="109">
        <v>14325.117999999999</v>
      </c>
      <c r="C135" s="109">
        <v>52992.469</v>
      </c>
      <c r="D135" s="109">
        <v>2527</v>
      </c>
      <c r="E135" s="110"/>
      <c r="F135" s="108" t="s">
        <v>179</v>
      </c>
      <c r="G135" s="109">
        <v>17981.573</v>
      </c>
      <c r="H135" s="109">
        <v>12444.753999999999</v>
      </c>
      <c r="I135" s="109">
        <v>12987</v>
      </c>
      <c r="J135" s="110"/>
      <c r="K135" s="108" t="s">
        <v>179</v>
      </c>
      <c r="L135" s="109">
        <v>10.977</v>
      </c>
      <c r="M135" s="109">
        <v>1889.82</v>
      </c>
      <c r="N135" s="109">
        <v>34</v>
      </c>
      <c r="O135" s="111"/>
      <c r="P135" s="108" t="s">
        <v>179</v>
      </c>
      <c r="Q135" s="109">
        <v>43.467</v>
      </c>
      <c r="R135" s="109">
        <v>1.8319999999999999</v>
      </c>
      <c r="S135" s="109"/>
      <c r="T135" s="111"/>
      <c r="U135" s="108" t="s">
        <v>179</v>
      </c>
      <c r="V135" s="109">
        <v>38232.302</v>
      </c>
      <c r="W135" s="109">
        <v>53790.292</v>
      </c>
      <c r="X135" s="109">
        <v>52210</v>
      </c>
      <c r="Y135" s="110"/>
      <c r="Z135" s="108" t="s">
        <v>179</v>
      </c>
      <c r="AA135" s="109">
        <v>919.6179999999999</v>
      </c>
      <c r="AB135" s="109">
        <v>477.16100000000006</v>
      </c>
      <c r="AC135" s="109">
        <v>3075</v>
      </c>
      <c r="AD135" s="110"/>
      <c r="AE135" s="108" t="s">
        <v>179</v>
      </c>
      <c r="AF135" s="109">
        <v>28160.582</v>
      </c>
      <c r="AG135" s="109">
        <v>8471.654999999999</v>
      </c>
      <c r="AH135" s="109">
        <v>3434</v>
      </c>
      <c r="AI135" s="102"/>
      <c r="AJ135" s="108" t="s">
        <v>179</v>
      </c>
      <c r="AK135" s="109">
        <v>0.3</v>
      </c>
      <c r="AL135" s="109">
        <v>3.071</v>
      </c>
      <c r="AM135" s="109">
        <v>0</v>
      </c>
    </row>
    <row r="136" spans="1:39" ht="12.75">
      <c r="A136" s="108" t="s">
        <v>180</v>
      </c>
      <c r="B136" s="109">
        <v>37465.584</v>
      </c>
      <c r="C136" s="109">
        <v>29100.048</v>
      </c>
      <c r="D136" s="109">
        <v>1576</v>
      </c>
      <c r="E136" s="110"/>
      <c r="F136" s="108" t="s">
        <v>180</v>
      </c>
      <c r="G136" s="109">
        <v>17255.318</v>
      </c>
      <c r="H136" s="109">
        <v>14573.807</v>
      </c>
      <c r="I136" s="109">
        <v>13663</v>
      </c>
      <c r="J136" s="110"/>
      <c r="K136" s="108" t="s">
        <v>180</v>
      </c>
      <c r="L136" s="109">
        <v>3.58</v>
      </c>
      <c r="M136" s="109">
        <v>6199.237</v>
      </c>
      <c r="N136" s="109">
        <v>1</v>
      </c>
      <c r="O136" s="111"/>
      <c r="P136" s="108" t="s">
        <v>180</v>
      </c>
      <c r="Q136" s="109">
        <v>11.756000000000002</v>
      </c>
      <c r="R136" s="109">
        <v>7.3919999999999995</v>
      </c>
      <c r="S136" s="109"/>
      <c r="T136" s="111"/>
      <c r="U136" s="108" t="s">
        <v>180</v>
      </c>
      <c r="V136" s="109">
        <v>42429.812000000005</v>
      </c>
      <c r="W136" s="109">
        <v>38134.085999999996</v>
      </c>
      <c r="X136" s="109">
        <v>4078</v>
      </c>
      <c r="Y136" s="110"/>
      <c r="Z136" s="108" t="s">
        <v>180</v>
      </c>
      <c r="AA136" s="109">
        <v>1339.1910000000003</v>
      </c>
      <c r="AB136" s="109">
        <v>3656.4339999999997</v>
      </c>
      <c r="AC136" s="109">
        <v>673</v>
      </c>
      <c r="AD136" s="110"/>
      <c r="AE136" s="108" t="s">
        <v>180</v>
      </c>
      <c r="AF136" s="109">
        <v>7751.923</v>
      </c>
      <c r="AG136" s="109">
        <v>9615.19</v>
      </c>
      <c r="AH136" s="109">
        <v>2065</v>
      </c>
      <c r="AI136" s="102"/>
      <c r="AJ136" s="108" t="s">
        <v>180</v>
      </c>
      <c r="AK136" s="109">
        <v>0</v>
      </c>
      <c r="AL136" s="109">
        <v>0</v>
      </c>
      <c r="AM136" s="109">
        <v>0</v>
      </c>
    </row>
    <row r="137" spans="1:39" ht="12.7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row>
    <row r="138" spans="1:39" ht="33" customHeight="1">
      <c r="A138" s="180" t="s">
        <v>210</v>
      </c>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row>
    <row r="139" spans="1:39" ht="12.7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row>
    <row r="140" spans="1:39" ht="39" customHeight="1">
      <c r="A140" s="181" t="s">
        <v>202</v>
      </c>
      <c r="B140" s="181"/>
      <c r="C140" s="181"/>
      <c r="D140" s="181"/>
      <c r="E140" s="103"/>
      <c r="F140" s="181" t="s">
        <v>203</v>
      </c>
      <c r="G140" s="181"/>
      <c r="H140" s="181"/>
      <c r="I140" s="181"/>
      <c r="J140" s="103"/>
      <c r="K140" s="181" t="s">
        <v>204</v>
      </c>
      <c r="L140" s="181"/>
      <c r="M140" s="181"/>
      <c r="N140" s="181"/>
      <c r="O140" s="104"/>
      <c r="P140" s="181" t="s">
        <v>205</v>
      </c>
      <c r="Q140" s="181"/>
      <c r="R140" s="181"/>
      <c r="S140" s="181"/>
      <c r="T140" s="104"/>
      <c r="U140" s="181" t="s">
        <v>206</v>
      </c>
      <c r="V140" s="181"/>
      <c r="W140" s="181"/>
      <c r="X140" s="181"/>
      <c r="Y140" s="103"/>
      <c r="Z140" s="181" t="s">
        <v>207</v>
      </c>
      <c r="AA140" s="181"/>
      <c r="AB140" s="181"/>
      <c r="AC140" s="181"/>
      <c r="AD140" s="103"/>
      <c r="AE140" s="181" t="s">
        <v>208</v>
      </c>
      <c r="AF140" s="181"/>
      <c r="AG140" s="181"/>
      <c r="AH140" s="181"/>
      <c r="AI140" s="103"/>
      <c r="AJ140" s="181" t="s">
        <v>209</v>
      </c>
      <c r="AK140" s="181"/>
      <c r="AL140" s="181"/>
      <c r="AM140" s="181"/>
    </row>
    <row r="141" spans="1:39" ht="25.5">
      <c r="A141" s="105" t="s">
        <v>158</v>
      </c>
      <c r="B141" s="106" t="s">
        <v>94</v>
      </c>
      <c r="C141" s="106" t="s">
        <v>96</v>
      </c>
      <c r="D141" s="106" t="s">
        <v>99</v>
      </c>
      <c r="E141" s="107"/>
      <c r="F141" s="105" t="s">
        <v>158</v>
      </c>
      <c r="G141" s="106" t="s">
        <v>94</v>
      </c>
      <c r="H141" s="106" t="s">
        <v>96</v>
      </c>
      <c r="I141" s="106" t="s">
        <v>99</v>
      </c>
      <c r="J141" s="107"/>
      <c r="K141" s="105" t="s">
        <v>158</v>
      </c>
      <c r="L141" s="106" t="s">
        <v>94</v>
      </c>
      <c r="M141" s="106" t="s">
        <v>96</v>
      </c>
      <c r="N141" s="106" t="s">
        <v>99</v>
      </c>
      <c r="O141" s="107"/>
      <c r="P141" s="105" t="s">
        <v>158</v>
      </c>
      <c r="Q141" s="106" t="s">
        <v>94</v>
      </c>
      <c r="R141" s="106" t="s">
        <v>96</v>
      </c>
      <c r="S141" s="106" t="s">
        <v>99</v>
      </c>
      <c r="T141" s="107"/>
      <c r="U141" s="105" t="s">
        <v>158</v>
      </c>
      <c r="V141" s="106" t="s">
        <v>94</v>
      </c>
      <c r="W141" s="106" t="s">
        <v>96</v>
      </c>
      <c r="X141" s="106" t="s">
        <v>99</v>
      </c>
      <c r="Y141" s="107"/>
      <c r="Z141" s="105" t="s">
        <v>158</v>
      </c>
      <c r="AA141" s="106" t="s">
        <v>94</v>
      </c>
      <c r="AB141" s="106" t="s">
        <v>96</v>
      </c>
      <c r="AC141" s="106" t="s">
        <v>99</v>
      </c>
      <c r="AD141" s="107"/>
      <c r="AE141" s="105" t="s">
        <v>158</v>
      </c>
      <c r="AF141" s="106" t="s">
        <v>94</v>
      </c>
      <c r="AG141" s="106" t="s">
        <v>96</v>
      </c>
      <c r="AH141" s="106" t="s">
        <v>99</v>
      </c>
      <c r="AI141" s="112"/>
      <c r="AJ141" s="105" t="s">
        <v>158</v>
      </c>
      <c r="AK141" s="106" t="s">
        <v>94</v>
      </c>
      <c r="AL141" s="106" t="s">
        <v>96</v>
      </c>
      <c r="AM141" s="106" t="s">
        <v>99</v>
      </c>
    </row>
    <row r="142" spans="1:39" ht="12.75">
      <c r="A142" s="108" t="s">
        <v>169</v>
      </c>
      <c r="B142" s="109">
        <f>B125</f>
        <v>15404.905</v>
      </c>
      <c r="C142" s="109">
        <f>C125</f>
        <v>55676.365000000005</v>
      </c>
      <c r="D142" s="109">
        <f>D125</f>
        <v>17903</v>
      </c>
      <c r="E142" s="110"/>
      <c r="F142" s="108" t="s">
        <v>169</v>
      </c>
      <c r="G142" s="109">
        <f>G125</f>
        <v>17864.733000000004</v>
      </c>
      <c r="H142" s="109">
        <f>H125</f>
        <v>21089.341</v>
      </c>
      <c r="I142" s="109">
        <f>I125</f>
        <v>13150</v>
      </c>
      <c r="J142" s="110"/>
      <c r="K142" s="108" t="s">
        <v>169</v>
      </c>
      <c r="L142" s="109">
        <f>L125</f>
        <v>87.767</v>
      </c>
      <c r="M142" s="109">
        <f>M125</f>
        <v>67.409</v>
      </c>
      <c r="N142" s="109">
        <f>N125</f>
        <v>2137</v>
      </c>
      <c r="O142" s="111"/>
      <c r="P142" s="108" t="s">
        <v>169</v>
      </c>
      <c r="Q142" s="109">
        <f>Q125</f>
        <v>62.71</v>
      </c>
      <c r="R142" s="109">
        <f>R125</f>
        <v>9.554999999999998</v>
      </c>
      <c r="S142" s="109">
        <f>S125</f>
        <v>18.105999999999998</v>
      </c>
      <c r="T142" s="111"/>
      <c r="U142" s="108" t="s">
        <v>169</v>
      </c>
      <c r="V142" s="109">
        <f>V125</f>
        <v>42897.975</v>
      </c>
      <c r="W142" s="109">
        <f>W125</f>
        <v>106293.519</v>
      </c>
      <c r="X142" s="109">
        <f>X125</f>
        <v>41431</v>
      </c>
      <c r="Y142" s="110"/>
      <c r="Z142" s="108" t="s">
        <v>169</v>
      </c>
      <c r="AA142" s="109">
        <f>AA125</f>
        <v>4365.278</v>
      </c>
      <c r="AB142" s="109">
        <f>AB125</f>
        <v>2419.432</v>
      </c>
      <c r="AC142" s="109">
        <f>AC125</f>
        <v>651</v>
      </c>
      <c r="AD142" s="110"/>
      <c r="AE142" s="108" t="s">
        <v>169</v>
      </c>
      <c r="AF142" s="109">
        <f>AF125</f>
        <v>10348.605</v>
      </c>
      <c r="AG142" s="109">
        <f>AG125</f>
        <v>7132.1849999999995</v>
      </c>
      <c r="AH142" s="109">
        <f>AH125</f>
        <v>12370</v>
      </c>
      <c r="AI142" s="102"/>
      <c r="AJ142" s="108" t="s">
        <v>169</v>
      </c>
      <c r="AK142" s="109">
        <f>AK125</f>
        <v>0</v>
      </c>
      <c r="AL142" s="109">
        <f>AL125</f>
        <v>0</v>
      </c>
      <c r="AM142" s="109">
        <f>AM125</f>
        <v>0</v>
      </c>
    </row>
    <row r="143" spans="1:39" ht="12.75">
      <c r="A143" s="108" t="s">
        <v>170</v>
      </c>
      <c r="B143" s="109">
        <f aca="true" t="shared" si="44" ref="B143:D147">B142+B126</f>
        <v>50197.297</v>
      </c>
      <c r="C143" s="109">
        <f t="shared" si="44"/>
        <v>172307.35700000002</v>
      </c>
      <c r="D143" s="109">
        <f t="shared" si="44"/>
        <v>28832</v>
      </c>
      <c r="E143" s="110"/>
      <c r="F143" s="108" t="s">
        <v>170</v>
      </c>
      <c r="G143" s="109">
        <f aca="true" t="shared" si="45" ref="G143:I147">G142+G126</f>
        <v>36713.64200000001</v>
      </c>
      <c r="H143" s="109">
        <f t="shared" si="45"/>
        <v>38030.689</v>
      </c>
      <c r="I143" s="109">
        <f t="shared" si="45"/>
        <v>24289</v>
      </c>
      <c r="J143" s="110"/>
      <c r="K143" s="108" t="s">
        <v>170</v>
      </c>
      <c r="L143" s="109">
        <f aca="true" t="shared" si="46" ref="L143:N147">L142+L126</f>
        <v>758.347</v>
      </c>
      <c r="M143" s="109">
        <f t="shared" si="46"/>
        <v>138.31900000000002</v>
      </c>
      <c r="N143" s="109">
        <f t="shared" si="46"/>
        <v>4194</v>
      </c>
      <c r="O143" s="111"/>
      <c r="P143" s="108" t="s">
        <v>170</v>
      </c>
      <c r="Q143" s="109">
        <f aca="true" t="shared" si="47" ref="Q143:S147">Q142+Q126</f>
        <v>132.971</v>
      </c>
      <c r="R143" s="109">
        <f t="shared" si="47"/>
        <v>13.368999999999996</v>
      </c>
      <c r="S143" s="109">
        <f t="shared" si="47"/>
        <v>25.837999999999997</v>
      </c>
      <c r="T143" s="111"/>
      <c r="U143" s="108" t="s">
        <v>170</v>
      </c>
      <c r="V143" s="109">
        <f aca="true" t="shared" si="48" ref="V143:X147">V142+V126</f>
        <v>95032.14600000001</v>
      </c>
      <c r="W143" s="109">
        <f t="shared" si="48"/>
        <v>339178.426</v>
      </c>
      <c r="X143" s="109">
        <f t="shared" si="48"/>
        <v>154157</v>
      </c>
      <c r="Y143" s="110"/>
      <c r="Z143" s="108" t="s">
        <v>170</v>
      </c>
      <c r="AA143" s="109">
        <f aca="true" t="shared" si="49" ref="AA143:AC147">AA142+AA126</f>
        <v>5887.066000000001</v>
      </c>
      <c r="AB143" s="109">
        <f t="shared" si="49"/>
        <v>5172.764999999999</v>
      </c>
      <c r="AC143" s="109">
        <f t="shared" si="49"/>
        <v>1086</v>
      </c>
      <c r="AD143" s="110"/>
      <c r="AE143" s="108" t="s">
        <v>170</v>
      </c>
      <c r="AF143" s="109">
        <f aca="true" t="shared" si="50" ref="AF143:AH147">AF142+AF126</f>
        <v>23662.007999999998</v>
      </c>
      <c r="AG143" s="109">
        <f t="shared" si="50"/>
        <v>18738.479</v>
      </c>
      <c r="AH143" s="109">
        <f t="shared" si="50"/>
        <v>29181</v>
      </c>
      <c r="AI143" s="102"/>
      <c r="AJ143" s="108" t="s">
        <v>170</v>
      </c>
      <c r="AK143" s="109">
        <f aca="true" t="shared" si="51" ref="AK143:AM147">AK142+AK126</f>
        <v>0.002</v>
      </c>
      <c r="AL143" s="109">
        <f t="shared" si="51"/>
        <v>0.015</v>
      </c>
      <c r="AM143" s="109">
        <f t="shared" si="51"/>
        <v>0</v>
      </c>
    </row>
    <row r="144" spans="1:39" ht="12.75">
      <c r="A144" s="108" t="s">
        <v>171</v>
      </c>
      <c r="B144" s="109">
        <f t="shared" si="44"/>
        <v>84909.82500000001</v>
      </c>
      <c r="C144" s="109">
        <f t="shared" si="44"/>
        <v>418612.6</v>
      </c>
      <c r="D144" s="109">
        <f t="shared" si="44"/>
        <v>33592</v>
      </c>
      <c r="E144" s="110"/>
      <c r="F144" s="108" t="s">
        <v>171</v>
      </c>
      <c r="G144" s="109">
        <f t="shared" si="45"/>
        <v>53882.69400000002</v>
      </c>
      <c r="H144" s="109">
        <f t="shared" si="45"/>
        <v>57966.592</v>
      </c>
      <c r="I144" s="109">
        <f t="shared" si="45"/>
        <v>36245</v>
      </c>
      <c r="J144" s="110"/>
      <c r="K144" s="108" t="s">
        <v>171</v>
      </c>
      <c r="L144" s="109">
        <f t="shared" si="46"/>
        <v>1160.8319999999999</v>
      </c>
      <c r="M144" s="109">
        <f t="shared" si="46"/>
        <v>4927.296000000001</v>
      </c>
      <c r="N144" s="109">
        <f t="shared" si="46"/>
        <v>5590</v>
      </c>
      <c r="O144" s="111"/>
      <c r="P144" s="108" t="s">
        <v>171</v>
      </c>
      <c r="Q144" s="109">
        <f t="shared" si="47"/>
        <v>183.43200000000002</v>
      </c>
      <c r="R144" s="109">
        <f t="shared" si="47"/>
        <v>57.494</v>
      </c>
      <c r="S144" s="109">
        <f t="shared" si="47"/>
        <v>41.288</v>
      </c>
      <c r="T144" s="111"/>
      <c r="U144" s="108" t="s">
        <v>171</v>
      </c>
      <c r="V144" s="109">
        <f t="shared" si="48"/>
        <v>131455.75</v>
      </c>
      <c r="W144" s="109">
        <f t="shared" si="48"/>
        <v>568846.402</v>
      </c>
      <c r="X144" s="109">
        <f t="shared" si="48"/>
        <v>268075</v>
      </c>
      <c r="Y144" s="110"/>
      <c r="Z144" s="108" t="s">
        <v>171</v>
      </c>
      <c r="AA144" s="109">
        <f t="shared" si="49"/>
        <v>11397.725</v>
      </c>
      <c r="AB144" s="109">
        <f t="shared" si="49"/>
        <v>11045.981</v>
      </c>
      <c r="AC144" s="109">
        <f t="shared" si="49"/>
        <v>2163</v>
      </c>
      <c r="AD144" s="110"/>
      <c r="AE144" s="108" t="s">
        <v>171</v>
      </c>
      <c r="AF144" s="109">
        <f t="shared" si="50"/>
        <v>36931.297999999995</v>
      </c>
      <c r="AG144" s="109">
        <f t="shared" si="50"/>
        <v>31166.191</v>
      </c>
      <c r="AH144" s="109">
        <f t="shared" si="50"/>
        <v>59908</v>
      </c>
      <c r="AI144" s="102"/>
      <c r="AJ144" s="108" t="s">
        <v>171</v>
      </c>
      <c r="AK144" s="109">
        <f t="shared" si="51"/>
        <v>10.849</v>
      </c>
      <c r="AL144" s="109">
        <f t="shared" si="51"/>
        <v>0.015</v>
      </c>
      <c r="AM144" s="109">
        <f t="shared" si="51"/>
        <v>0</v>
      </c>
    </row>
    <row r="145" spans="1:39" ht="12.75">
      <c r="A145" s="108" t="s">
        <v>172</v>
      </c>
      <c r="B145" s="109">
        <f t="shared" si="44"/>
        <v>112379.44600000001</v>
      </c>
      <c r="C145" s="109">
        <f t="shared" si="44"/>
        <v>644496.912</v>
      </c>
      <c r="D145" s="109">
        <f t="shared" si="44"/>
        <v>41743</v>
      </c>
      <c r="E145" s="110"/>
      <c r="F145" s="108" t="s">
        <v>172</v>
      </c>
      <c r="G145" s="109">
        <f t="shared" si="45"/>
        <v>74592.801</v>
      </c>
      <c r="H145" s="109">
        <f t="shared" si="45"/>
        <v>79768.987</v>
      </c>
      <c r="I145" s="109">
        <f t="shared" si="45"/>
        <v>47836</v>
      </c>
      <c r="J145" s="110"/>
      <c r="K145" s="108" t="s">
        <v>172</v>
      </c>
      <c r="L145" s="109">
        <f t="shared" si="46"/>
        <v>1244.945</v>
      </c>
      <c r="M145" s="109">
        <f t="shared" si="46"/>
        <v>8444.585000000001</v>
      </c>
      <c r="N145" s="109">
        <f t="shared" si="46"/>
        <v>6168</v>
      </c>
      <c r="O145" s="111"/>
      <c r="P145" s="108" t="s">
        <v>172</v>
      </c>
      <c r="Q145" s="109">
        <f t="shared" si="47"/>
        <v>244.23100000000002</v>
      </c>
      <c r="R145" s="109">
        <f t="shared" si="47"/>
        <v>108.445</v>
      </c>
      <c r="S145" s="109">
        <f t="shared" si="47"/>
        <v>48.623</v>
      </c>
      <c r="T145" s="111"/>
      <c r="U145" s="108" t="s">
        <v>172</v>
      </c>
      <c r="V145" s="109">
        <f t="shared" si="48"/>
        <v>192846.358</v>
      </c>
      <c r="W145" s="109">
        <f t="shared" si="48"/>
        <v>813779.9369999999</v>
      </c>
      <c r="X145" s="109">
        <f t="shared" si="48"/>
        <v>435563</v>
      </c>
      <c r="Y145" s="110"/>
      <c r="Z145" s="108" t="s">
        <v>172</v>
      </c>
      <c r="AA145" s="109">
        <f t="shared" si="49"/>
        <v>16798.086</v>
      </c>
      <c r="AB145" s="109">
        <f t="shared" si="49"/>
        <v>16717.693</v>
      </c>
      <c r="AC145" s="109">
        <f t="shared" si="49"/>
        <v>3179</v>
      </c>
      <c r="AD145" s="110"/>
      <c r="AE145" s="108" t="s">
        <v>172</v>
      </c>
      <c r="AF145" s="109">
        <f t="shared" si="50"/>
        <v>92871.99399999999</v>
      </c>
      <c r="AG145" s="109">
        <f t="shared" si="50"/>
        <v>88341.845</v>
      </c>
      <c r="AH145" s="109">
        <f t="shared" si="50"/>
        <v>67530</v>
      </c>
      <c r="AI145" s="102"/>
      <c r="AJ145" s="108" t="s">
        <v>172</v>
      </c>
      <c r="AK145" s="109">
        <f t="shared" si="51"/>
        <v>10.849</v>
      </c>
      <c r="AL145" s="109">
        <f t="shared" si="51"/>
        <v>0.015</v>
      </c>
      <c r="AM145" s="109">
        <f t="shared" si="51"/>
        <v>0</v>
      </c>
    </row>
    <row r="146" spans="1:39" ht="12.75">
      <c r="A146" s="108" t="s">
        <v>173</v>
      </c>
      <c r="B146" s="109">
        <f t="shared" si="44"/>
        <v>129925.59000000001</v>
      </c>
      <c r="C146" s="109">
        <f t="shared" si="44"/>
        <v>683338.381</v>
      </c>
      <c r="D146" s="109">
        <f t="shared" si="44"/>
        <v>53006</v>
      </c>
      <c r="E146" s="110"/>
      <c r="F146" s="108" t="s">
        <v>173</v>
      </c>
      <c r="G146" s="109">
        <f t="shared" si="45"/>
        <v>94349.90100000001</v>
      </c>
      <c r="H146" s="109">
        <f t="shared" si="45"/>
        <v>96790.25399999999</v>
      </c>
      <c r="I146" s="109">
        <f t="shared" si="45"/>
        <v>60467</v>
      </c>
      <c r="J146" s="110"/>
      <c r="K146" s="108" t="s">
        <v>173</v>
      </c>
      <c r="L146" s="109">
        <f t="shared" si="46"/>
        <v>1333.355</v>
      </c>
      <c r="M146" s="109">
        <f t="shared" si="46"/>
        <v>8509.518</v>
      </c>
      <c r="N146" s="109">
        <f t="shared" si="46"/>
        <v>6776</v>
      </c>
      <c r="O146" s="111"/>
      <c r="P146" s="108" t="s">
        <v>173</v>
      </c>
      <c r="Q146" s="109">
        <f t="shared" si="47"/>
        <v>361.44100000000003</v>
      </c>
      <c r="R146" s="109">
        <f t="shared" si="47"/>
        <v>117.901</v>
      </c>
      <c r="S146" s="109">
        <f t="shared" si="47"/>
        <v>67.576</v>
      </c>
      <c r="T146" s="111"/>
      <c r="U146" s="108" t="s">
        <v>173</v>
      </c>
      <c r="V146" s="109">
        <f t="shared" si="48"/>
        <v>289555.028</v>
      </c>
      <c r="W146" s="109">
        <f t="shared" si="48"/>
        <v>881796.5599999999</v>
      </c>
      <c r="X146" s="109">
        <f t="shared" si="48"/>
        <v>574381</v>
      </c>
      <c r="Y146" s="110"/>
      <c r="Z146" s="108" t="s">
        <v>173</v>
      </c>
      <c r="AA146" s="109">
        <f t="shared" si="49"/>
        <v>18378.886</v>
      </c>
      <c r="AB146" s="109">
        <f t="shared" si="49"/>
        <v>21069.408</v>
      </c>
      <c r="AC146" s="109">
        <f t="shared" si="49"/>
        <v>4790</v>
      </c>
      <c r="AD146" s="110"/>
      <c r="AE146" s="108" t="s">
        <v>173</v>
      </c>
      <c r="AF146" s="109">
        <f t="shared" si="50"/>
        <v>142939.13999999998</v>
      </c>
      <c r="AG146" s="109">
        <f t="shared" si="50"/>
        <v>101556.25</v>
      </c>
      <c r="AH146" s="109">
        <f t="shared" si="50"/>
        <v>79691</v>
      </c>
      <c r="AI146" s="102"/>
      <c r="AJ146" s="108" t="s">
        <v>173</v>
      </c>
      <c r="AK146" s="109">
        <f t="shared" si="51"/>
        <v>10.849</v>
      </c>
      <c r="AL146" s="109">
        <f t="shared" si="51"/>
        <v>3.0869999999999997</v>
      </c>
      <c r="AM146" s="109">
        <f t="shared" si="51"/>
        <v>0.288</v>
      </c>
    </row>
    <row r="147" spans="1:39" ht="12.75">
      <c r="A147" s="108" t="s">
        <v>174</v>
      </c>
      <c r="B147" s="109">
        <f aca="true" t="shared" si="52" ref="B147:D153">B146+B130</f>
        <v>175064.858</v>
      </c>
      <c r="C147" s="109">
        <f t="shared" si="52"/>
        <v>712261.9110000001</v>
      </c>
      <c r="D147" s="109">
        <f t="shared" si="44"/>
        <v>62896</v>
      </c>
      <c r="E147" s="110"/>
      <c r="F147" s="108" t="s">
        <v>174</v>
      </c>
      <c r="G147" s="109">
        <f aca="true" t="shared" si="53" ref="G147:I153">G146+G130</f>
        <v>111456.19400000002</v>
      </c>
      <c r="H147" s="109">
        <f t="shared" si="53"/>
        <v>114765.44499999998</v>
      </c>
      <c r="I147" s="109">
        <f t="shared" si="45"/>
        <v>72872</v>
      </c>
      <c r="J147" s="110"/>
      <c r="K147" s="108" t="s">
        <v>174</v>
      </c>
      <c r="L147" s="109">
        <f aca="true" t="shared" si="54" ref="L147:N153">L146+L130</f>
        <v>1365.036</v>
      </c>
      <c r="M147" s="109">
        <f t="shared" si="54"/>
        <v>8523.582</v>
      </c>
      <c r="N147" s="109">
        <f t="shared" si="46"/>
        <v>7608</v>
      </c>
      <c r="O147" s="111"/>
      <c r="P147" s="108" t="s">
        <v>174</v>
      </c>
      <c r="Q147" s="109">
        <f aca="true" t="shared" si="55" ref="Q147:S153">Q146+Q130</f>
        <v>373.51700000000005</v>
      </c>
      <c r="R147" s="109">
        <f t="shared" si="55"/>
        <v>131.203</v>
      </c>
      <c r="S147" s="109">
        <f t="shared" si="47"/>
        <v>71.532</v>
      </c>
      <c r="T147" s="111"/>
      <c r="U147" s="108" t="s">
        <v>174</v>
      </c>
      <c r="V147" s="109">
        <f aca="true" t="shared" si="56" ref="V147:X153">V146+V130</f>
        <v>380648.062</v>
      </c>
      <c r="W147" s="109">
        <f t="shared" si="56"/>
        <v>936586.423</v>
      </c>
      <c r="X147" s="109">
        <f t="shared" si="48"/>
        <v>808888</v>
      </c>
      <c r="Y147" s="110"/>
      <c r="Z147" s="108" t="s">
        <v>174</v>
      </c>
      <c r="AA147" s="109">
        <f aca="true" t="shared" si="57" ref="AA147:AC153">AA146+AA130</f>
        <v>20145.746</v>
      </c>
      <c r="AB147" s="109">
        <f t="shared" si="57"/>
        <v>23174.498</v>
      </c>
      <c r="AC147" s="109">
        <f t="shared" si="49"/>
        <v>5531</v>
      </c>
      <c r="AD147" s="110"/>
      <c r="AE147" s="108" t="s">
        <v>174</v>
      </c>
      <c r="AF147" s="109">
        <f aca="true" t="shared" si="58" ref="AF147:AH153">AF146+AF130</f>
        <v>161073.78399999999</v>
      </c>
      <c r="AG147" s="109">
        <f t="shared" si="58"/>
        <v>110238.95999999999</v>
      </c>
      <c r="AH147" s="109">
        <f t="shared" si="50"/>
        <v>92023</v>
      </c>
      <c r="AI147" s="102"/>
      <c r="AJ147" s="108" t="s">
        <v>174</v>
      </c>
      <c r="AK147" s="109">
        <f aca="true" t="shared" si="59" ref="AK147:AM153">AK146+AK130</f>
        <v>10.849</v>
      </c>
      <c r="AL147" s="109">
        <f t="shared" si="59"/>
        <v>3.0869999999999997</v>
      </c>
      <c r="AM147" s="109">
        <f t="shared" si="51"/>
        <v>0.288</v>
      </c>
    </row>
    <row r="148" spans="1:39" ht="12.75">
      <c r="A148" s="108" t="s">
        <v>175</v>
      </c>
      <c r="B148" s="109">
        <f t="shared" si="52"/>
        <v>205010.06900000002</v>
      </c>
      <c r="C148" s="109">
        <f t="shared" si="52"/>
        <v>746475.6860000001</v>
      </c>
      <c r="D148" s="109">
        <f>D131</f>
        <v>2408</v>
      </c>
      <c r="E148" s="110"/>
      <c r="F148" s="108" t="s">
        <v>175</v>
      </c>
      <c r="G148" s="109">
        <f t="shared" si="53"/>
        <v>132793.70900000003</v>
      </c>
      <c r="H148" s="109">
        <f t="shared" si="53"/>
        <v>133234.24899999998</v>
      </c>
      <c r="I148" s="109">
        <f t="shared" si="53"/>
        <v>81047</v>
      </c>
      <c r="J148" s="110"/>
      <c r="K148" s="108" t="s">
        <v>175</v>
      </c>
      <c r="L148" s="109">
        <f t="shared" si="54"/>
        <v>1498.457</v>
      </c>
      <c r="M148" s="109">
        <f t="shared" si="54"/>
        <v>8532.348</v>
      </c>
      <c r="N148" s="109">
        <f>N131</f>
        <v>1</v>
      </c>
      <c r="O148" s="111"/>
      <c r="P148" s="108" t="s">
        <v>175</v>
      </c>
      <c r="Q148" s="109">
        <f t="shared" si="55"/>
        <v>496.2270000000001</v>
      </c>
      <c r="R148" s="109">
        <f t="shared" si="55"/>
        <v>138.192</v>
      </c>
      <c r="S148" s="109">
        <f t="shared" si="55"/>
        <v>71.532</v>
      </c>
      <c r="T148" s="111"/>
      <c r="U148" s="108" t="s">
        <v>175</v>
      </c>
      <c r="V148" s="109">
        <f t="shared" si="56"/>
        <v>449086.22699999996</v>
      </c>
      <c r="W148" s="109">
        <f t="shared" si="56"/>
        <v>1013040.021</v>
      </c>
      <c r="X148" s="109">
        <f t="shared" si="56"/>
        <v>849067</v>
      </c>
      <c r="Y148" s="110"/>
      <c r="Z148" s="108" t="s">
        <v>175</v>
      </c>
      <c r="AA148" s="109">
        <f t="shared" si="57"/>
        <v>21909.89</v>
      </c>
      <c r="AB148" s="109">
        <f t="shared" si="57"/>
        <v>25978.628</v>
      </c>
      <c r="AC148" s="109">
        <f t="shared" si="57"/>
        <v>5748</v>
      </c>
      <c r="AD148" s="110"/>
      <c r="AE148" s="108" t="s">
        <v>175</v>
      </c>
      <c r="AF148" s="109">
        <f t="shared" si="58"/>
        <v>191402.46</v>
      </c>
      <c r="AG148" s="109">
        <f t="shared" si="58"/>
        <v>118083.272</v>
      </c>
      <c r="AH148" s="109">
        <f t="shared" si="58"/>
        <v>120688</v>
      </c>
      <c r="AI148" s="102"/>
      <c r="AJ148" s="108" t="s">
        <v>175</v>
      </c>
      <c r="AK148" s="109">
        <f t="shared" si="59"/>
        <v>10.875</v>
      </c>
      <c r="AL148" s="109">
        <f t="shared" si="59"/>
        <v>5.737</v>
      </c>
      <c r="AM148" s="109">
        <f t="shared" si="59"/>
        <v>0.288</v>
      </c>
    </row>
    <row r="149" spans="1:39" ht="12.75">
      <c r="A149" s="108" t="s">
        <v>176</v>
      </c>
      <c r="B149" s="109">
        <f t="shared" si="52"/>
        <v>241826.651</v>
      </c>
      <c r="C149" s="109">
        <f t="shared" si="52"/>
        <v>760190.626</v>
      </c>
      <c r="D149" s="109">
        <f t="shared" si="52"/>
        <v>3357</v>
      </c>
      <c r="E149" s="110"/>
      <c r="F149" s="108" t="s">
        <v>176</v>
      </c>
      <c r="G149" s="109">
        <f t="shared" si="53"/>
        <v>149900.64300000004</v>
      </c>
      <c r="H149" s="109">
        <f t="shared" si="53"/>
        <v>150977.767</v>
      </c>
      <c r="I149" s="109">
        <f t="shared" si="53"/>
        <v>88727</v>
      </c>
      <c r="J149" s="110"/>
      <c r="K149" s="108" t="s">
        <v>176</v>
      </c>
      <c r="L149" s="109">
        <f t="shared" si="54"/>
        <v>1550.3970000000002</v>
      </c>
      <c r="M149" s="109">
        <f t="shared" si="54"/>
        <v>8544.181</v>
      </c>
      <c r="N149" s="109">
        <f t="shared" si="54"/>
        <v>2125</v>
      </c>
      <c r="O149" s="111"/>
      <c r="P149" s="108" t="s">
        <v>176</v>
      </c>
      <c r="Q149" s="109">
        <f t="shared" si="55"/>
        <v>563.1380000000001</v>
      </c>
      <c r="R149" s="109">
        <f t="shared" si="55"/>
        <v>143.20000000000002</v>
      </c>
      <c r="S149" s="109">
        <f t="shared" si="55"/>
        <v>71.532</v>
      </c>
      <c r="T149" s="111"/>
      <c r="U149" s="108" t="s">
        <v>176</v>
      </c>
      <c r="V149" s="109">
        <f t="shared" si="56"/>
        <v>536246.804</v>
      </c>
      <c r="W149" s="109">
        <f t="shared" si="56"/>
        <v>1048477.1329999999</v>
      </c>
      <c r="X149" s="109">
        <f t="shared" si="56"/>
        <v>923471</v>
      </c>
      <c r="Y149" s="110"/>
      <c r="Z149" s="108" t="s">
        <v>176</v>
      </c>
      <c r="AA149" s="109">
        <f t="shared" si="57"/>
        <v>25747.035</v>
      </c>
      <c r="AB149" s="109">
        <f t="shared" si="57"/>
        <v>28097.063000000002</v>
      </c>
      <c r="AC149" s="109">
        <f t="shared" si="57"/>
        <v>6244</v>
      </c>
      <c r="AD149" s="110"/>
      <c r="AE149" s="108" t="s">
        <v>176</v>
      </c>
      <c r="AF149" s="109">
        <f t="shared" si="58"/>
        <v>206057.948</v>
      </c>
      <c r="AG149" s="109">
        <f t="shared" si="58"/>
        <v>127532.784</v>
      </c>
      <c r="AH149" s="109">
        <f t="shared" si="58"/>
        <v>133759</v>
      </c>
      <c r="AI149" s="102"/>
      <c r="AJ149" s="108" t="s">
        <v>176</v>
      </c>
      <c r="AK149" s="109">
        <f t="shared" si="59"/>
        <v>10.875</v>
      </c>
      <c r="AL149" s="109">
        <f t="shared" si="59"/>
        <v>7.746</v>
      </c>
      <c r="AM149" s="109">
        <f t="shared" si="59"/>
        <v>1.288</v>
      </c>
    </row>
    <row r="150" spans="1:39" ht="12.75">
      <c r="A150" s="108" t="s">
        <v>177</v>
      </c>
      <c r="B150" s="109">
        <f t="shared" si="52"/>
        <v>260178.701</v>
      </c>
      <c r="C150" s="109">
        <f t="shared" si="52"/>
        <v>781913.609</v>
      </c>
      <c r="D150" s="109">
        <f t="shared" si="52"/>
        <v>4406</v>
      </c>
      <c r="E150" s="110"/>
      <c r="F150" s="108" t="s">
        <v>177</v>
      </c>
      <c r="G150" s="109">
        <f t="shared" si="53"/>
        <v>170328.01800000004</v>
      </c>
      <c r="H150" s="109">
        <f t="shared" si="53"/>
        <v>173930.646</v>
      </c>
      <c r="I150" s="109">
        <f t="shared" si="53"/>
        <v>103809</v>
      </c>
      <c r="J150" s="110"/>
      <c r="K150" s="108" t="s">
        <v>177</v>
      </c>
      <c r="L150" s="109">
        <f t="shared" si="54"/>
        <v>1709.613</v>
      </c>
      <c r="M150" s="109">
        <f t="shared" si="54"/>
        <v>8769.106</v>
      </c>
      <c r="N150" s="109">
        <f t="shared" si="54"/>
        <v>4713</v>
      </c>
      <c r="O150" s="111"/>
      <c r="P150" s="108" t="s">
        <v>177</v>
      </c>
      <c r="Q150" s="109">
        <f t="shared" si="55"/>
        <v>567.0330000000001</v>
      </c>
      <c r="R150" s="109">
        <f t="shared" si="55"/>
        <v>151.33700000000002</v>
      </c>
      <c r="S150" s="109">
        <f t="shared" si="55"/>
        <v>71.532</v>
      </c>
      <c r="T150" s="111"/>
      <c r="U150" s="108" t="s">
        <v>177</v>
      </c>
      <c r="V150" s="109">
        <f t="shared" si="56"/>
        <v>648128.0109999999</v>
      </c>
      <c r="W150" s="109">
        <f t="shared" si="56"/>
        <v>1082319.3909999998</v>
      </c>
      <c r="X150" s="109">
        <f t="shared" si="56"/>
        <v>973880</v>
      </c>
      <c r="Y150" s="110"/>
      <c r="Z150" s="108" t="s">
        <v>177</v>
      </c>
      <c r="AA150" s="109">
        <f t="shared" si="57"/>
        <v>28187.754</v>
      </c>
      <c r="AB150" s="109">
        <f t="shared" si="57"/>
        <v>31092.081000000002</v>
      </c>
      <c r="AC150" s="109">
        <f t="shared" si="57"/>
        <v>9704</v>
      </c>
      <c r="AD150" s="110"/>
      <c r="AE150" s="108" t="s">
        <v>177</v>
      </c>
      <c r="AF150" s="109">
        <f t="shared" si="58"/>
        <v>223390.24300000002</v>
      </c>
      <c r="AG150" s="109">
        <f t="shared" si="58"/>
        <v>144826.787</v>
      </c>
      <c r="AH150" s="109">
        <f t="shared" si="58"/>
        <v>147372</v>
      </c>
      <c r="AI150" s="102"/>
      <c r="AJ150" s="108" t="s">
        <v>177</v>
      </c>
      <c r="AK150" s="109">
        <f t="shared" si="59"/>
        <v>14.115</v>
      </c>
      <c r="AL150" s="109">
        <f t="shared" si="59"/>
        <v>12.889</v>
      </c>
      <c r="AM150" s="109">
        <f t="shared" si="59"/>
        <v>2.2880000000000003</v>
      </c>
    </row>
    <row r="151" spans="1:39" ht="12.75">
      <c r="A151" s="108" t="s">
        <v>178</v>
      </c>
      <c r="B151" s="109">
        <f t="shared" si="52"/>
        <v>269835.456</v>
      </c>
      <c r="C151" s="109">
        <f t="shared" si="52"/>
        <v>821118.0900000001</v>
      </c>
      <c r="D151" s="109">
        <f t="shared" si="52"/>
        <v>5390</v>
      </c>
      <c r="E151" s="110"/>
      <c r="F151" s="108" t="s">
        <v>178</v>
      </c>
      <c r="G151" s="109">
        <f t="shared" si="53"/>
        <v>186770.42600000004</v>
      </c>
      <c r="H151" s="109">
        <f t="shared" si="53"/>
        <v>187901.415</v>
      </c>
      <c r="I151" s="109">
        <f t="shared" si="53"/>
        <v>117170</v>
      </c>
      <c r="J151" s="110"/>
      <c r="K151" s="108" t="s">
        <v>178</v>
      </c>
      <c r="L151" s="109">
        <f t="shared" si="54"/>
        <v>1721.768</v>
      </c>
      <c r="M151" s="109">
        <f t="shared" si="54"/>
        <v>9025.943</v>
      </c>
      <c r="N151" s="109">
        <f t="shared" si="54"/>
        <v>4804</v>
      </c>
      <c r="O151" s="111"/>
      <c r="P151" s="108" t="s">
        <v>178</v>
      </c>
      <c r="Q151" s="109">
        <f t="shared" si="55"/>
        <v>626.9750000000001</v>
      </c>
      <c r="R151" s="109">
        <f t="shared" si="55"/>
        <v>178.30700000000002</v>
      </c>
      <c r="S151" s="109">
        <f t="shared" si="55"/>
        <v>71.532</v>
      </c>
      <c r="T151" s="111"/>
      <c r="U151" s="108" t="s">
        <v>178</v>
      </c>
      <c r="V151" s="109">
        <f t="shared" si="56"/>
        <v>682497.402</v>
      </c>
      <c r="W151" s="109">
        <f t="shared" si="56"/>
        <v>1152513.153</v>
      </c>
      <c r="X151" s="109">
        <f t="shared" si="56"/>
        <v>1028134</v>
      </c>
      <c r="Y151" s="110"/>
      <c r="Z151" s="108" t="s">
        <v>178</v>
      </c>
      <c r="AA151" s="109">
        <f t="shared" si="57"/>
        <v>32118.896</v>
      </c>
      <c r="AB151" s="109">
        <f t="shared" si="57"/>
        <v>31591.528000000002</v>
      </c>
      <c r="AC151" s="109">
        <f t="shared" si="57"/>
        <v>10569</v>
      </c>
      <c r="AD151" s="110"/>
      <c r="AE151" s="108" t="s">
        <v>178</v>
      </c>
      <c r="AF151" s="109">
        <f t="shared" si="58"/>
        <v>267015.25800000003</v>
      </c>
      <c r="AG151" s="109">
        <f t="shared" si="58"/>
        <v>157538.913</v>
      </c>
      <c r="AH151" s="109">
        <f t="shared" si="58"/>
        <v>155292</v>
      </c>
      <c r="AI151" s="102"/>
      <c r="AJ151" s="108" t="s">
        <v>178</v>
      </c>
      <c r="AK151" s="109">
        <f t="shared" si="59"/>
        <v>14.115</v>
      </c>
      <c r="AL151" s="109">
        <f t="shared" si="59"/>
        <v>14.149</v>
      </c>
      <c r="AM151" s="109">
        <f t="shared" si="59"/>
        <v>2.2880000000000003</v>
      </c>
    </row>
    <row r="152" spans="1:39" ht="12.75">
      <c r="A152" s="108" t="s">
        <v>179</v>
      </c>
      <c r="B152" s="109">
        <f t="shared" si="52"/>
        <v>284160.574</v>
      </c>
      <c r="C152" s="109">
        <f t="shared" si="52"/>
        <v>874110.5590000001</v>
      </c>
      <c r="D152" s="109">
        <f>D151+D135</f>
        <v>7917</v>
      </c>
      <c r="E152" s="110"/>
      <c r="F152" s="108" t="s">
        <v>179</v>
      </c>
      <c r="G152" s="109">
        <f t="shared" si="53"/>
        <v>204751.99900000004</v>
      </c>
      <c r="H152" s="109">
        <f t="shared" si="53"/>
        <v>200346.169</v>
      </c>
      <c r="I152" s="109">
        <f t="shared" si="53"/>
        <v>130157</v>
      </c>
      <c r="J152" s="110"/>
      <c r="K152" s="108" t="s">
        <v>179</v>
      </c>
      <c r="L152" s="109">
        <f t="shared" si="54"/>
        <v>1732.7450000000001</v>
      </c>
      <c r="M152" s="109">
        <f t="shared" si="54"/>
        <v>10915.762999999999</v>
      </c>
      <c r="N152" s="109">
        <f t="shared" si="54"/>
        <v>4838</v>
      </c>
      <c r="O152" s="111"/>
      <c r="P152" s="108" t="s">
        <v>179</v>
      </c>
      <c r="Q152" s="109">
        <f t="shared" si="55"/>
        <v>670.4420000000001</v>
      </c>
      <c r="R152" s="109">
        <f t="shared" si="55"/>
        <v>180.139</v>
      </c>
      <c r="S152" s="109">
        <f t="shared" si="55"/>
        <v>71.532</v>
      </c>
      <c r="T152" s="111"/>
      <c r="U152" s="108" t="s">
        <v>179</v>
      </c>
      <c r="V152" s="109">
        <f t="shared" si="56"/>
        <v>720729.704</v>
      </c>
      <c r="W152" s="109">
        <f t="shared" si="56"/>
        <v>1206303.4449999998</v>
      </c>
      <c r="X152" s="109">
        <f t="shared" si="56"/>
        <v>1080344</v>
      </c>
      <c r="Y152" s="110"/>
      <c r="Z152" s="108" t="s">
        <v>179</v>
      </c>
      <c r="AA152" s="109">
        <f t="shared" si="57"/>
        <v>33038.514</v>
      </c>
      <c r="AB152" s="109">
        <f t="shared" si="57"/>
        <v>32068.689000000002</v>
      </c>
      <c r="AC152" s="109">
        <f t="shared" si="57"/>
        <v>13644</v>
      </c>
      <c r="AD152" s="110"/>
      <c r="AE152" s="108" t="s">
        <v>179</v>
      </c>
      <c r="AF152" s="109">
        <f t="shared" si="58"/>
        <v>295175.84</v>
      </c>
      <c r="AG152" s="109">
        <f t="shared" si="58"/>
        <v>166010.568</v>
      </c>
      <c r="AH152" s="109">
        <f t="shared" si="58"/>
        <v>158726</v>
      </c>
      <c r="AI152" s="102"/>
      <c r="AJ152" s="108" t="s">
        <v>179</v>
      </c>
      <c r="AK152" s="109">
        <f t="shared" si="59"/>
        <v>14.415000000000001</v>
      </c>
      <c r="AL152" s="109">
        <f t="shared" si="59"/>
        <v>17.22</v>
      </c>
      <c r="AM152" s="109">
        <f t="shared" si="59"/>
        <v>2.2880000000000003</v>
      </c>
    </row>
    <row r="153" spans="1:39" ht="12.75">
      <c r="A153" s="108" t="s">
        <v>180</v>
      </c>
      <c r="B153" s="109">
        <f t="shared" si="52"/>
        <v>321626.15800000005</v>
      </c>
      <c r="C153" s="109">
        <f t="shared" si="52"/>
        <v>903210.6070000001</v>
      </c>
      <c r="D153" s="109">
        <f>D152+D136</f>
        <v>9493</v>
      </c>
      <c r="E153" s="110"/>
      <c r="F153" s="108" t="s">
        <v>180</v>
      </c>
      <c r="G153" s="109">
        <f t="shared" si="53"/>
        <v>222007.31700000004</v>
      </c>
      <c r="H153" s="109">
        <f t="shared" si="53"/>
        <v>214919.976</v>
      </c>
      <c r="I153" s="109">
        <f t="shared" si="53"/>
        <v>143820</v>
      </c>
      <c r="J153" s="110"/>
      <c r="K153" s="108" t="s">
        <v>180</v>
      </c>
      <c r="L153" s="109">
        <f t="shared" si="54"/>
        <v>1736.325</v>
      </c>
      <c r="M153" s="109">
        <f t="shared" si="54"/>
        <v>17115</v>
      </c>
      <c r="N153" s="109">
        <f t="shared" si="54"/>
        <v>4839</v>
      </c>
      <c r="O153" s="111"/>
      <c r="P153" s="108" t="s">
        <v>180</v>
      </c>
      <c r="Q153" s="109">
        <f t="shared" si="55"/>
        <v>682.1980000000001</v>
      </c>
      <c r="R153" s="109">
        <f t="shared" si="55"/>
        <v>187.531</v>
      </c>
      <c r="S153" s="109">
        <f t="shared" si="55"/>
        <v>71.532</v>
      </c>
      <c r="T153" s="111"/>
      <c r="U153" s="108" t="s">
        <v>180</v>
      </c>
      <c r="V153" s="109">
        <f t="shared" si="56"/>
        <v>763159.5160000001</v>
      </c>
      <c r="W153" s="109">
        <f t="shared" si="56"/>
        <v>1244437.5309999997</v>
      </c>
      <c r="X153" s="109">
        <f t="shared" si="56"/>
        <v>1084422</v>
      </c>
      <c r="Y153" s="110"/>
      <c r="Z153" s="108" t="s">
        <v>180</v>
      </c>
      <c r="AA153" s="109">
        <f t="shared" si="57"/>
        <v>34377.705</v>
      </c>
      <c r="AB153" s="109">
        <f t="shared" si="57"/>
        <v>35725.123</v>
      </c>
      <c r="AC153" s="109">
        <f t="shared" si="57"/>
        <v>14317</v>
      </c>
      <c r="AD153" s="110"/>
      <c r="AE153" s="108" t="s">
        <v>180</v>
      </c>
      <c r="AF153" s="109">
        <f t="shared" si="58"/>
        <v>302927.76300000004</v>
      </c>
      <c r="AG153" s="109">
        <f t="shared" si="58"/>
        <v>175625.758</v>
      </c>
      <c r="AH153" s="109">
        <f t="shared" si="58"/>
        <v>160791</v>
      </c>
      <c r="AI153" s="102"/>
      <c r="AJ153" s="108" t="s">
        <v>180</v>
      </c>
      <c r="AK153" s="109">
        <f t="shared" si="59"/>
        <v>14.415000000000001</v>
      </c>
      <c r="AL153" s="109">
        <f t="shared" si="59"/>
        <v>17.22</v>
      </c>
      <c r="AM153" s="109">
        <f t="shared" si="59"/>
        <v>2.2880000000000003</v>
      </c>
    </row>
  </sheetData>
  <sheetProtection/>
  <mergeCells count="72">
    <mergeCell ref="A66:AH66"/>
    <mergeCell ref="A68:D68"/>
    <mergeCell ref="AE140:AH140"/>
    <mergeCell ref="AJ140:AM140"/>
    <mergeCell ref="Z89:AC89"/>
    <mergeCell ref="AJ106:AM106"/>
    <mergeCell ref="F123:I123"/>
    <mergeCell ref="A138:AM138"/>
    <mergeCell ref="A123:D123"/>
    <mergeCell ref="U106:X106"/>
    <mergeCell ref="A11:D11"/>
    <mergeCell ref="A7:AM7"/>
    <mergeCell ref="A8:AM8"/>
    <mergeCell ref="Z106:AC106"/>
    <mergeCell ref="AE106:AH106"/>
    <mergeCell ref="A121:AM121"/>
    <mergeCell ref="A89:D89"/>
    <mergeCell ref="AJ89:AM89"/>
    <mergeCell ref="U89:X89"/>
    <mergeCell ref="F51:I51"/>
    <mergeCell ref="A140:D140"/>
    <mergeCell ref="F140:I140"/>
    <mergeCell ref="U123:X123"/>
    <mergeCell ref="P123:S123"/>
    <mergeCell ref="P106:S106"/>
    <mergeCell ref="K140:N140"/>
    <mergeCell ref="P140:S140"/>
    <mergeCell ref="AE89:AH89"/>
    <mergeCell ref="K89:N89"/>
    <mergeCell ref="Z123:AC123"/>
    <mergeCell ref="F89:I89"/>
    <mergeCell ref="U140:X140"/>
    <mergeCell ref="Z140:AC140"/>
    <mergeCell ref="K123:N123"/>
    <mergeCell ref="A32:AH32"/>
    <mergeCell ref="P34:S34"/>
    <mergeCell ref="Z34:AC34"/>
    <mergeCell ref="AE34:AH34"/>
    <mergeCell ref="A34:D34"/>
    <mergeCell ref="AE123:AH123"/>
    <mergeCell ref="AE51:AH51"/>
    <mergeCell ref="Z68:AC68"/>
    <mergeCell ref="F68:I68"/>
    <mergeCell ref="K68:N68"/>
    <mergeCell ref="AJ123:AM123"/>
    <mergeCell ref="P89:S89"/>
    <mergeCell ref="A104:AM104"/>
    <mergeCell ref="A106:D106"/>
    <mergeCell ref="F106:I106"/>
    <mergeCell ref="A51:D51"/>
    <mergeCell ref="P51:S51"/>
    <mergeCell ref="P68:S68"/>
    <mergeCell ref="U68:X68"/>
    <mergeCell ref="K106:N106"/>
    <mergeCell ref="A87:AM87"/>
    <mergeCell ref="AE68:AH68"/>
    <mergeCell ref="A83:D83"/>
    <mergeCell ref="Z51:AC51"/>
    <mergeCell ref="K34:N34"/>
    <mergeCell ref="K51:N51"/>
    <mergeCell ref="U51:X51"/>
    <mergeCell ref="A49:AH49"/>
    <mergeCell ref="U34:X34"/>
    <mergeCell ref="F34:I34"/>
    <mergeCell ref="A15:AH15"/>
    <mergeCell ref="A17:D17"/>
    <mergeCell ref="F17:I17"/>
    <mergeCell ref="K17:N17"/>
    <mergeCell ref="P17:S17"/>
    <mergeCell ref="Z17:AC17"/>
    <mergeCell ref="AE17:AH17"/>
    <mergeCell ref="U17:X17"/>
  </mergeCells>
  <printOptions/>
  <pageMargins left="0.7" right="0.7" top="0.75" bottom="0.75" header="0.3" footer="0.3"/>
  <pageSetup fitToHeight="2" fitToWidth="1" horizontalDpi="600" verticalDpi="600" orientation="landscape"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LATERRADE Morgan</dc:creator>
  <cp:keywords/>
  <dc:description/>
  <cp:lastModifiedBy>LENOIR Clémence</cp:lastModifiedBy>
  <cp:lastPrinted>2023-04-25T15:06:48Z</cp:lastPrinted>
  <dcterms:created xsi:type="dcterms:W3CDTF">2017-07-26T11:49:44Z</dcterms:created>
  <dcterms:modified xsi:type="dcterms:W3CDTF">2023-08-17T08:07:01Z</dcterms:modified>
  <cp:category/>
  <cp:version/>
  <cp:contentType/>
  <cp:contentStatus/>
</cp:coreProperties>
</file>