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65" tabRatio="480" activeTab="0"/>
  </bookViews>
  <sheets>
    <sheet name="FAB" sheetId="1" r:id="rId1"/>
  </sheets>
  <externalReferences>
    <externalReference r:id="rId4"/>
    <externalReference r:id="rId5"/>
  </externalReferences>
  <definedNames>
    <definedName name="_xlnm.Print_Area" localSheetId="0">'FAB'!$A$1:$AF$370</definedName>
  </definedNames>
  <calcPr fullCalcOnLoad="1"/>
</workbook>
</file>

<file path=xl/sharedStrings.xml><?xml version="1.0" encoding="utf-8"?>
<sst xmlns="http://schemas.openxmlformats.org/spreadsheetml/2006/main" count="501" uniqueCount="106">
  <si>
    <t>%</t>
  </si>
  <si>
    <t>colza</t>
  </si>
  <si>
    <t>stocks</t>
  </si>
  <si>
    <t>Centre</t>
  </si>
  <si>
    <t>Bourgogne</t>
  </si>
  <si>
    <t>Bretagne</t>
  </si>
  <si>
    <t>Aquitaine</t>
  </si>
  <si>
    <t>Rhône- Alpes</t>
  </si>
  <si>
    <t>Auvergne</t>
  </si>
  <si>
    <t>tournesol</t>
  </si>
  <si>
    <t>soja</t>
  </si>
  <si>
    <t>pois</t>
  </si>
  <si>
    <t>Champagne-Ardenne</t>
  </si>
  <si>
    <t>Basse Normandie</t>
  </si>
  <si>
    <t>Haute-Normandie</t>
  </si>
  <si>
    <t>Poitou-Charentes</t>
  </si>
  <si>
    <t>Midi-Pyrénées</t>
  </si>
  <si>
    <t>Languedoc-Roussillon</t>
  </si>
  <si>
    <t>P.A.C.A.</t>
  </si>
  <si>
    <t>Limousin</t>
  </si>
  <si>
    <t>Picardie</t>
  </si>
  <si>
    <t>Lorraine</t>
  </si>
  <si>
    <t>Alsace</t>
  </si>
  <si>
    <t xml:space="preserve"> Oléoprotéagineux</t>
  </si>
  <si>
    <t>Rhône-Alpes</t>
  </si>
  <si>
    <t>Basse-Normandie</t>
  </si>
  <si>
    <t>des fabricants d'aliments du bétail</t>
  </si>
  <si>
    <t>Ile-de-France</t>
  </si>
  <si>
    <t>Nord-Pas-de-Calais</t>
  </si>
  <si>
    <t>Franche-Comté</t>
  </si>
  <si>
    <t>Pays de la Loire</t>
  </si>
  <si>
    <t>(*) départements non précisés</t>
  </si>
  <si>
    <t xml:space="preserve">Evolution régionale des mises en œuvre et des stocks </t>
  </si>
  <si>
    <t>Evolution régionale des mises en œuvre et des stocks des FAB</t>
  </si>
  <si>
    <t>féverole</t>
  </si>
  <si>
    <t>autres régions (*)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</si>
  <si>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</si>
  <si>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</si>
  <si>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</si>
  <si>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</si>
  <si>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</si>
  <si>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</si>
  <si>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</si>
  <si>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</si>
  <si>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</si>
  <si>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</si>
  <si>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</si>
  <si>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</si>
  <si>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</si>
  <si>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>Tourteraux colza</t>
  </si>
  <si>
    <t>Tourteraux soja</t>
  </si>
  <si>
    <t>Tourteraux tournesol</t>
  </si>
  <si>
    <t xml:space="preserve">  2010/11</t>
  </si>
  <si>
    <t xml:space="preserve"> France</t>
  </si>
  <si>
    <t xml:space="preserve">  2011/12</t>
  </si>
  <si>
    <t>Basse Normadie</t>
  </si>
  <si>
    <t>Grains mis en œuvre</t>
  </si>
  <si>
    <t xml:space="preserve"> cumul des incorporations </t>
  </si>
  <si>
    <t>09/10</t>
  </si>
  <si>
    <t>10/11</t>
  </si>
  <si>
    <t>05/06</t>
  </si>
  <si>
    <t>06/07</t>
  </si>
  <si>
    <t>07/08</t>
  </si>
  <si>
    <t>08/09</t>
  </si>
  <si>
    <t>PACA</t>
  </si>
  <si>
    <t>autres (*)</t>
  </si>
  <si>
    <t>total FRANCE</t>
  </si>
  <si>
    <r>
      <t>stocks</t>
    </r>
    <r>
      <rPr>
        <b/>
        <i/>
        <sz val="9"/>
        <color indexed="8"/>
        <rFont val="Arial"/>
        <family val="2"/>
      </rPr>
      <t xml:space="preserve"> </t>
    </r>
  </si>
  <si>
    <t>11/12</t>
  </si>
  <si>
    <t>FAB</t>
  </si>
  <si>
    <t>Colza</t>
  </si>
  <si>
    <t>Fèves et fèveroles</t>
  </si>
  <si>
    <t>Lin oléagineux</t>
  </si>
  <si>
    <t>Lupin</t>
  </si>
  <si>
    <t>Pois</t>
  </si>
  <si>
    <t>Soja</t>
  </si>
  <si>
    <t>Tournesol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</si>
  <si>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</si>
  <si>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</si>
  <si>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</si>
  <si>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</si>
  <si>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</si>
  <si>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</si>
  <si>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</si>
  <si>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</si>
  <si>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</si>
  <si>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</si>
  <si>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Total</t>
  </si>
  <si>
    <t>Tourteaux d'arachide</t>
  </si>
  <si>
    <t>Tourteaux de colza</t>
  </si>
  <si>
    <t>Tourteaux de palmiste</t>
  </si>
  <si>
    <t>Tourteaux de soja</t>
  </si>
  <si>
    <t>Tourteaux de tournesol</t>
  </si>
  <si>
    <t xml:space="preserve"> situation provisoire au  31 mars campagnes 2010/11 à 2011/12  </t>
  </si>
  <si>
    <t>GRAINS_MIS_Oeuvre</t>
  </si>
  <si>
    <t>NOMREG</t>
  </si>
  <si>
    <t>ILE DE FRANCE</t>
  </si>
  <si>
    <t>CHAMPAGNE-ARDENNE</t>
  </si>
  <si>
    <t>PICARDIE</t>
  </si>
  <si>
    <t>HAUTE-NORMANDIE</t>
  </si>
  <si>
    <t>CENTRE</t>
  </si>
  <si>
    <t>BASSE NORMANDIE</t>
  </si>
  <si>
    <t>BOURGOGNE</t>
  </si>
  <si>
    <t>NORD-PAS-DE-CALAIS</t>
  </si>
  <si>
    <t>LORRAINE</t>
  </si>
  <si>
    <t>Septembre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</si>
</sst>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105">
    <font>
      <sz val="10"/>
      <name val="Arial"/>
      <family val="0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i/>
      <sz val="10"/>
      <color indexed="17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8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Times New Roman"/>
      <family val="1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7.5"/>
      <name val="Arial"/>
      <family val="0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56"/>
      <name val="Verdana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i/>
      <sz val="8"/>
      <color indexed="9"/>
      <name val="Arial"/>
      <family val="2"/>
    </font>
    <font>
      <b/>
      <sz val="8"/>
      <color indexed="9"/>
      <name val="Arial"/>
      <family val="0"/>
    </font>
    <font>
      <sz val="17.5"/>
      <color indexed="9"/>
      <name val="Arial"/>
      <family val="0"/>
    </font>
    <font>
      <i/>
      <sz val="10"/>
      <color indexed="9"/>
      <name val="Times New Roman"/>
      <family val="1"/>
    </font>
    <font>
      <sz val="14"/>
      <color indexed="9"/>
      <name val="Arial"/>
      <family val="2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20"/>
      <color indexed="17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2"/>
      <color indexed="17"/>
      <name val="Arial"/>
      <family val="2"/>
    </font>
    <font>
      <sz val="14"/>
      <color indexed="52"/>
      <name val="Arial Black"/>
      <family val="2"/>
    </font>
    <font>
      <b/>
      <sz val="13"/>
      <color indexed="9"/>
      <name val="Arial"/>
      <family val="2"/>
    </font>
    <font>
      <sz val="12"/>
      <color indexed="9"/>
      <name val="Arial Black"/>
      <family val="2"/>
    </font>
    <font>
      <sz val="20"/>
      <color indexed="52"/>
      <name val="Arial Black"/>
      <family val="2"/>
    </font>
    <font>
      <i/>
      <sz val="10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sz val="20"/>
      <color indexed="51"/>
      <name val="Arial Black"/>
      <family val="2"/>
    </font>
    <font>
      <sz val="14"/>
      <color indexed="51"/>
      <name val="Arial Black"/>
      <family val="2"/>
    </font>
    <font>
      <b/>
      <sz val="9"/>
      <color indexed="51"/>
      <name val="Arial"/>
      <family val="0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0"/>
    </font>
    <font>
      <i/>
      <sz val="16"/>
      <color indexed="9"/>
      <name val="Times New Roman"/>
      <family val="1"/>
    </font>
    <font>
      <b/>
      <i/>
      <sz val="10"/>
      <name val="Arial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8"/>
      <color indexed="9"/>
      <name val="Arial"/>
      <family val="0"/>
    </font>
    <font>
      <b/>
      <sz val="12"/>
      <color indexed="9"/>
      <name val="Arial"/>
      <family val="0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8"/>
      <name val="Arial"/>
      <family val="2"/>
    </font>
    <font>
      <b/>
      <sz val="10"/>
      <color indexed="9"/>
      <name val="Arial, Helvetica, sans-serif"/>
      <family val="0"/>
    </font>
    <font>
      <b/>
      <sz val="9.75"/>
      <name val="Arial"/>
      <family val="2"/>
    </font>
    <font>
      <sz val="9.75"/>
      <name val="Arial"/>
      <family val="0"/>
    </font>
    <font>
      <b/>
      <i/>
      <sz val="16"/>
      <color indexed="52"/>
      <name val="Arial"/>
      <family val="2"/>
    </font>
    <font>
      <sz val="10"/>
      <color indexed="9"/>
      <name val="Arial, Helvetica, sans-serif"/>
      <family val="0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i/>
      <sz val="10.5"/>
      <color indexed="60"/>
      <name val="Arial"/>
      <family val="2"/>
    </font>
    <font>
      <b/>
      <i/>
      <sz val="10"/>
      <color indexed="60"/>
      <name val="Times New Roman"/>
      <family val="1"/>
    </font>
    <font>
      <b/>
      <sz val="10"/>
      <color indexed="16"/>
      <name val="Arial"/>
      <family val="2"/>
    </font>
    <font>
      <b/>
      <i/>
      <sz val="10.5"/>
      <color indexed="16"/>
      <name val="Times New Roman"/>
      <family val="1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b/>
      <i/>
      <sz val="10"/>
      <color indexed="16"/>
      <name val="Times New Roman"/>
      <family val="1"/>
    </font>
    <font>
      <b/>
      <sz val="12"/>
      <color indexed="16"/>
      <name val="Arial"/>
      <family val="0"/>
    </font>
    <font>
      <sz val="8"/>
      <color indexed="16"/>
      <name val="Arial"/>
      <family val="0"/>
    </font>
    <font>
      <sz val="10"/>
      <color indexed="56"/>
      <name val="Arial"/>
      <family val="2"/>
    </font>
    <font>
      <sz val="17.5"/>
      <color indexed="8"/>
      <name val="Arial"/>
      <family val="0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i/>
      <sz val="9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 style="hair">
        <color indexed="52"/>
      </top>
      <bottom>
        <color indexed="63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47"/>
      </right>
      <top style="hair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medium">
        <color indexed="47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4" fillId="0" borderId="0" xfId="0" applyNumberFormat="1" applyFont="1" applyAlignment="1">
      <alignment vertical="justify" wrapText="1"/>
    </xf>
    <xf numFmtId="3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33" fillId="0" borderId="0" xfId="0" applyNumberFormat="1" applyFont="1" applyAlignment="1">
      <alignment vertical="center" wrapText="1"/>
    </xf>
    <xf numFmtId="3" fontId="41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40" fillId="0" borderId="0" xfId="0" applyNumberFormat="1" applyFont="1" applyBorder="1" applyAlignment="1">
      <alignment vertical="top" wrapText="1"/>
    </xf>
    <xf numFmtId="3" fontId="37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35" fillId="0" borderId="0" xfId="0" applyNumberFormat="1" applyFont="1" applyAlignment="1">
      <alignment vertical="justify" wrapText="1"/>
    </xf>
    <xf numFmtId="3" fontId="42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 horizontal="centerContinuous"/>
    </xf>
    <xf numFmtId="3" fontId="22" fillId="0" borderId="0" xfId="0" applyNumberFormat="1" applyFont="1" applyBorder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3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Border="1" applyAlignment="1">
      <alignment vertical="justify" wrapText="1"/>
    </xf>
    <xf numFmtId="3" fontId="4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 horizontal="center"/>
    </xf>
    <xf numFmtId="0" fontId="36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3" fontId="51" fillId="0" borderId="0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9" fontId="56" fillId="0" borderId="0" xfId="0" applyNumberFormat="1" applyFont="1" applyFill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/>
    </xf>
    <xf numFmtId="3" fontId="54" fillId="0" borderId="0" xfId="0" applyNumberFormat="1" applyFont="1" applyBorder="1" applyAlignment="1">
      <alignment vertical="center"/>
    </xf>
    <xf numFmtId="3" fontId="52" fillId="0" borderId="0" xfId="0" applyNumberFormat="1" applyFont="1" applyFill="1" applyBorder="1" applyAlignment="1">
      <alignment horizontal="left"/>
    </xf>
    <xf numFmtId="3" fontId="37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left" vertical="center"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 quotePrefix="1">
      <alignment horizontal="left"/>
    </xf>
    <xf numFmtId="3" fontId="4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9" fontId="60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justify"/>
    </xf>
    <xf numFmtId="3" fontId="0" fillId="0" borderId="0" xfId="0" applyNumberFormat="1" applyFont="1" applyFill="1" applyBorder="1" applyAlignment="1">
      <alignment/>
    </xf>
    <xf numFmtId="3" fontId="62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6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9" fillId="0" borderId="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55" fillId="0" borderId="4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horizontal="left"/>
    </xf>
    <xf numFmtId="3" fontId="31" fillId="0" borderId="4" xfId="0" applyNumberFormat="1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left"/>
    </xf>
    <xf numFmtId="3" fontId="8" fillId="3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vertical="justify"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/>
    </xf>
    <xf numFmtId="3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3" borderId="0" xfId="0" applyNumberFormat="1" applyFont="1" applyFill="1" applyBorder="1" applyAlignment="1">
      <alignment horizontal="left"/>
    </xf>
    <xf numFmtId="3" fontId="8" fillId="3" borderId="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14" fillId="0" borderId="6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49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Border="1" applyAlignment="1">
      <alignment horizontal="right"/>
    </xf>
    <xf numFmtId="3" fontId="15" fillId="3" borderId="0" xfId="0" applyNumberFormat="1" applyFont="1" applyFill="1" applyAlignment="1">
      <alignment/>
    </xf>
    <xf numFmtId="3" fontId="61" fillId="3" borderId="0" xfId="0" applyNumberFormat="1" applyFont="1" applyFill="1" applyAlignment="1">
      <alignment/>
    </xf>
    <xf numFmtId="9" fontId="19" fillId="0" borderId="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/>
    </xf>
    <xf numFmtId="9" fontId="15" fillId="0" borderId="12" xfId="0" applyNumberFormat="1" applyFont="1" applyFill="1" applyBorder="1" applyAlignment="1">
      <alignment/>
    </xf>
    <xf numFmtId="9" fontId="15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left"/>
    </xf>
    <xf numFmtId="9" fontId="15" fillId="3" borderId="1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vertical="top" wrapText="1"/>
    </xf>
    <xf numFmtId="3" fontId="14" fillId="4" borderId="14" xfId="0" applyNumberFormat="1" applyFont="1" applyFill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3" fontId="67" fillId="0" borderId="0" xfId="0" applyNumberFormat="1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68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justify" wrapText="1"/>
    </xf>
    <xf numFmtId="3" fontId="6" fillId="0" borderId="0" xfId="0" applyNumberFormat="1" applyFont="1" applyFill="1" applyAlignment="1">
      <alignment vertical="top"/>
    </xf>
    <xf numFmtId="3" fontId="19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6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justify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2" borderId="0" xfId="0" applyNumberFormat="1" applyFont="1" applyFill="1" applyBorder="1" applyAlignment="1" quotePrefix="1">
      <alignment horizontal="center"/>
    </xf>
    <xf numFmtId="3" fontId="19" fillId="2" borderId="0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9" fillId="0" borderId="16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6" xfId="0" applyNumberFormat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3" fontId="71" fillId="0" borderId="17" xfId="0" applyNumberFormat="1" applyFont="1" applyFill="1" applyBorder="1" applyAlignment="1">
      <alignment horizontal="left"/>
    </xf>
    <xf numFmtId="3" fontId="72" fillId="0" borderId="18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3" fontId="77" fillId="0" borderId="0" xfId="0" applyNumberFormat="1" applyFont="1" applyAlignment="1">
      <alignment horizontal="center"/>
    </xf>
    <xf numFmtId="9" fontId="19" fillId="2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79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80" fillId="0" borderId="0" xfId="0" applyNumberFormat="1" applyFont="1" applyFill="1" applyBorder="1" applyAlignment="1">
      <alignment horizontal="left"/>
    </xf>
    <xf numFmtId="3" fontId="81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83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horizontal="left"/>
    </xf>
    <xf numFmtId="3" fontId="84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Alignment="1">
      <alignment/>
    </xf>
    <xf numFmtId="3" fontId="37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0" fillId="0" borderId="0" xfId="0" applyNumberFormat="1" applyFont="1" applyFill="1" applyBorder="1" applyAlignment="1">
      <alignment horizontal="right" vertical="justify" wrapText="1"/>
    </xf>
    <xf numFmtId="180" fontId="69" fillId="0" borderId="0" xfId="0" applyNumberFormat="1" applyFont="1" applyFill="1" applyBorder="1" applyAlignment="1">
      <alignment horizontal="center" vertical="justify" wrapText="1"/>
    </xf>
    <xf numFmtId="3" fontId="41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quotePrefix="1">
      <alignment/>
    </xf>
    <xf numFmtId="9" fontId="8" fillId="0" borderId="0" xfId="0" applyNumberFormat="1" applyFont="1" applyFill="1" applyBorder="1" applyAlignment="1">
      <alignment horizontal="center"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horizontal="center" wrapText="1"/>
      <protection/>
    </xf>
    <xf numFmtId="0" fontId="74" fillId="0" borderId="0" xfId="0" applyNumberFormat="1" applyFont="1" applyFill="1" applyBorder="1" applyAlignment="1" applyProtection="1">
      <alignment horizontal="left" vertical="top" wrapText="1"/>
      <protection/>
    </xf>
    <xf numFmtId="3" fontId="78" fillId="0" borderId="0" xfId="0" applyNumberFormat="1" applyFont="1" applyFill="1" applyBorder="1" applyAlignment="1" applyProtection="1">
      <alignment horizontal="right" wrapText="1"/>
      <protection/>
    </xf>
    <xf numFmtId="3" fontId="6" fillId="0" borderId="0" xfId="0" applyNumberFormat="1" applyFont="1" applyFill="1" applyBorder="1" applyAlignment="1" quotePrefix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21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vertical="justify" wrapText="1"/>
    </xf>
    <xf numFmtId="3" fontId="6" fillId="0" borderId="0" xfId="0" applyNumberFormat="1" applyFont="1" applyFill="1" applyBorder="1" applyAlignment="1">
      <alignment vertical="justify"/>
    </xf>
    <xf numFmtId="3" fontId="68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justify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9" fontId="14" fillId="0" borderId="1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Alignment="1">
      <alignment/>
    </xf>
    <xf numFmtId="3" fontId="85" fillId="0" borderId="0" xfId="0" applyNumberFormat="1" applyFont="1" applyFill="1" applyBorder="1" applyAlignment="1">
      <alignment horizontal="left"/>
    </xf>
    <xf numFmtId="3" fontId="86" fillId="0" borderId="10" xfId="0" applyNumberFormat="1" applyFont="1" applyFill="1" applyBorder="1" applyAlignment="1">
      <alignment horizontal="left"/>
    </xf>
    <xf numFmtId="3" fontId="85" fillId="0" borderId="0" xfId="0" applyNumberFormat="1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9" fontId="86" fillId="0" borderId="1" xfId="0" applyNumberFormat="1" applyFont="1" applyFill="1" applyBorder="1" applyAlignment="1">
      <alignment/>
    </xf>
    <xf numFmtId="3" fontId="85" fillId="0" borderId="0" xfId="0" applyNumberFormat="1" applyFont="1" applyAlignment="1">
      <alignment horizontal="right"/>
    </xf>
    <xf numFmtId="9" fontId="86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9" fontId="9" fillId="0" borderId="1" xfId="0" applyNumberFormat="1" applyFont="1" applyFill="1" applyBorder="1" applyAlignment="1">
      <alignment/>
    </xf>
    <xf numFmtId="3" fontId="87" fillId="0" borderId="4" xfId="0" applyNumberFormat="1" applyFont="1" applyFill="1" applyBorder="1" applyAlignment="1">
      <alignment horizontal="left"/>
    </xf>
    <xf numFmtId="3" fontId="85" fillId="0" borderId="0" xfId="0" applyNumberFormat="1" applyFont="1" applyFill="1" applyAlignment="1">
      <alignment/>
    </xf>
    <xf numFmtId="3" fontId="8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3" fontId="88" fillId="0" borderId="4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3" fontId="85" fillId="0" borderId="0" xfId="0" applyNumberFormat="1" applyFont="1" applyBorder="1" applyAlignment="1">
      <alignment horizontal="left"/>
    </xf>
    <xf numFmtId="3" fontId="89" fillId="0" borderId="4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 horizontal="right"/>
    </xf>
    <xf numFmtId="9" fontId="85" fillId="0" borderId="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 horizontal="right" vertical="top" wrapText="1"/>
    </xf>
    <xf numFmtId="3" fontId="85" fillId="0" borderId="0" xfId="0" applyNumberFormat="1" applyFont="1" applyAlignment="1">
      <alignment/>
    </xf>
    <xf numFmtId="3" fontId="85" fillId="0" borderId="0" xfId="0" applyNumberFormat="1" applyFont="1" applyFill="1" applyBorder="1" applyAlignment="1">
      <alignment horizontal="center" vertical="top"/>
    </xf>
    <xf numFmtId="3" fontId="86" fillId="0" borderId="0" xfId="0" applyNumberFormat="1" applyFont="1" applyBorder="1" applyAlignment="1">
      <alignment horizontal="left"/>
    </xf>
    <xf numFmtId="3" fontId="86" fillId="0" borderId="0" xfId="0" applyNumberFormat="1" applyFont="1" applyFill="1" applyBorder="1" applyAlignment="1">
      <alignment horizontal="left"/>
    </xf>
    <xf numFmtId="3" fontId="90" fillId="0" borderId="4" xfId="0" applyNumberFormat="1" applyFont="1" applyFill="1" applyBorder="1" applyAlignment="1">
      <alignment horizontal="left"/>
    </xf>
    <xf numFmtId="3" fontId="85" fillId="0" borderId="0" xfId="0" applyNumberFormat="1" applyFont="1" applyBorder="1" applyAlignment="1">
      <alignment/>
    </xf>
    <xf numFmtId="3" fontId="91" fillId="0" borderId="0" xfId="0" applyNumberFormat="1" applyFont="1" applyFill="1" applyBorder="1" applyAlignment="1">
      <alignment horizontal="left"/>
    </xf>
    <xf numFmtId="3" fontId="92" fillId="0" borderId="4" xfId="0" applyNumberFormat="1" applyFont="1" applyFill="1" applyBorder="1" applyAlignment="1">
      <alignment horizontal="left"/>
    </xf>
    <xf numFmtId="3" fontId="91" fillId="0" borderId="0" xfId="0" applyNumberFormat="1" applyFont="1" applyBorder="1" applyAlignment="1">
      <alignment/>
    </xf>
    <xf numFmtId="9" fontId="91" fillId="0" borderId="1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 horizontal="right"/>
    </xf>
    <xf numFmtId="3" fontId="91" fillId="0" borderId="0" xfId="0" applyNumberFormat="1" applyFont="1" applyBorder="1" applyAlignment="1">
      <alignment horizontal="right"/>
    </xf>
    <xf numFmtId="3" fontId="93" fillId="0" borderId="0" xfId="0" applyNumberFormat="1" applyFont="1" applyAlignment="1">
      <alignment/>
    </xf>
    <xf numFmtId="9" fontId="94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91" fillId="0" borderId="0" xfId="0" applyNumberFormat="1" applyFont="1" applyAlignment="1">
      <alignment/>
    </xf>
    <xf numFmtId="3" fontId="95" fillId="0" borderId="4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/>
    </xf>
    <xf numFmtId="9" fontId="91" fillId="0" borderId="1" xfId="0" applyNumberFormat="1" applyFont="1" applyFill="1" applyBorder="1" applyAlignment="1">
      <alignment/>
    </xf>
    <xf numFmtId="3" fontId="91" fillId="0" borderId="0" xfId="0" applyNumberFormat="1" applyFont="1" applyFill="1" applyAlignment="1">
      <alignment/>
    </xf>
    <xf numFmtId="3" fontId="91" fillId="0" borderId="0" xfId="0" applyNumberFormat="1" applyFont="1" applyFill="1" applyAlignment="1">
      <alignment/>
    </xf>
    <xf numFmtId="180" fontId="96" fillId="0" borderId="0" xfId="0" applyNumberFormat="1" applyFont="1" applyFill="1" applyBorder="1" applyAlignment="1">
      <alignment horizontal="center" vertical="justify" wrapText="1"/>
    </xf>
    <xf numFmtId="3" fontId="91" fillId="0" borderId="4" xfId="0" applyNumberFormat="1" applyFont="1" applyFill="1" applyBorder="1" applyAlignment="1">
      <alignment horizontal="left"/>
    </xf>
    <xf numFmtId="3" fontId="91" fillId="0" borderId="0" xfId="0" applyNumberFormat="1" applyFont="1" applyBorder="1" applyAlignment="1">
      <alignment horizontal="left"/>
    </xf>
    <xf numFmtId="3" fontId="91" fillId="0" borderId="0" xfId="0" applyNumberFormat="1" applyFont="1" applyBorder="1" applyAlignment="1">
      <alignment/>
    </xf>
    <xf numFmtId="3" fontId="91" fillId="0" borderId="0" xfId="0" applyNumberFormat="1" applyFont="1" applyAlignment="1">
      <alignment/>
    </xf>
    <xf numFmtId="4" fontId="97" fillId="0" borderId="0" xfId="0" applyNumberFormat="1" applyFont="1" applyFill="1" applyBorder="1" applyAlignment="1">
      <alignment/>
    </xf>
    <xf numFmtId="3" fontId="91" fillId="0" borderId="4" xfId="0" applyNumberFormat="1" applyFont="1" applyBorder="1" applyAlignment="1">
      <alignment horizontal="left"/>
    </xf>
    <xf numFmtId="3" fontId="91" fillId="0" borderId="0" xfId="0" applyNumberFormat="1" applyFont="1" applyAlignment="1">
      <alignment horizontal="right"/>
    </xf>
    <xf numFmtId="3" fontId="14" fillId="0" borderId="0" xfId="0" applyNumberFormat="1" applyFont="1" applyAlignment="1">
      <alignment vertical="center"/>
    </xf>
    <xf numFmtId="3" fontId="85" fillId="0" borderId="0" xfId="0" applyNumberFormat="1" applyFont="1" applyFill="1" applyBorder="1" applyAlignment="1">
      <alignment/>
    </xf>
    <xf numFmtId="3" fontId="85" fillId="0" borderId="0" xfId="0" applyNumberFormat="1" applyFont="1" applyAlignment="1">
      <alignment/>
    </xf>
    <xf numFmtId="3" fontId="85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right"/>
    </xf>
    <xf numFmtId="3" fontId="85" fillId="0" borderId="0" xfId="0" applyNumberFormat="1" applyFont="1" applyFill="1" applyBorder="1" applyAlignment="1">
      <alignment vertical="top"/>
    </xf>
    <xf numFmtId="3" fontId="3" fillId="0" borderId="0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9" fontId="0" fillId="0" borderId="1" xfId="0" applyNumberFormat="1" applyFont="1" applyFill="1" applyBorder="1" applyAlignment="1">
      <alignment/>
    </xf>
    <xf numFmtId="3" fontId="98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left"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0" fontId="6" fillId="0" borderId="0" xfId="0" applyNumberFormat="1" applyFont="1" applyAlignment="1" quotePrefix="1">
      <alignment horizontal="right"/>
    </xf>
    <xf numFmtId="3" fontId="8" fillId="0" borderId="0" xfId="0" applyNumberFormat="1" applyFont="1" applyAlignment="1">
      <alignment horizontal="right"/>
    </xf>
    <xf numFmtId="9" fontId="6" fillId="0" borderId="0" xfId="0" applyNumberFormat="1" applyFont="1" applyAlignment="1">
      <alignment/>
    </xf>
    <xf numFmtId="9" fontId="7" fillId="0" borderId="0" xfId="0" applyNumberFormat="1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Alignment="1">
      <alignment/>
    </xf>
    <xf numFmtId="3" fontId="99" fillId="0" borderId="0" xfId="0" applyNumberFormat="1" applyFont="1" applyBorder="1" applyAlignment="1">
      <alignment vertical="center" wrapText="1"/>
    </xf>
    <xf numFmtId="3" fontId="100" fillId="0" borderId="0" xfId="0" applyNumberFormat="1" applyFont="1" applyBorder="1" applyAlignment="1">
      <alignment horizontal="center" vertical="center"/>
    </xf>
    <xf numFmtId="3" fontId="101" fillId="0" borderId="0" xfId="0" applyNumberFormat="1" applyFont="1" applyBorder="1" applyAlignment="1">
      <alignment horizontal="center"/>
    </xf>
    <xf numFmtId="3" fontId="66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/>
    </xf>
    <xf numFmtId="3" fontId="102" fillId="0" borderId="0" xfId="0" applyNumberFormat="1" applyFont="1" applyBorder="1" applyAlignment="1">
      <alignment vertical="justify" wrapText="1"/>
    </xf>
    <xf numFmtId="3" fontId="103" fillId="0" borderId="0" xfId="0" applyNumberFormat="1" applyFont="1" applyBorder="1" applyAlignment="1">
      <alignment vertical="top"/>
    </xf>
    <xf numFmtId="3" fontId="19" fillId="3" borderId="5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vertical="center"/>
    </xf>
    <xf numFmtId="9" fontId="19" fillId="0" borderId="0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right"/>
    </xf>
    <xf numFmtId="3" fontId="86" fillId="0" borderId="0" xfId="0" applyNumberFormat="1" applyFont="1" applyBorder="1" applyAlignment="1">
      <alignment horizontal="right"/>
    </xf>
    <xf numFmtId="3" fontId="86" fillId="0" borderId="16" xfId="0" applyNumberFormat="1" applyFont="1" applyFill="1" applyBorder="1" applyAlignment="1">
      <alignment horizontal="right"/>
    </xf>
    <xf numFmtId="3" fontId="104" fillId="0" borderId="4" xfId="0" applyNumberFormat="1" applyFont="1" applyFill="1" applyBorder="1" applyAlignment="1">
      <alignment horizontal="left"/>
    </xf>
    <xf numFmtId="3" fontId="86" fillId="0" borderId="0" xfId="0" applyNumberFormat="1" applyFont="1" applyFill="1" applyBorder="1" applyAlignment="1">
      <alignment/>
    </xf>
    <xf numFmtId="3" fontId="86" fillId="0" borderId="4" xfId="0" applyNumberFormat="1" applyFont="1" applyBorder="1" applyAlignment="1">
      <alignment horizontal="left"/>
    </xf>
    <xf numFmtId="3" fontId="86" fillId="0" borderId="0" xfId="0" applyNumberFormat="1" applyFont="1" applyFill="1" applyBorder="1" applyAlignment="1">
      <alignment/>
    </xf>
    <xf numFmtId="3" fontId="85" fillId="0" borderId="4" xfId="0" applyNumberFormat="1" applyFont="1" applyFill="1" applyBorder="1" applyAlignment="1">
      <alignment/>
    </xf>
    <xf numFmtId="3" fontId="85" fillId="0" borderId="0" xfId="0" applyNumberFormat="1" applyFont="1" applyFill="1" applyAlignment="1">
      <alignment vertical="top"/>
    </xf>
    <xf numFmtId="3" fontId="44" fillId="2" borderId="15" xfId="0" applyNumberFormat="1" applyFon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center"/>
    </xf>
    <xf numFmtId="3" fontId="57" fillId="0" borderId="0" xfId="0" applyNumberFormat="1" applyFont="1" applyAlignment="1">
      <alignment horizontal="center"/>
    </xf>
    <xf numFmtId="3" fontId="48" fillId="0" borderId="0" xfId="0" applyNumberFormat="1" applyFont="1" applyBorder="1" applyAlignment="1">
      <alignment horizontal="center" wrapText="1"/>
    </xf>
    <xf numFmtId="3" fontId="49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/>
    </xf>
    <xf numFmtId="3" fontId="44" fillId="2" borderId="20" xfId="0" applyNumberFormat="1" applyFont="1" applyFill="1" applyBorder="1" applyAlignment="1">
      <alignment horizontal="center"/>
    </xf>
    <xf numFmtId="3" fontId="53" fillId="3" borderId="0" xfId="0" applyNumberFormat="1" applyFont="1" applyFill="1" applyBorder="1" applyAlignment="1">
      <alignment horizontal="center"/>
    </xf>
    <xf numFmtId="3" fontId="53" fillId="3" borderId="1" xfId="0" applyNumberFormat="1" applyFont="1" applyFill="1" applyBorder="1" applyAlignment="1">
      <alignment horizontal="center"/>
    </xf>
    <xf numFmtId="3" fontId="58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center"/>
    </xf>
    <xf numFmtId="3" fontId="48" fillId="0" borderId="0" xfId="0" applyNumberFormat="1" applyFont="1" applyBorder="1" applyAlignment="1">
      <alignment horizontal="center" vertical="justify" wrapText="1"/>
    </xf>
    <xf numFmtId="3" fontId="14" fillId="0" borderId="0" xfId="0" applyNumberFormat="1" applyFont="1" applyAlignment="1">
      <alignment horizontal="center"/>
    </xf>
    <xf numFmtId="3" fontId="6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 quotePrefix="1">
      <alignment horizontal="lef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25"/>
          <c:w val="0.793"/>
          <c:h val="0.9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FAB!$AJ$12</c:f>
              <c:strCache>
                <c:ptCount val="1"/>
                <c:pt idx="0">
                  <c:v>Fèves et fèveroles</c:v>
                </c:pt>
              </c:strCache>
            </c:strRef>
          </c:tx>
          <c:spPr>
            <a:solidFill>
              <a:srgbClr val="D7AD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FAB!$AJ$19:$AJ$22</c:f>
              <c:numCache/>
            </c:numRef>
          </c:val>
        </c:ser>
        <c:ser>
          <c:idx val="2"/>
          <c:order val="1"/>
          <c:tx>
            <c:strRef>
              <c:f>FAB!$AK$12</c:f>
              <c:strCache>
                <c:ptCount val="1"/>
                <c:pt idx="0">
                  <c:v>Lin oléagineux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56714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FAB!$AK$19:$AK$22</c:f>
              <c:numCache/>
            </c:numRef>
          </c:val>
        </c:ser>
        <c:ser>
          <c:idx val="3"/>
          <c:order val="2"/>
          <c:tx>
            <c:strRef>
              <c:f>FAB!$AL$12</c:f>
              <c:strCache>
                <c:ptCount val="1"/>
                <c:pt idx="0">
                  <c:v>Lupin</c:v>
                </c:pt>
              </c:strCache>
            </c:strRef>
          </c:tx>
          <c:spPr>
            <a:pattFill prst="dkDnDiag">
              <a:fgClr>
                <a:srgbClr val="99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FAB!$AL$19:$AL$22</c:f>
              <c:numCache/>
            </c:numRef>
          </c:val>
        </c:ser>
        <c:ser>
          <c:idx val="4"/>
          <c:order val="3"/>
          <c:tx>
            <c:strRef>
              <c:f>FAB!$AM$12</c:f>
              <c:strCache>
                <c:ptCount val="1"/>
                <c:pt idx="0">
                  <c:v>Pois</c:v>
                </c:pt>
              </c:strCache>
            </c:strRef>
          </c:tx>
          <c:spPr>
            <a:pattFill prst="wdDnDiag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FAB!$AM$19:$AM$22</c:f>
              <c:numCache/>
            </c:numRef>
          </c:val>
        </c:ser>
        <c:ser>
          <c:idx val="0"/>
          <c:order val="4"/>
          <c:tx>
            <c:strRef>
              <c:f>FAB!$AN$12</c:f>
              <c:strCache>
                <c:ptCount val="1"/>
                <c:pt idx="0">
                  <c:v>Soja</c:v>
                </c:pt>
              </c:strCache>
            </c:strRef>
          </c:tx>
          <c:spPr>
            <a:pattFill prst="pct30">
              <a:fgClr>
                <a:srgbClr val="99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FAB!$AN$19:$AN$22</c:f>
              <c:numCache/>
            </c:numRef>
          </c:val>
        </c:ser>
        <c:ser>
          <c:idx val="5"/>
          <c:order val="5"/>
          <c:tx>
            <c:strRef>
              <c:f>FAB!$AO$12</c:f>
              <c:strCache>
                <c:ptCount val="1"/>
                <c:pt idx="0">
                  <c:v>Tournesol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FAB!$AH$19:$AH$22</c:f>
              <c:strCache/>
            </c:strRef>
          </c:cat>
          <c:val>
            <c:numRef>
              <c:f>FAB!$AO$19:$AO$22</c:f>
              <c:numCache/>
            </c:numRef>
          </c:val>
        </c:ser>
        <c:axId val="42395020"/>
        <c:axId val="46010861"/>
      </c:bar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3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0305"/>
          <c:w val="0.17225"/>
          <c:h val="0.9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5"/>
          <c:w val="0.79325"/>
          <c:h val="0.92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FAB!$AI$27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FAB!$AJ$26:$AN$26</c:f>
              <c:strCache/>
            </c:strRef>
          </c:cat>
          <c:val>
            <c:numRef>
              <c:f>FAB!$AJ$27:$AN$27</c:f>
              <c:numCache/>
            </c:numRef>
          </c:val>
          <c:shape val="box"/>
        </c:ser>
        <c:ser>
          <c:idx val="1"/>
          <c:order val="1"/>
          <c:tx>
            <c:strRef>
              <c:f>FAB!$AI$28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FAB!$AJ$26:$AN$26</c:f>
              <c:strCache/>
            </c:strRef>
          </c:cat>
          <c:val>
            <c:numRef>
              <c:f>FAB!$AJ$28:$AN$28</c:f>
              <c:numCache/>
            </c:numRef>
          </c:val>
          <c:shape val="box"/>
        </c:ser>
        <c:ser>
          <c:idx val="2"/>
          <c:order val="2"/>
          <c:tx>
            <c:strRef>
              <c:f>FAB!$AI$29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FAB!$AJ$26:$AN$26</c:f>
              <c:strCache/>
            </c:strRef>
          </c:cat>
          <c:val>
            <c:numRef>
              <c:f>FAB!$AJ$29:$AN$29</c:f>
              <c:numCache/>
            </c:numRef>
          </c:val>
          <c:shape val="box"/>
        </c:ser>
        <c:shape val="box"/>
        <c:axId val="11444566"/>
        <c:axId val="35892231"/>
      </c:bar3DChart>
      <c:catAx>
        <c:axId val="11444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44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18025"/>
          <c:w val="0.0805"/>
          <c:h val="0.33875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38</xdr:row>
      <xdr:rowOff>38100</xdr:rowOff>
    </xdr:from>
    <xdr:to>
      <xdr:col>21</xdr:col>
      <xdr:colOff>180975</xdr:colOff>
      <xdr:row>40</xdr:row>
      <xdr:rowOff>19050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5829300" y="7096125"/>
          <a:ext cx="71913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Graines mises en œuvre par production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180975</xdr:colOff>
      <xdr:row>43</xdr:row>
      <xdr:rowOff>104775</xdr:rowOff>
    </xdr:from>
    <xdr:to>
      <xdr:col>11</xdr:col>
      <xdr:colOff>485775</xdr:colOff>
      <xdr:row>62</xdr:row>
      <xdr:rowOff>209550</xdr:rowOff>
    </xdr:to>
    <xdr:graphicFrame>
      <xdr:nvGraphicFramePr>
        <xdr:cNvPr id="2" name="Chart 97"/>
        <xdr:cNvGraphicFramePr/>
      </xdr:nvGraphicFramePr>
      <xdr:xfrm>
        <a:off x="180975" y="7924800"/>
        <a:ext cx="69246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43</xdr:row>
      <xdr:rowOff>142875</xdr:rowOff>
    </xdr:from>
    <xdr:to>
      <xdr:col>25</xdr:col>
      <xdr:colOff>161925</xdr:colOff>
      <xdr:row>63</xdr:row>
      <xdr:rowOff>47625</xdr:rowOff>
    </xdr:to>
    <xdr:graphicFrame>
      <xdr:nvGraphicFramePr>
        <xdr:cNvPr id="3" name="Chart 98"/>
        <xdr:cNvGraphicFramePr/>
      </xdr:nvGraphicFramePr>
      <xdr:xfrm>
        <a:off x="7553325" y="7962900"/>
        <a:ext cx="77819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stre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reg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bstreg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2"/>
  <sheetViews>
    <sheetView showGridLines="0" showZeros="0" tabSelected="1" zoomScale="75" zoomScaleNormal="75" zoomScaleSheetLayoutView="100" workbookViewId="0" topLeftCell="A1">
      <selection activeCell="K43" sqref="K43"/>
    </sheetView>
  </sheetViews>
  <sheetFormatPr defaultColWidth="11.421875" defaultRowHeight="12.75"/>
  <cols>
    <col min="1" max="1" width="8.7109375" style="2" customWidth="1"/>
    <col min="2" max="2" width="8.140625" style="2" customWidth="1"/>
    <col min="3" max="3" width="8.7109375" style="2" bestFit="1" customWidth="1"/>
    <col min="4" max="4" width="9.140625" style="2" bestFit="1" customWidth="1"/>
    <col min="5" max="5" width="10.00390625" style="2" customWidth="1"/>
    <col min="6" max="6" width="9.140625" style="2" bestFit="1" customWidth="1"/>
    <col min="7" max="7" width="9.421875" style="2" customWidth="1"/>
    <col min="8" max="8" width="9.140625" style="2" customWidth="1"/>
    <col min="9" max="10" width="9.140625" style="2" bestFit="1" customWidth="1"/>
    <col min="11" max="11" width="8.57421875" style="2" customWidth="1"/>
    <col min="12" max="12" width="9.57421875" style="2" bestFit="1" customWidth="1"/>
    <col min="13" max="14" width="9.140625" style="2" bestFit="1" customWidth="1"/>
    <col min="15" max="16" width="10.421875" style="2" bestFit="1" customWidth="1"/>
    <col min="17" max="17" width="8.421875" style="2" customWidth="1"/>
    <col min="18" max="18" width="7.421875" style="2" customWidth="1"/>
    <col min="19" max="19" width="9.421875" style="2" bestFit="1" customWidth="1"/>
    <col min="20" max="20" width="9.28125" style="25" customWidth="1"/>
    <col min="21" max="21" width="10.00390625" style="35" bestFit="1" customWidth="1"/>
    <col min="22" max="22" width="8.00390625" style="2" bestFit="1" customWidth="1"/>
    <col min="23" max="23" width="8.421875" style="2" customWidth="1"/>
    <col min="24" max="24" width="9.8515625" style="2" customWidth="1"/>
    <col min="25" max="25" width="8.7109375" style="25" customWidth="1"/>
    <col min="26" max="26" width="8.00390625" style="2" bestFit="1" customWidth="1"/>
    <col min="27" max="27" width="6.7109375" style="2" customWidth="1"/>
    <col min="28" max="29" width="6.7109375" style="16" customWidth="1"/>
    <col min="30" max="31" width="9.28125" style="16" bestFit="1" customWidth="1"/>
    <col min="32" max="32" width="10.140625" style="135" customWidth="1"/>
    <col min="33" max="33" width="13.28125" style="16" bestFit="1" customWidth="1"/>
    <col min="34" max="34" width="7.7109375" style="162" bestFit="1" customWidth="1"/>
    <col min="35" max="35" width="9.7109375" style="162" bestFit="1" customWidth="1"/>
    <col min="36" max="36" width="18.57421875" style="162" bestFit="1" customWidth="1"/>
    <col min="37" max="37" width="12.00390625" style="162" customWidth="1"/>
    <col min="38" max="38" width="10.57421875" style="162" customWidth="1"/>
    <col min="39" max="39" width="10.421875" style="162" customWidth="1"/>
    <col min="40" max="40" width="8.140625" style="162" customWidth="1"/>
    <col min="41" max="41" width="10.7109375" style="162" bestFit="1" customWidth="1"/>
    <col min="42" max="42" width="9.28125" style="189" bestFit="1" customWidth="1"/>
    <col min="43" max="43" width="13.7109375" style="130" bestFit="1" customWidth="1"/>
    <col min="44" max="44" width="13.7109375" style="30" customWidth="1"/>
    <col min="45" max="45" width="14.28125" style="30" customWidth="1"/>
    <col min="46" max="46" width="17.00390625" style="2" bestFit="1" customWidth="1"/>
    <col min="47" max="47" width="17.140625" style="2" bestFit="1" customWidth="1"/>
    <col min="48" max="48" width="20.140625" style="2" bestFit="1" customWidth="1"/>
    <col min="49" max="49" width="10.28125" style="2" bestFit="1" customWidth="1"/>
    <col min="50" max="50" width="9.8515625" style="2" bestFit="1" customWidth="1"/>
    <col min="51" max="53" width="7.421875" style="2" customWidth="1"/>
    <col min="54" max="54" width="8.28125" style="2" customWidth="1"/>
    <col min="55" max="16384" width="11.421875" style="2" customWidth="1"/>
  </cols>
  <sheetData>
    <row r="1" spans="18:36" ht="12.75" customHeight="1">
      <c r="R1" s="27"/>
      <c r="S1" s="27"/>
      <c r="T1" s="27"/>
      <c r="U1" s="27"/>
      <c r="V1" s="27"/>
      <c r="W1" s="27"/>
      <c r="X1" s="27"/>
      <c r="Y1" s="81"/>
      <c r="Z1" s="27"/>
      <c r="AA1" s="27"/>
      <c r="AB1" s="28"/>
      <c r="AC1" s="28"/>
      <c r="AD1" s="28"/>
      <c r="AE1" s="28"/>
      <c r="AF1" s="391"/>
      <c r="AG1" s="28"/>
      <c r="AH1" s="284"/>
      <c r="AI1" s="284"/>
      <c r="AJ1" s="284"/>
    </row>
    <row r="2" spans="1:32" ht="24" customHeight="1">
      <c r="A2" s="419" t="s">
        <v>32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</row>
    <row r="3" spans="1:32" ht="24" customHeight="1">
      <c r="A3" s="419" t="s">
        <v>26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</row>
    <row r="4" spans="1:32" ht="24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392"/>
    </row>
    <row r="5" spans="1:36" ht="23.25" customHeight="1">
      <c r="A5" s="417" t="s">
        <v>93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7"/>
      <c r="AD5" s="417"/>
      <c r="AE5" s="246"/>
      <c r="AF5" s="393"/>
      <c r="AG5" s="28"/>
      <c r="AH5" s="284"/>
      <c r="AI5" s="284"/>
      <c r="AJ5" s="284"/>
    </row>
    <row r="6" spans="18:36" ht="11.25" customHeight="1">
      <c r="R6" s="27"/>
      <c r="S6" s="27"/>
      <c r="T6" s="27"/>
      <c r="U6" s="27"/>
      <c r="V6" s="27"/>
      <c r="W6" s="27"/>
      <c r="X6" s="27"/>
      <c r="Y6" s="81"/>
      <c r="Z6" s="27"/>
      <c r="AA6" s="27"/>
      <c r="AB6" s="28"/>
      <c r="AC6" s="28"/>
      <c r="AD6" s="28"/>
      <c r="AE6" s="28"/>
      <c r="AF6" s="391"/>
      <c r="AG6" s="28"/>
      <c r="AH6" s="284"/>
      <c r="AI6" s="284"/>
      <c r="AJ6" s="284"/>
    </row>
    <row r="7" spans="5:36" ht="11.25" customHeight="1">
      <c r="E7" s="429" t="s">
        <v>23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185"/>
      <c r="AA7" s="27"/>
      <c r="AB7" s="28"/>
      <c r="AC7" s="28"/>
      <c r="AD7" s="28"/>
      <c r="AE7" s="28"/>
      <c r="AF7" s="391"/>
      <c r="AG7" s="28"/>
      <c r="AH7" s="284"/>
      <c r="AI7" s="284"/>
      <c r="AJ7" s="284"/>
    </row>
    <row r="8" spans="1:36" ht="20.25" customHeight="1">
      <c r="A8" s="25"/>
      <c r="B8" s="25"/>
      <c r="C8" s="25"/>
      <c r="D8" s="25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185"/>
      <c r="AA8" s="99"/>
      <c r="AB8" s="99"/>
      <c r="AC8" s="92"/>
      <c r="AD8" s="92"/>
      <c r="AE8" s="92"/>
      <c r="AF8" s="394"/>
      <c r="AG8" s="212"/>
      <c r="AH8" s="269"/>
      <c r="AI8" s="269"/>
      <c r="AJ8" s="270"/>
    </row>
    <row r="9" spans="1:48" ht="20.25" customHeight="1">
      <c r="A9" s="33"/>
      <c r="B9" s="25"/>
      <c r="C9" s="25"/>
      <c r="D9" s="25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01"/>
      <c r="AA9" s="94"/>
      <c r="AB9" s="93"/>
      <c r="AC9" s="93"/>
      <c r="AD9" s="93"/>
      <c r="AE9" s="93"/>
      <c r="AF9" s="93"/>
      <c r="AG9" s="213"/>
      <c r="AH9" s="213"/>
      <c r="AI9" s="285"/>
      <c r="AK9" s="286"/>
      <c r="AL9" s="287"/>
      <c r="AM9" s="287"/>
      <c r="AN9" s="287"/>
      <c r="AO9" s="287"/>
      <c r="AP9" s="271"/>
      <c r="AQ9" s="377"/>
      <c r="AR9" s="187"/>
      <c r="AS9" s="187"/>
      <c r="AT9" s="29"/>
      <c r="AU9" s="29"/>
      <c r="AV9" s="29"/>
    </row>
    <row r="10" spans="1:38" ht="20.25" customHeight="1">
      <c r="A10" s="33"/>
      <c r="B10" s="25"/>
      <c r="C10" s="25"/>
      <c r="D10" s="25"/>
      <c r="E10" s="222"/>
      <c r="F10" s="222"/>
      <c r="G10" s="223"/>
      <c r="H10" s="222"/>
      <c r="I10" s="222"/>
      <c r="J10" s="223"/>
      <c r="K10" s="222"/>
      <c r="L10" s="222"/>
      <c r="M10" s="223"/>
      <c r="N10" s="222"/>
      <c r="O10" s="222"/>
      <c r="P10" s="223"/>
      <c r="Q10" s="222"/>
      <c r="R10" s="222"/>
      <c r="S10" s="223"/>
      <c r="T10" s="222"/>
      <c r="U10" s="222"/>
      <c r="V10" s="223"/>
      <c r="W10" s="222"/>
      <c r="X10" s="222"/>
      <c r="Y10" s="223"/>
      <c r="Z10" s="34"/>
      <c r="AB10" s="2"/>
      <c r="AC10" s="2"/>
      <c r="AD10" s="2"/>
      <c r="AE10" s="2"/>
      <c r="AI10" s="288"/>
      <c r="AJ10" s="288"/>
      <c r="AK10" s="263"/>
      <c r="AL10" s="276"/>
    </row>
    <row r="11" spans="1:45" ht="27" customHeight="1">
      <c r="A11" s="33"/>
      <c r="B11" s="25"/>
      <c r="C11" s="25"/>
      <c r="D11" s="25"/>
      <c r="E11" s="222"/>
      <c r="F11" s="222"/>
      <c r="G11" s="136"/>
      <c r="H11" s="33"/>
      <c r="I11" s="415" t="s">
        <v>57</v>
      </c>
      <c r="J11" s="416"/>
      <c r="K11" s="416"/>
      <c r="L11" s="416"/>
      <c r="M11" s="416"/>
      <c r="N11" s="416"/>
      <c r="O11" s="421"/>
      <c r="P11" s="415" t="s">
        <v>67</v>
      </c>
      <c r="Q11" s="416"/>
      <c r="R11" s="416"/>
      <c r="S11" s="416"/>
      <c r="T11" s="416"/>
      <c r="U11" s="416"/>
      <c r="V11" s="416"/>
      <c r="W11" s="34"/>
      <c r="Y11" s="2"/>
      <c r="AB11" s="2"/>
      <c r="AF11" s="395"/>
      <c r="AG11" s="214"/>
      <c r="AH11" s="289" t="s">
        <v>69</v>
      </c>
      <c r="AP11" s="252"/>
      <c r="AQ11" s="378"/>
      <c r="AR11" s="110"/>
      <c r="AS11" s="110"/>
    </row>
    <row r="12" spans="1:45" ht="15" customHeight="1">
      <c r="A12" s="37"/>
      <c r="B12" s="184"/>
      <c r="C12" s="184"/>
      <c r="D12" s="219"/>
      <c r="E12" s="5"/>
      <c r="F12" s="5"/>
      <c r="G12" s="224"/>
      <c r="H12" s="33"/>
      <c r="I12" s="231" t="s">
        <v>60</v>
      </c>
      <c r="J12" s="229" t="s">
        <v>61</v>
      </c>
      <c r="K12" s="229" t="s">
        <v>62</v>
      </c>
      <c r="L12" s="229" t="s">
        <v>63</v>
      </c>
      <c r="M12" s="229" t="s">
        <v>58</v>
      </c>
      <c r="N12" s="229" t="s">
        <v>59</v>
      </c>
      <c r="O12" s="229" t="s">
        <v>68</v>
      </c>
      <c r="P12" s="230" t="str">
        <f>I12</f>
        <v>05/06</v>
      </c>
      <c r="Q12" s="230" t="str">
        <f>J12</f>
        <v>06/07</v>
      </c>
      <c r="R12" s="230" t="str">
        <f>K12</f>
        <v>07/08</v>
      </c>
      <c r="S12" s="230" t="str">
        <f>L12</f>
        <v>08/09</v>
      </c>
      <c r="T12" s="229" t="str">
        <f>M12</f>
        <v>09/10</v>
      </c>
      <c r="U12" s="229" t="s">
        <v>59</v>
      </c>
      <c r="V12" s="229" t="s">
        <v>68</v>
      </c>
      <c r="W12" s="36"/>
      <c r="Y12" s="2"/>
      <c r="AB12" s="2"/>
      <c r="AF12" s="395"/>
      <c r="AG12" s="214"/>
      <c r="AH12" s="289"/>
      <c r="AI12" s="290" t="s">
        <v>70</v>
      </c>
      <c r="AJ12" s="290" t="s">
        <v>71</v>
      </c>
      <c r="AK12" s="290" t="s">
        <v>72</v>
      </c>
      <c r="AL12" s="290" t="s">
        <v>73</v>
      </c>
      <c r="AM12" s="290" t="s">
        <v>74</v>
      </c>
      <c r="AN12" s="290" t="s">
        <v>75</v>
      </c>
      <c r="AO12" s="290" t="s">
        <v>76</v>
      </c>
      <c r="AP12" s="272"/>
      <c r="AQ12" s="379"/>
      <c r="AR12" s="186"/>
      <c r="AS12" s="186"/>
    </row>
    <row r="13" spans="1:45" ht="15" customHeight="1">
      <c r="A13" s="37"/>
      <c r="B13" s="183"/>
      <c r="C13" s="183"/>
      <c r="D13" s="5"/>
      <c r="E13" s="5"/>
      <c r="F13" s="5"/>
      <c r="G13" s="405" t="s">
        <v>27</v>
      </c>
      <c r="H13" s="152"/>
      <c r="I13" s="5">
        <v>800.5</v>
      </c>
      <c r="J13" s="5">
        <v>560.2</v>
      </c>
      <c r="K13" s="5">
        <v>0</v>
      </c>
      <c r="L13" s="5">
        <v>48.9</v>
      </c>
      <c r="M13" s="5">
        <v>68.5</v>
      </c>
      <c r="N13" s="5">
        <v>38.21</v>
      </c>
      <c r="O13" s="234">
        <v>9.25</v>
      </c>
      <c r="P13" s="225">
        <v>25.7</v>
      </c>
      <c r="Q13" s="226">
        <v>25.1</v>
      </c>
      <c r="R13" s="226">
        <v>34.3</v>
      </c>
      <c r="S13" s="227">
        <v>53.8</v>
      </c>
      <c r="T13" s="226">
        <v>43.5</v>
      </c>
      <c r="U13" s="226">
        <v>29.25</v>
      </c>
      <c r="V13" s="237">
        <v>6.7</v>
      </c>
      <c r="W13" s="36"/>
      <c r="Y13" s="2"/>
      <c r="AB13" s="2"/>
      <c r="AF13" s="395"/>
      <c r="AG13" s="214"/>
      <c r="AH13" s="291" t="s">
        <v>77</v>
      </c>
      <c r="AI13" s="292">
        <v>0</v>
      </c>
      <c r="AJ13" s="292" t="s">
        <v>94</v>
      </c>
      <c r="AK13" s="292" t="s">
        <v>94</v>
      </c>
      <c r="AL13" s="292" t="s">
        <v>94</v>
      </c>
      <c r="AM13" s="292" t="s">
        <v>94</v>
      </c>
      <c r="AN13" s="292" t="s">
        <v>94</v>
      </c>
      <c r="AO13" s="292" t="s">
        <v>94</v>
      </c>
      <c r="AP13" s="272"/>
      <c r="AQ13" s="379"/>
      <c r="AR13" s="186"/>
      <c r="AS13" s="186"/>
    </row>
    <row r="14" spans="1:45" ht="15" customHeight="1">
      <c r="A14" s="37"/>
      <c r="B14" s="183"/>
      <c r="C14" s="183"/>
      <c r="D14" s="5"/>
      <c r="E14" s="220"/>
      <c r="F14" s="220"/>
      <c r="G14" s="19" t="s">
        <v>12</v>
      </c>
      <c r="H14" s="143"/>
      <c r="I14" s="5">
        <v>8441.8</v>
      </c>
      <c r="J14" s="5">
        <v>8065.2</v>
      </c>
      <c r="K14" s="5">
        <v>4707.7</v>
      </c>
      <c r="L14" s="5">
        <v>5028.4</v>
      </c>
      <c r="M14" s="5">
        <v>2722.2</v>
      </c>
      <c r="N14" s="5">
        <v>4094.5</v>
      </c>
      <c r="O14" s="234">
        <v>1172.08</v>
      </c>
      <c r="P14" s="5">
        <v>70.1</v>
      </c>
      <c r="Q14" s="5">
        <v>115</v>
      </c>
      <c r="R14" s="5">
        <v>244</v>
      </c>
      <c r="S14" s="5">
        <v>64.9</v>
      </c>
      <c r="T14" s="5">
        <v>68</v>
      </c>
      <c r="U14" s="5">
        <v>60.6</v>
      </c>
      <c r="V14" s="237">
        <v>44.5</v>
      </c>
      <c r="W14" s="36"/>
      <c r="Y14" s="2"/>
      <c r="AB14" s="2"/>
      <c r="AF14" s="395"/>
      <c r="AG14" s="214"/>
      <c r="AH14" s="291" t="s">
        <v>78</v>
      </c>
      <c r="AI14" s="292" t="s">
        <v>95</v>
      </c>
      <c r="AJ14" s="292">
        <v>744.9</v>
      </c>
      <c r="AK14" s="292">
        <v>921.4</v>
      </c>
      <c r="AL14" s="292">
        <v>419.3</v>
      </c>
      <c r="AM14" s="292">
        <v>993.2</v>
      </c>
      <c r="AN14" s="292">
        <v>1150.9</v>
      </c>
      <c r="AO14" s="292">
        <v>866.6</v>
      </c>
      <c r="AP14" s="272"/>
      <c r="AQ14" s="379"/>
      <c r="AR14" s="186"/>
      <c r="AS14" s="186"/>
    </row>
    <row r="15" spans="1:45" ht="12.75" customHeight="1">
      <c r="A15" s="37"/>
      <c r="B15" s="184"/>
      <c r="C15" s="184"/>
      <c r="D15" s="219"/>
      <c r="E15" s="5"/>
      <c r="F15" s="5"/>
      <c r="G15" s="19" t="s">
        <v>20</v>
      </c>
      <c r="H15" s="143"/>
      <c r="I15" s="5">
        <v>3753</v>
      </c>
      <c r="J15" s="5">
        <v>1379.7</v>
      </c>
      <c r="K15" s="5">
        <v>1545.4</v>
      </c>
      <c r="L15" s="5">
        <v>498.8</v>
      </c>
      <c r="M15" s="5">
        <v>21</v>
      </c>
      <c r="N15" s="5">
        <v>156.4</v>
      </c>
      <c r="O15" s="234">
        <v>111.06</v>
      </c>
      <c r="P15" s="5">
        <v>193.2</v>
      </c>
      <c r="Q15" s="5">
        <v>61.6</v>
      </c>
      <c r="R15" s="5">
        <v>82.3</v>
      </c>
      <c r="S15" s="5">
        <v>8.8</v>
      </c>
      <c r="T15" s="5">
        <v>7.1</v>
      </c>
      <c r="U15" s="5">
        <v>51.49</v>
      </c>
      <c r="V15" s="237">
        <v>2.21</v>
      </c>
      <c r="W15" s="36"/>
      <c r="Y15" s="2"/>
      <c r="AB15" s="2"/>
      <c r="AF15" s="395"/>
      <c r="AG15" s="214"/>
      <c r="AH15" s="291" t="s">
        <v>79</v>
      </c>
      <c r="AI15" s="292" t="s">
        <v>96</v>
      </c>
      <c r="AJ15" s="292"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72"/>
      <c r="AQ15" s="379"/>
      <c r="AR15" s="186"/>
      <c r="AS15" s="186"/>
    </row>
    <row r="16" spans="1:45" ht="12.75" customHeight="1">
      <c r="A16" s="37"/>
      <c r="B16" s="184"/>
      <c r="C16" s="184"/>
      <c r="D16" s="5"/>
      <c r="E16" s="5"/>
      <c r="F16" s="5"/>
      <c r="G16" s="19" t="s">
        <v>14</v>
      </c>
      <c r="H16" s="143"/>
      <c r="I16" s="5">
        <v>1693</v>
      </c>
      <c r="J16" s="5">
        <v>990</v>
      </c>
      <c r="K16" s="5">
        <v>806.3</v>
      </c>
      <c r="L16" s="5">
        <v>648.5</v>
      </c>
      <c r="M16" s="5">
        <v>946.4</v>
      </c>
      <c r="N16" s="5">
        <v>1144</v>
      </c>
      <c r="O16" s="234">
        <v>560.3</v>
      </c>
      <c r="P16" s="5">
        <v>126</v>
      </c>
      <c r="Q16" s="5">
        <v>119</v>
      </c>
      <c r="R16" s="5">
        <v>41</v>
      </c>
      <c r="S16" s="5">
        <v>91</v>
      </c>
      <c r="T16" s="5">
        <v>79</v>
      </c>
      <c r="U16" s="5">
        <v>190</v>
      </c>
      <c r="V16" s="237">
        <v>68</v>
      </c>
      <c r="W16" s="36"/>
      <c r="Y16" s="2"/>
      <c r="AB16" s="2"/>
      <c r="AF16" s="395"/>
      <c r="AG16" s="214"/>
      <c r="AH16" s="291" t="s">
        <v>80</v>
      </c>
      <c r="AI16" s="292" t="s">
        <v>97</v>
      </c>
      <c r="AJ16" s="292">
        <v>5016.4</v>
      </c>
      <c r="AK16" s="292">
        <v>6981.5</v>
      </c>
      <c r="AL16" s="292">
        <v>8840.2</v>
      </c>
      <c r="AM16" s="292">
        <v>6251.7</v>
      </c>
      <c r="AN16" s="292">
        <v>7207.5</v>
      </c>
      <c r="AO16" s="292">
        <v>6521.8</v>
      </c>
      <c r="AP16" s="272"/>
      <c r="AQ16" s="379"/>
      <c r="AR16" s="186"/>
      <c r="AS16" s="186"/>
    </row>
    <row r="17" spans="1:45" ht="12.75" customHeight="1">
      <c r="A17" s="37"/>
      <c r="B17" s="184"/>
      <c r="C17" s="184"/>
      <c r="D17" s="5"/>
      <c r="E17" s="220"/>
      <c r="F17" s="220"/>
      <c r="G17" s="19" t="s">
        <v>3</v>
      </c>
      <c r="H17" s="143"/>
      <c r="I17" s="5">
        <v>17478.8</v>
      </c>
      <c r="J17" s="5">
        <v>13834.8</v>
      </c>
      <c r="K17" s="5">
        <v>8946.9</v>
      </c>
      <c r="L17" s="5">
        <v>5742</v>
      </c>
      <c r="M17" s="5">
        <v>8938.4</v>
      </c>
      <c r="N17" s="5">
        <v>4117.4</v>
      </c>
      <c r="O17" s="234">
        <v>1635.27</v>
      </c>
      <c r="P17" s="5">
        <v>507.2</v>
      </c>
      <c r="Q17" s="5">
        <v>640.3</v>
      </c>
      <c r="R17" s="5">
        <v>414.6</v>
      </c>
      <c r="S17" s="5">
        <v>232</v>
      </c>
      <c r="T17" s="5">
        <v>348.9</v>
      </c>
      <c r="U17" s="5">
        <v>164.2</v>
      </c>
      <c r="V17" s="237">
        <v>146.18</v>
      </c>
      <c r="W17" s="36"/>
      <c r="Y17" s="2"/>
      <c r="AB17" s="2"/>
      <c r="AF17" s="395"/>
      <c r="AG17" s="214"/>
      <c r="AH17" s="291" t="s">
        <v>81</v>
      </c>
      <c r="AI17" s="292" t="s">
        <v>98</v>
      </c>
      <c r="AJ17" s="292">
        <v>6556.9</v>
      </c>
      <c r="AK17" s="292">
        <v>7865.7</v>
      </c>
      <c r="AL17" s="292">
        <v>4963.6</v>
      </c>
      <c r="AM17" s="292">
        <v>1372.5</v>
      </c>
      <c r="AN17" s="292">
        <v>3119.3</v>
      </c>
      <c r="AO17" s="292">
        <v>4352.5</v>
      </c>
      <c r="AP17" s="272"/>
      <c r="AQ17" s="379"/>
      <c r="AR17" s="186"/>
      <c r="AS17" s="186"/>
    </row>
    <row r="18" spans="1:45" ht="12.75" customHeight="1">
      <c r="A18" s="37"/>
      <c r="B18" s="184"/>
      <c r="C18" s="184"/>
      <c r="D18" s="219"/>
      <c r="E18" s="5"/>
      <c r="F18" s="5"/>
      <c r="G18" s="19" t="s">
        <v>25</v>
      </c>
      <c r="H18" s="143"/>
      <c r="I18" s="5">
        <v>10761.6</v>
      </c>
      <c r="J18" s="5">
        <v>9430.8</v>
      </c>
      <c r="K18" s="5">
        <v>2926.1</v>
      </c>
      <c r="L18" s="5">
        <v>3294.5</v>
      </c>
      <c r="M18" s="5">
        <v>4171.1</v>
      </c>
      <c r="N18" s="5">
        <v>7872.8</v>
      </c>
      <c r="O18" s="234">
        <v>1379.5</v>
      </c>
      <c r="P18" s="5">
        <v>558.9</v>
      </c>
      <c r="Q18" s="5">
        <v>519.9</v>
      </c>
      <c r="R18" s="5">
        <v>88.8</v>
      </c>
      <c r="S18" s="5">
        <v>93.7</v>
      </c>
      <c r="T18" s="5">
        <v>63.9</v>
      </c>
      <c r="U18" s="5">
        <v>240.7</v>
      </c>
      <c r="V18" s="237">
        <v>119.7</v>
      </c>
      <c r="W18" s="36"/>
      <c r="X18" s="32"/>
      <c r="Y18" s="24"/>
      <c r="Z18" s="24"/>
      <c r="AA18" s="24"/>
      <c r="AB18" s="24"/>
      <c r="AC18" s="215"/>
      <c r="AD18" s="215"/>
      <c r="AE18" s="215"/>
      <c r="AF18" s="395"/>
      <c r="AG18" s="214"/>
      <c r="AH18" s="291" t="s">
        <v>82</v>
      </c>
      <c r="AI18" s="292" t="s">
        <v>99</v>
      </c>
      <c r="AJ18" s="292">
        <v>5008.6</v>
      </c>
      <c r="AK18" s="292">
        <v>4301.9</v>
      </c>
      <c r="AL18" s="292">
        <v>4308.3</v>
      </c>
      <c r="AM18" s="292">
        <v>3389.4</v>
      </c>
      <c r="AN18" s="292">
        <v>2907.4</v>
      </c>
      <c r="AO18" s="292">
        <v>2435.3</v>
      </c>
      <c r="AP18" s="272"/>
      <c r="AQ18" s="379"/>
      <c r="AR18" s="186"/>
      <c r="AS18" s="186"/>
    </row>
    <row r="19" spans="1:45" ht="12.75" customHeight="1">
      <c r="A19" s="37"/>
      <c r="B19" s="184"/>
      <c r="C19" s="184"/>
      <c r="D19" s="5"/>
      <c r="E19" s="5"/>
      <c r="F19" s="5"/>
      <c r="G19" s="19" t="s">
        <v>4</v>
      </c>
      <c r="H19" s="143"/>
      <c r="I19" s="5">
        <v>15862.9</v>
      </c>
      <c r="J19" s="5">
        <v>10405.1</v>
      </c>
      <c r="K19" s="5">
        <v>5516.5</v>
      </c>
      <c r="L19" s="5">
        <v>2711.5</v>
      </c>
      <c r="M19" s="5">
        <v>4382.9</v>
      </c>
      <c r="N19" s="5">
        <v>5552.96</v>
      </c>
      <c r="O19" s="234">
        <v>4010.2</v>
      </c>
      <c r="P19" s="5">
        <v>536.6</v>
      </c>
      <c r="Q19" s="5">
        <v>349.5</v>
      </c>
      <c r="R19" s="5">
        <v>592.8</v>
      </c>
      <c r="S19" s="5">
        <v>59.7</v>
      </c>
      <c r="T19" s="5">
        <v>60.2</v>
      </c>
      <c r="U19" s="5">
        <v>144.75</v>
      </c>
      <c r="V19" s="237">
        <v>171.1</v>
      </c>
      <c r="W19" s="36"/>
      <c r="X19" s="32"/>
      <c r="Y19" s="24"/>
      <c r="Z19" s="24"/>
      <c r="AA19" s="24"/>
      <c r="AB19" s="24"/>
      <c r="AC19" s="215"/>
      <c r="AD19" s="215"/>
      <c r="AE19" s="215"/>
      <c r="AF19" s="395"/>
      <c r="AG19" s="214"/>
      <c r="AH19" s="291" t="s">
        <v>83</v>
      </c>
      <c r="AI19" s="292" t="s">
        <v>100</v>
      </c>
      <c r="AJ19" s="292">
        <v>23870.4</v>
      </c>
      <c r="AK19" s="292">
        <v>35784.6</v>
      </c>
      <c r="AL19" s="292">
        <v>17454.2</v>
      </c>
      <c r="AM19" s="292">
        <v>11572.2</v>
      </c>
      <c r="AN19" s="292">
        <v>15674.3</v>
      </c>
      <c r="AO19" s="292">
        <v>18614.3</v>
      </c>
      <c r="AP19" s="272"/>
      <c r="AQ19" s="379"/>
      <c r="AR19" s="186"/>
      <c r="AS19" s="186"/>
    </row>
    <row r="20" spans="1:45" ht="12.75" customHeight="1">
      <c r="A20" s="37"/>
      <c r="B20" s="184"/>
      <c r="C20" s="184"/>
      <c r="D20" s="5"/>
      <c r="E20" s="5"/>
      <c r="F20" s="5"/>
      <c r="G20" s="376" t="s">
        <v>28</v>
      </c>
      <c r="H20" s="143"/>
      <c r="I20" s="5">
        <v>24862.7</v>
      </c>
      <c r="J20" s="5">
        <v>15066.8</v>
      </c>
      <c r="K20" s="5">
        <v>6982.1</v>
      </c>
      <c r="L20" s="5">
        <v>3639.8</v>
      </c>
      <c r="M20" s="5">
        <v>2599.6</v>
      </c>
      <c r="N20" s="5">
        <v>6050.49</v>
      </c>
      <c r="O20" s="234">
        <v>1423.7</v>
      </c>
      <c r="P20" s="5">
        <v>739.9</v>
      </c>
      <c r="Q20" s="5">
        <v>413.8</v>
      </c>
      <c r="R20" s="5">
        <v>185.3</v>
      </c>
      <c r="S20" s="5">
        <v>79.3</v>
      </c>
      <c r="T20" s="5">
        <v>61.2</v>
      </c>
      <c r="U20" s="5">
        <v>184.62</v>
      </c>
      <c r="V20" s="237">
        <v>41.08</v>
      </c>
      <c r="W20" s="36"/>
      <c r="X20" s="32"/>
      <c r="Y20" s="24"/>
      <c r="Z20" s="24"/>
      <c r="AA20" s="24"/>
      <c r="AB20" s="24"/>
      <c r="AC20" s="215"/>
      <c r="AD20" s="215"/>
      <c r="AE20" s="215"/>
      <c r="AF20" s="395"/>
      <c r="AG20" s="214"/>
      <c r="AH20" s="291" t="s">
        <v>84</v>
      </c>
      <c r="AI20" s="292" t="s">
        <v>101</v>
      </c>
      <c r="AJ20" s="292">
        <v>18160.4</v>
      </c>
      <c r="AK20" s="292">
        <v>16427.3</v>
      </c>
      <c r="AL20" s="292">
        <v>16159.7</v>
      </c>
      <c r="AM20" s="292">
        <v>11300.4</v>
      </c>
      <c r="AN20" s="292">
        <v>13642.6</v>
      </c>
      <c r="AO20" s="292">
        <v>12847.3</v>
      </c>
      <c r="AP20" s="272"/>
      <c r="AQ20" s="379"/>
      <c r="AR20" s="186"/>
      <c r="AS20" s="186"/>
    </row>
    <row r="21" spans="1:45" ht="12" customHeight="1">
      <c r="A21" s="37"/>
      <c r="B21" s="184"/>
      <c r="C21" s="184"/>
      <c r="D21" s="219"/>
      <c r="E21" s="5"/>
      <c r="F21" s="5"/>
      <c r="G21" s="19" t="s">
        <v>21</v>
      </c>
      <c r="H21" s="143"/>
      <c r="I21" s="228">
        <v>2520.2</v>
      </c>
      <c r="J21" s="228">
        <v>2102.3</v>
      </c>
      <c r="K21" s="228">
        <v>962.2</v>
      </c>
      <c r="L21" s="228">
        <v>447</v>
      </c>
      <c r="M21" s="228">
        <v>517.1</v>
      </c>
      <c r="N21" s="228">
        <v>1425.8</v>
      </c>
      <c r="O21" s="234">
        <v>204</v>
      </c>
      <c r="P21" s="5">
        <v>185.1</v>
      </c>
      <c r="Q21" s="5">
        <v>253.2</v>
      </c>
      <c r="R21" s="5">
        <v>17</v>
      </c>
      <c r="S21" s="5">
        <v>29.1</v>
      </c>
      <c r="T21" s="5">
        <v>42.1</v>
      </c>
      <c r="U21" s="5">
        <v>96.6</v>
      </c>
      <c r="V21" s="237">
        <v>35.9</v>
      </c>
      <c r="W21" s="36"/>
      <c r="X21" s="90"/>
      <c r="Y21" s="91"/>
      <c r="Z21" s="91"/>
      <c r="AA21" s="91"/>
      <c r="AB21" s="91"/>
      <c r="AC21" s="214"/>
      <c r="AD21" s="214"/>
      <c r="AE21" s="214"/>
      <c r="AF21" s="395"/>
      <c r="AG21" s="214"/>
      <c r="AH21" s="291" t="s">
        <v>85</v>
      </c>
      <c r="AI21" s="292" t="s">
        <v>102</v>
      </c>
      <c r="AJ21" s="292">
        <v>18712.9</v>
      </c>
      <c r="AK21" s="292">
        <v>29251.6</v>
      </c>
      <c r="AL21" s="292">
        <v>20980.8</v>
      </c>
      <c r="AM21" s="292">
        <v>15714.4</v>
      </c>
      <c r="AN21" s="292">
        <v>22072.4</v>
      </c>
      <c r="AO21" s="292">
        <v>19586</v>
      </c>
      <c r="AP21" s="272"/>
      <c r="AQ21" s="379"/>
      <c r="AR21" s="186"/>
      <c r="AS21" s="186"/>
    </row>
    <row r="22" spans="1:45" ht="12" customHeight="1">
      <c r="A22" s="37"/>
      <c r="B22" s="184"/>
      <c r="C22" s="184"/>
      <c r="D22" s="5"/>
      <c r="E22" s="5"/>
      <c r="F22" s="5"/>
      <c r="G22" s="376" t="s">
        <v>22</v>
      </c>
      <c r="H22" s="143"/>
      <c r="I22" s="228">
        <v>419.1</v>
      </c>
      <c r="J22" s="228">
        <v>420.9</v>
      </c>
      <c r="K22" s="228">
        <v>145.4</v>
      </c>
      <c r="L22" s="228">
        <v>0</v>
      </c>
      <c r="M22" s="228">
        <v>0</v>
      </c>
      <c r="N22" s="228">
        <v>22.5</v>
      </c>
      <c r="O22" s="234">
        <v>19.4</v>
      </c>
      <c r="P22" s="5">
        <v>41</v>
      </c>
      <c r="Q22" s="5">
        <v>9.1</v>
      </c>
      <c r="R22" s="5">
        <v>0</v>
      </c>
      <c r="S22" s="5">
        <v>0</v>
      </c>
      <c r="T22" s="5">
        <v>0.6</v>
      </c>
      <c r="U22" s="5">
        <v>7.1</v>
      </c>
      <c r="V22" s="237">
        <v>9.3</v>
      </c>
      <c r="W22" s="36"/>
      <c r="X22" s="90"/>
      <c r="Y22" s="91"/>
      <c r="Z22" s="91"/>
      <c r="AA22" s="91"/>
      <c r="AB22" s="91"/>
      <c r="AC22" s="214"/>
      <c r="AD22" s="214"/>
      <c r="AE22" s="214"/>
      <c r="AF22" s="395"/>
      <c r="AG22" s="214"/>
      <c r="AH22" s="291" t="s">
        <v>86</v>
      </c>
      <c r="AI22" s="292" t="s">
        <v>103</v>
      </c>
      <c r="AJ22" s="292">
        <v>48140</v>
      </c>
      <c r="AK22" s="292">
        <v>62288.1</v>
      </c>
      <c r="AL22" s="292">
        <v>53830.1</v>
      </c>
      <c r="AM22" s="292">
        <v>35002.7</v>
      </c>
      <c r="AN22" s="292">
        <v>40131.1</v>
      </c>
      <c r="AO22" s="292">
        <v>34879</v>
      </c>
      <c r="AP22" s="273"/>
      <c r="AQ22" s="16"/>
      <c r="AR22" s="2"/>
      <c r="AS22" s="2"/>
    </row>
    <row r="23" spans="1:45" ht="12" customHeight="1">
      <c r="A23" s="37"/>
      <c r="B23" s="184"/>
      <c r="C23" s="184"/>
      <c r="D23" s="5"/>
      <c r="E23" s="5"/>
      <c r="F23" s="5"/>
      <c r="G23" s="376" t="s">
        <v>29</v>
      </c>
      <c r="H23" s="143"/>
      <c r="I23" s="5">
        <v>0</v>
      </c>
      <c r="J23" s="5">
        <v>22</v>
      </c>
      <c r="K23" s="5">
        <v>3.3</v>
      </c>
      <c r="L23" s="5">
        <v>0</v>
      </c>
      <c r="M23" s="5">
        <v>37.3</v>
      </c>
      <c r="N23" s="5">
        <v>353.3</v>
      </c>
      <c r="O23" s="406">
        <v>79.8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14.4</v>
      </c>
      <c r="V23" s="237">
        <v>0</v>
      </c>
      <c r="W23" s="36"/>
      <c r="X23" s="90"/>
      <c r="Y23" s="91"/>
      <c r="Z23" s="91"/>
      <c r="AA23" s="91"/>
      <c r="AB23" s="91"/>
      <c r="AC23" s="214"/>
      <c r="AD23" s="214"/>
      <c r="AE23" s="214"/>
      <c r="AF23" s="395"/>
      <c r="AG23" s="214"/>
      <c r="AH23" s="291" t="s">
        <v>87</v>
      </c>
      <c r="AI23" s="292" t="s">
        <v>104</v>
      </c>
      <c r="AJ23" s="292">
        <v>1441.6</v>
      </c>
      <c r="AK23" s="292">
        <v>1500.9</v>
      </c>
      <c r="AL23" s="292">
        <v>1187.7</v>
      </c>
      <c r="AM23" s="292">
        <v>943.7</v>
      </c>
      <c r="AN23" s="292">
        <v>3064.6</v>
      </c>
      <c r="AO23" s="292">
        <v>3412.9</v>
      </c>
      <c r="AP23" s="272"/>
      <c r="AQ23" s="379"/>
      <c r="AR23" s="186"/>
      <c r="AS23" s="186"/>
    </row>
    <row r="24" spans="1:45" ht="12" customHeight="1">
      <c r="A24" s="37"/>
      <c r="B24" s="184"/>
      <c r="C24" s="184"/>
      <c r="D24" s="219"/>
      <c r="E24" s="5"/>
      <c r="F24" s="5"/>
      <c r="G24" s="340" t="s">
        <v>30</v>
      </c>
      <c r="H24" s="409"/>
      <c r="I24" s="407">
        <v>153892.9</v>
      </c>
      <c r="J24" s="407">
        <v>105649.9</v>
      </c>
      <c r="K24" s="407">
        <v>66380.7</v>
      </c>
      <c r="L24" s="407">
        <v>57831.4</v>
      </c>
      <c r="M24" s="407">
        <v>78603.6</v>
      </c>
      <c r="N24" s="407">
        <v>96870.23</v>
      </c>
      <c r="O24" s="408">
        <v>38563.1</v>
      </c>
      <c r="P24" s="407">
        <v>5859.1</v>
      </c>
      <c r="Q24" s="407">
        <v>3514.5</v>
      </c>
      <c r="R24" s="407">
        <v>3142.1</v>
      </c>
      <c r="S24" s="407">
        <v>1653.6</v>
      </c>
      <c r="T24" s="407">
        <v>2291.7</v>
      </c>
      <c r="U24" s="407">
        <v>3212.4</v>
      </c>
      <c r="V24" s="410">
        <v>2654.7</v>
      </c>
      <c r="W24" s="36"/>
      <c r="X24" s="90"/>
      <c r="Y24" s="91"/>
      <c r="Z24" s="91"/>
      <c r="AA24" s="91"/>
      <c r="AB24" s="91"/>
      <c r="AC24" s="214"/>
      <c r="AD24" s="214"/>
      <c r="AE24" s="214"/>
      <c r="AF24" s="395"/>
      <c r="AG24" s="214"/>
      <c r="AH24" s="263"/>
      <c r="AI24" s="293"/>
      <c r="AJ24" s="293"/>
      <c r="AK24" s="293"/>
      <c r="AL24" s="293"/>
      <c r="AM24" s="293"/>
      <c r="AN24" s="293"/>
      <c r="AO24" s="293"/>
      <c r="AP24" s="272"/>
      <c r="AQ24" s="379"/>
      <c r="AR24" s="186"/>
      <c r="AS24" s="186"/>
    </row>
    <row r="25" spans="1:45" ht="12" customHeight="1">
      <c r="A25" s="37"/>
      <c r="B25" s="184"/>
      <c r="C25" s="184"/>
      <c r="D25" s="5"/>
      <c r="E25" s="5"/>
      <c r="F25" s="5"/>
      <c r="G25" s="340" t="s">
        <v>5</v>
      </c>
      <c r="H25" s="409"/>
      <c r="I25" s="407">
        <v>418597.8</v>
      </c>
      <c r="J25" s="407">
        <v>268573.5</v>
      </c>
      <c r="K25" s="407">
        <v>122326.5</v>
      </c>
      <c r="L25" s="407">
        <v>132263.3</v>
      </c>
      <c r="M25" s="407">
        <v>207255.1</v>
      </c>
      <c r="N25" s="407">
        <v>282605.52</v>
      </c>
      <c r="O25" s="408">
        <v>67586.05</v>
      </c>
      <c r="P25" s="407">
        <v>16369.2</v>
      </c>
      <c r="Q25" s="407">
        <v>20253.3</v>
      </c>
      <c r="R25" s="407">
        <v>10062.7</v>
      </c>
      <c r="S25" s="407">
        <v>4679.5</v>
      </c>
      <c r="T25" s="407">
        <v>6085.2</v>
      </c>
      <c r="U25" s="407">
        <v>10656.8</v>
      </c>
      <c r="V25" s="410">
        <v>5253.51</v>
      </c>
      <c r="W25" s="36"/>
      <c r="X25" s="90"/>
      <c r="Y25" s="91"/>
      <c r="Z25" s="91"/>
      <c r="AA25" s="91"/>
      <c r="AB25" s="91"/>
      <c r="AC25" s="214"/>
      <c r="AD25" s="214"/>
      <c r="AE25" s="214"/>
      <c r="AF25" s="395"/>
      <c r="AG25" s="214"/>
      <c r="AH25" s="263"/>
      <c r="AI25" s="294"/>
      <c r="AJ25" s="294"/>
      <c r="AK25" s="294"/>
      <c r="AL25" s="294"/>
      <c r="AM25" s="294"/>
      <c r="AN25" s="294"/>
      <c r="AO25" s="294"/>
      <c r="AP25" s="274"/>
      <c r="AQ25" s="380"/>
      <c r="AR25" s="111"/>
      <c r="AS25" s="111"/>
    </row>
    <row r="26" spans="1:45" ht="12" customHeight="1">
      <c r="A26" s="37"/>
      <c r="B26" s="184"/>
      <c r="C26" s="184"/>
      <c r="D26" s="5"/>
      <c r="E26" s="5"/>
      <c r="F26" s="5"/>
      <c r="G26" s="340" t="s">
        <v>15</v>
      </c>
      <c r="H26" s="411"/>
      <c r="I26" s="407">
        <v>40199.9</v>
      </c>
      <c r="J26" s="407">
        <v>22813.7</v>
      </c>
      <c r="K26" s="407">
        <v>16492.8</v>
      </c>
      <c r="L26" s="407">
        <v>14681.9</v>
      </c>
      <c r="M26" s="407">
        <v>20561.1</v>
      </c>
      <c r="N26" s="407">
        <v>23226.3</v>
      </c>
      <c r="O26" s="408">
        <v>10923.4</v>
      </c>
      <c r="P26" s="407">
        <v>2116</v>
      </c>
      <c r="Q26" s="407">
        <v>1350</v>
      </c>
      <c r="R26" s="407">
        <v>1415.7</v>
      </c>
      <c r="S26" s="407">
        <v>1481.5</v>
      </c>
      <c r="T26" s="407">
        <v>979.7</v>
      </c>
      <c r="U26" s="407">
        <v>1044.3</v>
      </c>
      <c r="V26" s="410">
        <v>792.1</v>
      </c>
      <c r="W26" s="36"/>
      <c r="X26" s="90"/>
      <c r="Y26" s="91"/>
      <c r="Z26" s="91"/>
      <c r="AA26" s="91"/>
      <c r="AB26" s="91"/>
      <c r="AC26" s="214"/>
      <c r="AD26" s="214"/>
      <c r="AE26" s="214"/>
      <c r="AF26" s="395"/>
      <c r="AG26" s="214"/>
      <c r="AI26" s="159"/>
      <c r="AJ26" s="295" t="s">
        <v>88</v>
      </c>
      <c r="AK26" s="295" t="s">
        <v>89</v>
      </c>
      <c r="AL26" s="295" t="s">
        <v>90</v>
      </c>
      <c r="AM26" s="295" t="s">
        <v>91</v>
      </c>
      <c r="AN26" s="295" t="s">
        <v>92</v>
      </c>
      <c r="AO26" s="294"/>
      <c r="AP26" s="274"/>
      <c r="AQ26" s="380"/>
      <c r="AR26" s="111"/>
      <c r="AS26" s="111"/>
    </row>
    <row r="27" spans="1:45" ht="12" customHeight="1">
      <c r="A27" s="37"/>
      <c r="B27" s="184"/>
      <c r="C27" s="184"/>
      <c r="D27" s="219"/>
      <c r="E27" s="5"/>
      <c r="F27" s="5"/>
      <c r="G27" s="376" t="s">
        <v>6</v>
      </c>
      <c r="H27" s="143"/>
      <c r="I27" s="5">
        <v>21004.5</v>
      </c>
      <c r="J27" s="5">
        <v>18773.6</v>
      </c>
      <c r="K27" s="5">
        <v>13250.8</v>
      </c>
      <c r="L27" s="5">
        <v>8424</v>
      </c>
      <c r="M27" s="5">
        <v>3851.7</v>
      </c>
      <c r="N27" s="5">
        <v>3409.13</v>
      </c>
      <c r="O27" s="234">
        <v>1273.89</v>
      </c>
      <c r="P27" s="5">
        <v>695.8</v>
      </c>
      <c r="Q27" s="5">
        <v>301.4</v>
      </c>
      <c r="R27" s="5">
        <v>536.8</v>
      </c>
      <c r="S27" s="5">
        <v>88.3</v>
      </c>
      <c r="T27" s="5">
        <v>102.6</v>
      </c>
      <c r="U27" s="5">
        <v>52.23</v>
      </c>
      <c r="V27" s="237">
        <v>56.13</v>
      </c>
      <c r="W27" s="36"/>
      <c r="X27" s="90"/>
      <c r="Y27" s="91"/>
      <c r="Z27" s="91"/>
      <c r="AA27" s="91"/>
      <c r="AB27" s="91"/>
      <c r="AC27" s="214"/>
      <c r="AD27" s="214"/>
      <c r="AE27" s="214"/>
      <c r="AF27" s="395"/>
      <c r="AG27" s="214"/>
      <c r="AH27" s="263"/>
      <c r="AI27" s="291" t="s">
        <v>84</v>
      </c>
      <c r="AJ27" s="293">
        <v>15862.9</v>
      </c>
      <c r="AK27" s="293">
        <v>10405.1</v>
      </c>
      <c r="AL27" s="293">
        <v>5516.5</v>
      </c>
      <c r="AM27" s="293">
        <v>2711.5</v>
      </c>
      <c r="AN27" s="293">
        <v>4382.9</v>
      </c>
      <c r="AO27" s="294"/>
      <c r="AP27" s="274"/>
      <c r="AQ27" s="380"/>
      <c r="AR27" s="111"/>
      <c r="AS27" s="111"/>
    </row>
    <row r="28" spans="1:45" ht="12" customHeight="1">
      <c r="A28" s="37"/>
      <c r="B28" s="184"/>
      <c r="C28" s="184"/>
      <c r="D28" s="5"/>
      <c r="E28" s="5"/>
      <c r="F28" s="5"/>
      <c r="G28" s="376" t="s">
        <v>16</v>
      </c>
      <c r="H28" s="143"/>
      <c r="I28" s="5">
        <v>31915.4</v>
      </c>
      <c r="J28" s="5">
        <v>20553.1</v>
      </c>
      <c r="K28" s="5">
        <v>9627.4</v>
      </c>
      <c r="L28" s="5">
        <v>4956.8</v>
      </c>
      <c r="M28" s="5">
        <v>2112.5</v>
      </c>
      <c r="N28" s="5">
        <v>5613.8</v>
      </c>
      <c r="O28" s="234">
        <v>4016</v>
      </c>
      <c r="P28" s="5">
        <v>949.2</v>
      </c>
      <c r="Q28" s="5">
        <v>528.9</v>
      </c>
      <c r="R28" s="5">
        <v>569.8</v>
      </c>
      <c r="S28" s="5">
        <v>458.3</v>
      </c>
      <c r="T28" s="5">
        <v>906.4</v>
      </c>
      <c r="U28" s="5">
        <v>260</v>
      </c>
      <c r="V28" s="237">
        <v>103.6</v>
      </c>
      <c r="W28" s="36"/>
      <c r="X28" s="90"/>
      <c r="Y28" s="91"/>
      <c r="Z28" s="91"/>
      <c r="AA28" s="91"/>
      <c r="AB28" s="91"/>
      <c r="AC28" s="214"/>
      <c r="AD28" s="214"/>
      <c r="AE28" s="214"/>
      <c r="AF28" s="395"/>
      <c r="AG28" s="214"/>
      <c r="AH28" s="263"/>
      <c r="AI28" s="291" t="s">
        <v>85</v>
      </c>
      <c r="AJ28" s="293">
        <v>24862.7</v>
      </c>
      <c r="AK28" s="293">
        <v>15066.8</v>
      </c>
      <c r="AL28" s="293">
        <v>6982.1</v>
      </c>
      <c r="AM28" s="293">
        <v>3639.8</v>
      </c>
      <c r="AN28" s="293">
        <v>2599.6</v>
      </c>
      <c r="AO28" s="294"/>
      <c r="AP28" s="274"/>
      <c r="AQ28" s="380"/>
      <c r="AR28" s="111"/>
      <c r="AS28" s="111"/>
    </row>
    <row r="29" spans="1:45" ht="12" customHeight="1">
      <c r="A29" s="37"/>
      <c r="B29" s="184"/>
      <c r="C29" s="184"/>
      <c r="D29" s="5"/>
      <c r="E29" s="5"/>
      <c r="F29" s="5"/>
      <c r="G29" s="376" t="s">
        <v>19</v>
      </c>
      <c r="H29" s="143"/>
      <c r="I29" s="5">
        <v>3049.9</v>
      </c>
      <c r="J29" s="5">
        <v>1946.3</v>
      </c>
      <c r="K29" s="5">
        <v>0</v>
      </c>
      <c r="L29" s="5">
        <v>0</v>
      </c>
      <c r="M29" s="5">
        <v>0</v>
      </c>
      <c r="N29" s="5">
        <v>9.3</v>
      </c>
      <c r="O29" s="234">
        <v>284.3</v>
      </c>
      <c r="P29" s="5">
        <v>62.8</v>
      </c>
      <c r="Q29" s="5">
        <v>67.7</v>
      </c>
      <c r="R29" s="5">
        <v>0</v>
      </c>
      <c r="S29" s="5">
        <v>0</v>
      </c>
      <c r="T29" s="5">
        <v>0.3</v>
      </c>
      <c r="U29" s="5">
        <v>8</v>
      </c>
      <c r="V29" s="237">
        <v>21</v>
      </c>
      <c r="W29" s="36"/>
      <c r="X29" s="90"/>
      <c r="Y29" s="91"/>
      <c r="Z29" s="91"/>
      <c r="AA29" s="91"/>
      <c r="AB29" s="91"/>
      <c r="AC29" s="214"/>
      <c r="AD29" s="214"/>
      <c r="AE29" s="214"/>
      <c r="AF29" s="395"/>
      <c r="AG29" s="214"/>
      <c r="AH29" s="263"/>
      <c r="AI29" s="291" t="s">
        <v>86</v>
      </c>
      <c r="AJ29" s="293">
        <v>2520.2</v>
      </c>
      <c r="AK29" s="293">
        <v>2102.3</v>
      </c>
      <c r="AL29" s="293">
        <v>962.2</v>
      </c>
      <c r="AM29" s="293">
        <v>447</v>
      </c>
      <c r="AN29" s="293">
        <v>517.1</v>
      </c>
      <c r="AO29" s="294"/>
      <c r="AP29" s="274"/>
      <c r="AQ29" s="380"/>
      <c r="AR29" s="111"/>
      <c r="AS29" s="111"/>
    </row>
    <row r="30" spans="1:45" ht="12" customHeight="1">
      <c r="A30" s="37"/>
      <c r="B30" s="184"/>
      <c r="C30" s="184"/>
      <c r="D30" s="219"/>
      <c r="E30" s="5"/>
      <c r="F30" s="5"/>
      <c r="G30" s="340" t="s">
        <v>7</v>
      </c>
      <c r="H30" s="411"/>
      <c r="I30" s="407">
        <v>40247.1</v>
      </c>
      <c r="J30" s="407">
        <v>30246.2</v>
      </c>
      <c r="K30" s="407">
        <v>16757.5</v>
      </c>
      <c r="L30" s="407">
        <v>14013.3</v>
      </c>
      <c r="M30" s="407">
        <v>19618.9</v>
      </c>
      <c r="N30" s="407">
        <v>23681.91</v>
      </c>
      <c r="O30" s="408">
        <v>14582.06</v>
      </c>
      <c r="P30" s="407">
        <v>1431.1</v>
      </c>
      <c r="Q30" s="407">
        <v>1478.4</v>
      </c>
      <c r="R30" s="407">
        <v>719.2</v>
      </c>
      <c r="S30" s="407">
        <v>758.6</v>
      </c>
      <c r="T30" s="407">
        <v>969.1</v>
      </c>
      <c r="U30" s="407">
        <v>857.12</v>
      </c>
      <c r="V30" s="410">
        <v>1139.46</v>
      </c>
      <c r="W30" s="36"/>
      <c r="X30" s="90"/>
      <c r="Y30" s="91"/>
      <c r="Z30" s="91"/>
      <c r="AA30" s="91"/>
      <c r="AB30" s="91"/>
      <c r="AC30" s="214"/>
      <c r="AD30" s="214"/>
      <c r="AE30" s="214"/>
      <c r="AF30" s="395"/>
      <c r="AG30" s="214"/>
      <c r="AH30" s="275"/>
      <c r="AI30" s="276"/>
      <c r="AJ30" s="276"/>
      <c r="AK30" s="276"/>
      <c r="AL30" s="276"/>
      <c r="AM30" s="276"/>
      <c r="AN30" s="276"/>
      <c r="AO30" s="276"/>
      <c r="AP30" s="276"/>
      <c r="AQ30" s="378"/>
      <c r="AR30" s="110"/>
      <c r="AS30" s="110"/>
    </row>
    <row r="31" spans="1:45" ht="12" customHeight="1">
      <c r="A31" s="37"/>
      <c r="B31" s="184"/>
      <c r="C31" s="184"/>
      <c r="D31" s="5"/>
      <c r="E31" s="5"/>
      <c r="F31" s="5"/>
      <c r="G31" s="376" t="s">
        <v>8</v>
      </c>
      <c r="H31" s="143"/>
      <c r="I31" s="5">
        <v>23435.8</v>
      </c>
      <c r="J31" s="5">
        <v>18137.9</v>
      </c>
      <c r="K31" s="5">
        <v>7900.8</v>
      </c>
      <c r="L31" s="5">
        <v>4674.6</v>
      </c>
      <c r="M31" s="5">
        <v>3543.4</v>
      </c>
      <c r="N31" s="5">
        <v>12181.73</v>
      </c>
      <c r="O31" s="234">
        <v>4996.44</v>
      </c>
      <c r="P31" s="5">
        <v>642.5</v>
      </c>
      <c r="Q31" s="5">
        <v>662.7</v>
      </c>
      <c r="R31" s="5">
        <v>270.8</v>
      </c>
      <c r="S31" s="5">
        <v>283.2</v>
      </c>
      <c r="T31" s="5">
        <v>303.7</v>
      </c>
      <c r="U31" s="5">
        <v>313.8</v>
      </c>
      <c r="V31" s="237">
        <v>162.14</v>
      </c>
      <c r="W31" s="36"/>
      <c r="X31" s="90"/>
      <c r="Y31" s="91"/>
      <c r="Z31" s="91"/>
      <c r="AA31" s="91"/>
      <c r="AB31" s="91"/>
      <c r="AC31" s="214"/>
      <c r="AD31" s="214"/>
      <c r="AE31" s="214"/>
      <c r="AF31" s="395"/>
      <c r="AG31" s="214"/>
      <c r="AH31" s="275"/>
      <c r="AI31" s="276"/>
      <c r="AJ31" s="276"/>
      <c r="AK31" s="276"/>
      <c r="AL31" s="276"/>
      <c r="AM31" s="276"/>
      <c r="AN31" s="276"/>
      <c r="AO31" s="276"/>
      <c r="AP31" s="276"/>
      <c r="AQ31" s="378"/>
      <c r="AR31" s="110"/>
      <c r="AS31" s="110"/>
    </row>
    <row r="32" spans="1:45" ht="12" customHeight="1">
      <c r="A32" s="37"/>
      <c r="B32" s="184"/>
      <c r="C32" s="184"/>
      <c r="D32" s="5"/>
      <c r="E32" s="5"/>
      <c r="F32" s="5"/>
      <c r="G32" s="376" t="s">
        <v>17</v>
      </c>
      <c r="H32" s="143"/>
      <c r="I32" s="235">
        <v>7804.8</v>
      </c>
      <c r="J32" s="235">
        <v>6288.5</v>
      </c>
      <c r="K32" s="235">
        <v>5113.3</v>
      </c>
      <c r="L32" s="235">
        <v>3066</v>
      </c>
      <c r="M32" s="235">
        <v>2781.8</v>
      </c>
      <c r="N32" s="235">
        <v>2588.3</v>
      </c>
      <c r="O32" s="236">
        <v>1484.9</v>
      </c>
      <c r="P32" s="5">
        <v>324.7</v>
      </c>
      <c r="Q32" s="5">
        <v>304.8</v>
      </c>
      <c r="R32" s="5">
        <v>260.6</v>
      </c>
      <c r="S32" s="5">
        <v>155</v>
      </c>
      <c r="T32" s="5">
        <v>107.2</v>
      </c>
      <c r="U32" s="5">
        <v>52.6</v>
      </c>
      <c r="V32" s="237">
        <v>59.9</v>
      </c>
      <c r="W32" s="36"/>
      <c r="X32" s="90"/>
      <c r="Y32" s="91"/>
      <c r="Z32" s="91"/>
      <c r="AA32" s="91"/>
      <c r="AB32" s="91"/>
      <c r="AC32" s="214"/>
      <c r="AD32" s="214"/>
      <c r="AE32" s="214"/>
      <c r="AF32" s="395"/>
      <c r="AG32" s="214"/>
      <c r="AH32" s="275"/>
      <c r="AI32" s="276"/>
      <c r="AJ32" s="276"/>
      <c r="AK32" s="276"/>
      <c r="AL32" s="276"/>
      <c r="AM32" s="276"/>
      <c r="AN32" s="276"/>
      <c r="AO32" s="276"/>
      <c r="AP32" s="276"/>
      <c r="AQ32" s="378"/>
      <c r="AR32" s="110"/>
      <c r="AS32" s="110"/>
    </row>
    <row r="33" spans="1:45" ht="12" customHeight="1">
      <c r="A33" s="37"/>
      <c r="B33" s="184"/>
      <c r="C33" s="184"/>
      <c r="D33" s="219"/>
      <c r="E33" s="5"/>
      <c r="F33" s="5"/>
      <c r="G33" s="376" t="s">
        <v>64</v>
      </c>
      <c r="H33" s="143"/>
      <c r="I33" s="2">
        <v>745.1</v>
      </c>
      <c r="J33" s="2">
        <v>436.8</v>
      </c>
      <c r="K33" s="2">
        <v>406.9</v>
      </c>
      <c r="L33" s="2">
        <v>461.8</v>
      </c>
      <c r="M33" s="2">
        <v>1092.1</v>
      </c>
      <c r="N33" s="2">
        <v>713.45</v>
      </c>
      <c r="O33" s="2">
        <v>427.2</v>
      </c>
      <c r="P33" s="5">
        <v>105.8</v>
      </c>
      <c r="Q33" s="5">
        <v>31.1</v>
      </c>
      <c r="R33" s="5">
        <v>31.1</v>
      </c>
      <c r="S33" s="5">
        <v>44.1</v>
      </c>
      <c r="T33" s="5">
        <v>95.3</v>
      </c>
      <c r="U33" s="5">
        <v>82.3</v>
      </c>
      <c r="V33" s="237">
        <v>30.3</v>
      </c>
      <c r="W33" s="36"/>
      <c r="X33" s="90"/>
      <c r="Y33" s="91"/>
      <c r="Z33" s="91"/>
      <c r="AA33" s="91"/>
      <c r="AB33" s="91"/>
      <c r="AC33" s="214"/>
      <c r="AD33" s="214"/>
      <c r="AE33" s="214"/>
      <c r="AF33" s="396"/>
      <c r="AG33" s="242"/>
      <c r="AH33" s="275"/>
      <c r="AI33" s="276"/>
      <c r="AJ33" s="276"/>
      <c r="AK33" s="276"/>
      <c r="AL33" s="296"/>
      <c r="AM33" s="296"/>
      <c r="AN33" s="296"/>
      <c r="AO33" s="296"/>
      <c r="AP33" s="276"/>
      <c r="AQ33" s="381"/>
      <c r="AR33" s="110"/>
      <c r="AS33" s="110"/>
    </row>
    <row r="34" spans="1:45" ht="12" customHeight="1">
      <c r="A34" s="37"/>
      <c r="B34" s="184"/>
      <c r="C34" s="184"/>
      <c r="D34" s="5"/>
      <c r="E34" s="5"/>
      <c r="F34" s="5"/>
      <c r="G34" s="178" t="s">
        <v>65</v>
      </c>
      <c r="H34" s="143"/>
      <c r="P34" s="5"/>
      <c r="Q34" s="5"/>
      <c r="R34" s="5"/>
      <c r="S34" s="5"/>
      <c r="T34" s="5"/>
      <c r="U34" s="5"/>
      <c r="V34" s="237"/>
      <c r="W34" s="36"/>
      <c r="X34" s="90"/>
      <c r="Y34" s="91"/>
      <c r="Z34" s="91"/>
      <c r="AA34" s="91"/>
      <c r="AB34" s="91"/>
      <c r="AC34" s="214"/>
      <c r="AD34" s="214"/>
      <c r="AE34" s="214"/>
      <c r="AF34" s="396"/>
      <c r="AG34" s="242"/>
      <c r="AH34" s="275"/>
      <c r="AI34" s="276"/>
      <c r="AJ34" s="276"/>
      <c r="AK34" s="276"/>
      <c r="AL34" s="296"/>
      <c r="AM34" s="296"/>
      <c r="AN34" s="296"/>
      <c r="AO34" s="296"/>
      <c r="AP34" s="276"/>
      <c r="AQ34" s="381"/>
      <c r="AR34" s="110"/>
      <c r="AS34" s="110"/>
    </row>
    <row r="35" spans="1:45" ht="12" customHeight="1" thickBot="1">
      <c r="A35" s="37"/>
      <c r="B35" s="184"/>
      <c r="C35" s="184"/>
      <c r="D35" s="5"/>
      <c r="E35" s="5"/>
      <c r="F35" s="5"/>
      <c r="G35" s="238" t="s">
        <v>66</v>
      </c>
      <c r="H35" s="239"/>
      <c r="I35" s="240">
        <f aca="true" t="shared" si="0" ref="I35:O35">SUM(I13:I32)</f>
        <v>826741.7000000002</v>
      </c>
      <c r="J35" s="240">
        <f t="shared" si="0"/>
        <v>555260.4999999999</v>
      </c>
      <c r="K35" s="240">
        <f t="shared" si="0"/>
        <v>290391.69999999995</v>
      </c>
      <c r="L35" s="240">
        <f t="shared" si="0"/>
        <v>261970.69999999995</v>
      </c>
      <c r="M35" s="240">
        <f t="shared" si="0"/>
        <v>362732.60000000003</v>
      </c>
      <c r="N35" s="240">
        <f t="shared" si="0"/>
        <v>481014.5799999999</v>
      </c>
      <c r="O35" s="241">
        <f t="shared" si="0"/>
        <v>154314.69999999998</v>
      </c>
      <c r="P35" s="240">
        <f aca="true" t="shared" si="1" ref="P35:V35">SUM(P13:P34)</f>
        <v>31539.899999999998</v>
      </c>
      <c r="Q35" s="240">
        <f t="shared" si="1"/>
        <v>30999.300000000003</v>
      </c>
      <c r="R35" s="240">
        <f t="shared" si="1"/>
        <v>18708.899999999998</v>
      </c>
      <c r="S35" s="240">
        <f t="shared" si="1"/>
        <v>10314.4</v>
      </c>
      <c r="T35" s="240">
        <f t="shared" si="1"/>
        <v>12615.7</v>
      </c>
      <c r="U35" s="240">
        <f t="shared" si="1"/>
        <v>17723.259999999995</v>
      </c>
      <c r="V35" s="240">
        <f t="shared" si="1"/>
        <v>10917.51</v>
      </c>
      <c r="W35" s="36"/>
      <c r="X35" s="90"/>
      <c r="Y35" s="91"/>
      <c r="Z35" s="91"/>
      <c r="AA35" s="91"/>
      <c r="AB35" s="91"/>
      <c r="AC35" s="214"/>
      <c r="AD35" s="214"/>
      <c r="AE35" s="214"/>
      <c r="AF35" s="396"/>
      <c r="AG35" s="242"/>
      <c r="AH35" s="275"/>
      <c r="AI35" s="276"/>
      <c r="AJ35" s="276"/>
      <c r="AK35" s="276"/>
      <c r="AL35" s="296"/>
      <c r="AM35" s="296"/>
      <c r="AN35" s="296"/>
      <c r="AO35" s="296"/>
      <c r="AP35" s="276"/>
      <c r="AQ35" s="381"/>
      <c r="AR35" s="110"/>
      <c r="AS35" s="110"/>
    </row>
    <row r="36" spans="1:48" ht="12" customHeight="1">
      <c r="A36" s="37"/>
      <c r="B36" s="184"/>
      <c r="C36" s="184"/>
      <c r="D36" s="21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6"/>
      <c r="AA36" s="90"/>
      <c r="AB36" s="91"/>
      <c r="AC36" s="91"/>
      <c r="AD36" s="91"/>
      <c r="AE36" s="91"/>
      <c r="AF36" s="395"/>
      <c r="AG36" s="214"/>
      <c r="AH36" s="288"/>
      <c r="AJ36" s="158"/>
      <c r="AK36" s="275"/>
      <c r="AL36" s="276"/>
      <c r="AM36" s="276"/>
      <c r="AN36" s="276"/>
      <c r="AO36" s="296"/>
      <c r="AP36" s="248"/>
      <c r="AQ36" s="381"/>
      <c r="AR36" s="112"/>
      <c r="AS36" s="113"/>
      <c r="AT36" s="112"/>
      <c r="AU36" s="110"/>
      <c r="AV36" s="110"/>
    </row>
    <row r="37" spans="1:48" ht="12" customHeight="1">
      <c r="A37" s="37"/>
      <c r="B37" s="184"/>
      <c r="C37" s="184"/>
      <c r="D37" s="5"/>
      <c r="E37" s="5"/>
      <c r="F37" s="5"/>
      <c r="G37" s="104" t="s">
        <v>36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6"/>
      <c r="AA37" s="90"/>
      <c r="AB37" s="91"/>
      <c r="AC37" s="91"/>
      <c r="AD37" s="91"/>
      <c r="AE37" s="91"/>
      <c r="AF37" s="395"/>
      <c r="AG37" s="214"/>
      <c r="AH37" s="288"/>
      <c r="AJ37" s="158"/>
      <c r="AK37" s="275"/>
      <c r="AL37" s="276"/>
      <c r="AM37" s="276"/>
      <c r="AN37" s="276"/>
      <c r="AO37" s="296"/>
      <c r="AP37" s="248"/>
      <c r="AQ37" s="381"/>
      <c r="AR37" s="112"/>
      <c r="AS37" s="113"/>
      <c r="AT37" s="112"/>
      <c r="AU37" s="110"/>
      <c r="AV37" s="110"/>
    </row>
    <row r="38" spans="1:48" ht="12" customHeight="1">
      <c r="A38" s="37"/>
      <c r="B38" s="184"/>
      <c r="C38" s="18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6"/>
      <c r="AA38" s="90"/>
      <c r="AB38" s="91"/>
      <c r="AC38" s="91"/>
      <c r="AD38" s="91"/>
      <c r="AE38" s="91"/>
      <c r="AF38" s="395"/>
      <c r="AG38" s="214"/>
      <c r="AH38" s="288"/>
      <c r="AJ38" s="158"/>
      <c r="AK38" s="275"/>
      <c r="AL38" s="276"/>
      <c r="AM38" s="276"/>
      <c r="AN38" s="276"/>
      <c r="AO38" s="296"/>
      <c r="AP38" s="248"/>
      <c r="AQ38" s="381"/>
      <c r="AR38" s="112"/>
      <c r="AS38" s="113"/>
      <c r="AT38" s="112"/>
      <c r="AU38" s="110"/>
      <c r="AV38" s="110"/>
    </row>
    <row r="39" spans="1:48" ht="12" customHeight="1">
      <c r="A39" s="37"/>
      <c r="B39" s="184"/>
      <c r="C39" s="184"/>
      <c r="D39" s="21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6"/>
      <c r="AA39" s="90"/>
      <c r="AB39" s="91"/>
      <c r="AC39" s="91"/>
      <c r="AD39" s="91"/>
      <c r="AE39" s="91"/>
      <c r="AF39" s="395"/>
      <c r="AG39" s="214"/>
      <c r="AH39" s="288"/>
      <c r="AJ39" s="158"/>
      <c r="AK39" s="275"/>
      <c r="AL39" s="276"/>
      <c r="AM39" s="276"/>
      <c r="AN39" s="276"/>
      <c r="AO39" s="276"/>
      <c r="AP39" s="252"/>
      <c r="AQ39" s="378"/>
      <c r="AR39" s="110"/>
      <c r="AS39" s="113"/>
      <c r="AT39" s="110"/>
      <c r="AU39" s="110"/>
      <c r="AV39" s="110"/>
    </row>
    <row r="40" spans="1:46" s="40" customFormat="1" ht="12" customHeight="1">
      <c r="A40" s="98"/>
      <c r="B40" s="198"/>
      <c r="C40" s="2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1"/>
      <c r="AA40" s="90"/>
      <c r="AB40" s="91"/>
      <c r="AC40" s="91"/>
      <c r="AD40" s="91"/>
      <c r="AE40" s="91"/>
      <c r="AF40" s="395"/>
      <c r="AG40" s="214"/>
      <c r="AH40" s="288"/>
      <c r="AI40" s="162"/>
      <c r="AJ40" s="158"/>
      <c r="AK40" s="158"/>
      <c r="AL40" s="162"/>
      <c r="AM40" s="162"/>
      <c r="AN40" s="162"/>
      <c r="AO40" s="256"/>
      <c r="AP40" s="249"/>
      <c r="AQ40" s="16"/>
      <c r="AR40" s="2"/>
      <c r="AS40" s="2"/>
      <c r="AT40" s="2"/>
    </row>
    <row r="41" spans="1:45" ht="12" customHeight="1">
      <c r="A41" s="37"/>
      <c r="B41" s="198"/>
      <c r="C41" s="15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36"/>
      <c r="AA41" s="90"/>
      <c r="AB41" s="91"/>
      <c r="AC41" s="91"/>
      <c r="AD41" s="91"/>
      <c r="AE41" s="91"/>
      <c r="AF41" s="395"/>
      <c r="AG41" s="214"/>
      <c r="AH41" s="288"/>
      <c r="AJ41" s="158"/>
      <c r="AK41" s="158"/>
      <c r="AO41" s="256"/>
      <c r="AP41" s="249"/>
      <c r="AQ41" s="16"/>
      <c r="AR41" s="2"/>
      <c r="AS41" s="2"/>
    </row>
    <row r="42" spans="1:45" ht="12" customHeight="1">
      <c r="A42" s="37"/>
      <c r="B42" s="425"/>
      <c r="C42" s="425"/>
      <c r="D42" s="425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36"/>
      <c r="AA42" s="89"/>
      <c r="AB42" s="2"/>
      <c r="AC42" s="2"/>
      <c r="AD42" s="2"/>
      <c r="AE42" s="2"/>
      <c r="AJ42" s="158"/>
      <c r="AK42" s="158"/>
      <c r="AO42" s="256"/>
      <c r="AP42" s="249"/>
      <c r="AQ42" s="16"/>
      <c r="AR42" s="2"/>
      <c r="AS42" s="41"/>
    </row>
    <row r="43" spans="1:44" ht="12" customHeight="1">
      <c r="A43" s="37"/>
      <c r="B43" s="431"/>
      <c r="C43" s="431"/>
      <c r="D43" s="431"/>
      <c r="E43" s="5"/>
      <c r="F43" s="5"/>
      <c r="G43" s="116"/>
      <c r="H43" s="5"/>
      <c r="I43" s="5"/>
      <c r="J43" s="5"/>
      <c r="K43" s="5"/>
      <c r="L43" s="5"/>
      <c r="M43" s="5"/>
      <c r="N43" s="116"/>
      <c r="O43" s="109"/>
      <c r="P43" s="109"/>
      <c r="Q43" s="3"/>
      <c r="R43" s="3"/>
      <c r="S43" s="3"/>
      <c r="T43" s="3"/>
      <c r="U43" s="116"/>
      <c r="V43" s="9"/>
      <c r="W43" s="95"/>
      <c r="X43" s="86"/>
      <c r="Y43" s="86"/>
      <c r="Z43" s="36"/>
      <c r="AA43" s="89"/>
      <c r="AB43" s="2"/>
      <c r="AC43" s="2"/>
      <c r="AD43" s="2"/>
      <c r="AE43" s="2"/>
      <c r="AJ43" s="158"/>
      <c r="AK43" s="286"/>
      <c r="AL43" s="287"/>
      <c r="AM43" s="287"/>
      <c r="AN43" s="287"/>
      <c r="AO43" s="287"/>
      <c r="AP43" s="271"/>
      <c r="AQ43" s="377"/>
      <c r="AR43" s="187"/>
    </row>
    <row r="44" spans="1:49" ht="12" customHeight="1">
      <c r="A44" s="37"/>
      <c r="B44" s="431"/>
      <c r="C44" s="431"/>
      <c r="D44" s="431"/>
      <c r="E44" s="5"/>
      <c r="F44" s="5"/>
      <c r="G44" s="116"/>
      <c r="H44" s="5"/>
      <c r="I44" s="5"/>
      <c r="J44" s="5"/>
      <c r="K44" s="5"/>
      <c r="L44" s="5"/>
      <c r="M44" s="5"/>
      <c r="N44" s="116"/>
      <c r="O44" s="109"/>
      <c r="P44" s="109"/>
      <c r="Q44" s="3"/>
      <c r="R44" s="3"/>
      <c r="S44" s="3"/>
      <c r="T44" s="3"/>
      <c r="U44" s="116"/>
      <c r="V44" s="9"/>
      <c r="W44" s="95"/>
      <c r="X44" s="86"/>
      <c r="Y44" s="86"/>
      <c r="Z44" s="36"/>
      <c r="AA44" s="89"/>
      <c r="AB44" s="2"/>
      <c r="AC44" s="2"/>
      <c r="AD44" s="2"/>
      <c r="AE44" s="2"/>
      <c r="AJ44" s="158"/>
      <c r="AK44" s="263"/>
      <c r="AL44" s="297"/>
      <c r="AM44" s="297"/>
      <c r="AN44" s="297"/>
      <c r="AO44" s="297"/>
      <c r="AP44" s="277"/>
      <c r="AQ44" s="382"/>
      <c r="AR44" s="114"/>
      <c r="AT44" s="114"/>
      <c r="AU44" s="114"/>
      <c r="AW44" s="114"/>
    </row>
    <row r="45" spans="1:49" s="38" customFormat="1" ht="12" customHeight="1">
      <c r="A45" s="97"/>
      <c r="B45" s="102"/>
      <c r="C45" s="102"/>
      <c r="D45" s="96"/>
      <c r="F45" s="105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06"/>
      <c r="R45" s="107"/>
      <c r="S45" s="107"/>
      <c r="T45" s="96"/>
      <c r="U45" s="96" t="e">
        <f>SUM(#REF!)</f>
        <v>#REF!</v>
      </c>
      <c r="V45" s="96">
        <f>SUM(Q15:Q44)</f>
        <v>61858.5</v>
      </c>
      <c r="W45" s="96"/>
      <c r="X45" s="96">
        <f>SUM(R15:R44)</f>
        <v>37139.5</v>
      </c>
      <c r="Y45" s="96">
        <f>SUM(S15:S44)</f>
        <v>20510.1</v>
      </c>
      <c r="Z45" s="96">
        <f>SUM(T15:T44)</f>
        <v>25119.9</v>
      </c>
      <c r="AA45" s="96"/>
      <c r="AB45" s="96"/>
      <c r="AF45" s="397"/>
      <c r="AH45" s="298"/>
      <c r="AI45" s="298"/>
      <c r="AJ45" s="298"/>
      <c r="AK45" s="263"/>
      <c r="AL45" s="297"/>
      <c r="AM45" s="297"/>
      <c r="AN45" s="297"/>
      <c r="AO45" s="297"/>
      <c r="AP45" s="277"/>
      <c r="AQ45" s="382"/>
      <c r="AR45" s="114"/>
      <c r="AS45" s="114"/>
      <c r="AT45" s="114"/>
      <c r="AU45" s="114"/>
      <c r="AW45" s="114"/>
    </row>
    <row r="46" spans="1:49" s="39" customFormat="1" ht="19.5" customHeight="1">
      <c r="A46" s="2"/>
      <c r="B46" s="2"/>
      <c r="C46" s="2"/>
      <c r="D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43"/>
      <c r="Y46" s="43"/>
      <c r="Z46" s="43"/>
      <c r="AA46" s="43"/>
      <c r="AB46" s="44"/>
      <c r="AC46" s="44"/>
      <c r="AD46" s="44"/>
      <c r="AE46" s="44"/>
      <c r="AF46" s="398"/>
      <c r="AG46" s="44"/>
      <c r="AH46" s="278"/>
      <c r="AI46" s="278"/>
      <c r="AJ46" s="278"/>
      <c r="AK46" s="263"/>
      <c r="AL46" s="297"/>
      <c r="AM46" s="297"/>
      <c r="AN46" s="297"/>
      <c r="AO46" s="297"/>
      <c r="AP46" s="277"/>
      <c r="AQ46" s="382"/>
      <c r="AR46" s="114"/>
      <c r="AS46" s="114"/>
      <c r="AT46" s="114"/>
      <c r="AU46" s="114"/>
      <c r="AW46" s="114"/>
    </row>
    <row r="47" spans="1:49" ht="19.5" customHeight="1">
      <c r="A47" s="45"/>
      <c r="B47" s="45"/>
      <c r="C47" s="45"/>
      <c r="D47" s="4"/>
      <c r="E47" s="4"/>
      <c r="F47" s="4"/>
      <c r="G47" s="46"/>
      <c r="H47" s="46"/>
      <c r="I47" s="46"/>
      <c r="J47" s="46"/>
      <c r="M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82"/>
      <c r="Z47" s="46"/>
      <c r="AA47" s="46"/>
      <c r="AB47" s="46"/>
      <c r="AC47" s="46"/>
      <c r="AD47" s="46"/>
      <c r="AE47" s="46"/>
      <c r="AF47" s="314"/>
      <c r="AG47" s="47"/>
      <c r="AH47" s="299"/>
      <c r="AI47" s="299"/>
      <c r="AJ47" s="299"/>
      <c r="AK47" s="263"/>
      <c r="AL47" s="297"/>
      <c r="AM47" s="297"/>
      <c r="AN47" s="297"/>
      <c r="AO47" s="297"/>
      <c r="AP47" s="277"/>
      <c r="AQ47" s="382"/>
      <c r="AR47" s="114"/>
      <c r="AS47" s="114"/>
      <c r="AT47" s="114"/>
      <c r="AU47" s="114"/>
      <c r="AW47" s="114"/>
    </row>
    <row r="48" spans="1:49" ht="19.5" customHeight="1">
      <c r="A48" s="45"/>
      <c r="B48" s="45"/>
      <c r="C48" s="45"/>
      <c r="D48" s="4"/>
      <c r="E48" s="4"/>
      <c r="F48" s="4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48"/>
      <c r="R48" s="48"/>
      <c r="S48" s="48"/>
      <c r="T48" s="48"/>
      <c r="U48" s="48"/>
      <c r="V48" s="3"/>
      <c r="W48" s="3"/>
      <c r="X48" s="1"/>
      <c r="Y48" s="8"/>
      <c r="Z48" s="1"/>
      <c r="AA48" s="1"/>
      <c r="AB48" s="1"/>
      <c r="AC48" s="1"/>
      <c r="AD48" s="1"/>
      <c r="AE48" s="1"/>
      <c r="AF48" s="399"/>
      <c r="AG48" s="6"/>
      <c r="AH48" s="256"/>
      <c r="AI48" s="256"/>
      <c r="AJ48" s="256"/>
      <c r="AK48" s="263"/>
      <c r="AL48" s="297"/>
      <c r="AM48" s="297"/>
      <c r="AN48" s="297"/>
      <c r="AO48" s="297"/>
      <c r="AP48" s="277"/>
      <c r="AQ48" s="382"/>
      <c r="AR48" s="114"/>
      <c r="AS48" s="114"/>
      <c r="AT48" s="29"/>
      <c r="AU48" s="187"/>
      <c r="AW48" s="114"/>
    </row>
    <row r="49" spans="1:49" ht="19.5" customHeight="1">
      <c r="A49" s="45"/>
      <c r="B49" s="45"/>
      <c r="C49" s="45"/>
      <c r="D49" s="4"/>
      <c r="F49" s="4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83"/>
      <c r="Z49" s="48"/>
      <c r="AA49" s="48"/>
      <c r="AB49" s="48"/>
      <c r="AC49" s="48"/>
      <c r="AD49" s="48"/>
      <c r="AE49" s="48"/>
      <c r="AF49" s="400"/>
      <c r="AG49" s="49"/>
      <c r="AH49" s="300"/>
      <c r="AI49" s="300"/>
      <c r="AJ49" s="300"/>
      <c r="AK49" s="263"/>
      <c r="AL49" s="297"/>
      <c r="AM49" s="297"/>
      <c r="AN49" s="297"/>
      <c r="AO49" s="297"/>
      <c r="AP49" s="277"/>
      <c r="AQ49" s="382"/>
      <c r="AR49" s="195"/>
      <c r="AS49" s="114"/>
      <c r="AT49" s="114"/>
      <c r="AU49" s="114"/>
      <c r="AW49" s="114"/>
    </row>
    <row r="50" spans="1:49" ht="19.5" customHeight="1">
      <c r="A50" s="45"/>
      <c r="B50" s="45"/>
      <c r="C50" s="45"/>
      <c r="D50" s="4"/>
      <c r="E50" s="4"/>
      <c r="F50" s="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83"/>
      <c r="Z50" s="48"/>
      <c r="AA50" s="48"/>
      <c r="AB50" s="48"/>
      <c r="AC50" s="48"/>
      <c r="AD50" s="48"/>
      <c r="AE50" s="48"/>
      <c r="AF50" s="400"/>
      <c r="AG50" s="49"/>
      <c r="AH50" s="300"/>
      <c r="AI50" s="300"/>
      <c r="AJ50" s="300"/>
      <c r="AK50" s="263"/>
      <c r="AL50" s="297"/>
      <c r="AM50" s="297"/>
      <c r="AN50" s="297"/>
      <c r="AO50" s="297"/>
      <c r="AP50" s="277"/>
      <c r="AQ50" s="382"/>
      <c r="AR50" s="195"/>
      <c r="AS50" s="114"/>
      <c r="AT50" s="114"/>
      <c r="AU50" s="114"/>
      <c r="AW50" s="114"/>
    </row>
    <row r="51" spans="1:47" ht="15.75" customHeight="1">
      <c r="A51" s="45"/>
      <c r="B51" s="45"/>
      <c r="C51" s="45"/>
      <c r="D51" s="4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8"/>
      <c r="W51" s="48"/>
      <c r="X51" s="48"/>
      <c r="Y51" s="83"/>
      <c r="Z51" s="48"/>
      <c r="AA51" s="48"/>
      <c r="AB51" s="48"/>
      <c r="AC51" s="48"/>
      <c r="AD51" s="48"/>
      <c r="AE51" s="48"/>
      <c r="AF51" s="400"/>
      <c r="AG51" s="49"/>
      <c r="AH51" s="300"/>
      <c r="AI51" s="300"/>
      <c r="AJ51" s="300"/>
      <c r="AK51" s="300"/>
      <c r="AL51" s="256"/>
      <c r="AQ51" s="16"/>
      <c r="AR51" s="2"/>
      <c r="AS51" s="2"/>
      <c r="AT51" s="30"/>
      <c r="AU51" s="30"/>
    </row>
    <row r="52" spans="1:47" ht="19.5" customHeight="1">
      <c r="A52" s="45"/>
      <c r="B52" s="45"/>
      <c r="C52" s="45"/>
      <c r="D52" s="4"/>
      <c r="E52" s="4"/>
      <c r="F52" s="4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3"/>
      <c r="Z52" s="48"/>
      <c r="AA52" s="48"/>
      <c r="AB52" s="48"/>
      <c r="AC52" s="48"/>
      <c r="AD52" s="48"/>
      <c r="AE52" s="48"/>
      <c r="AF52" s="400"/>
      <c r="AG52" s="49"/>
      <c r="AH52" s="300"/>
      <c r="AI52" s="300"/>
      <c r="AJ52" s="300"/>
      <c r="AK52" s="300"/>
      <c r="AL52" s="256"/>
      <c r="AQ52" s="16"/>
      <c r="AR52" s="2"/>
      <c r="AS52" s="2"/>
      <c r="AT52" s="30"/>
      <c r="AU52" s="30"/>
    </row>
    <row r="53" spans="1:47" ht="19.5" customHeight="1">
      <c r="A53" s="45"/>
      <c r="B53" s="45"/>
      <c r="C53" s="45"/>
      <c r="D53" s="4"/>
      <c r="E53" s="4"/>
      <c r="F53" s="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83"/>
      <c r="Z53" s="48"/>
      <c r="AA53" s="48"/>
      <c r="AB53" s="48"/>
      <c r="AC53" s="48"/>
      <c r="AD53" s="48"/>
      <c r="AE53" s="48"/>
      <c r="AF53" s="400"/>
      <c r="AG53" s="49"/>
      <c r="AH53" s="300"/>
      <c r="AI53" s="300"/>
      <c r="AJ53" s="300"/>
      <c r="AK53" s="300"/>
      <c r="AL53" s="301"/>
      <c r="AM53" s="299"/>
      <c r="AQ53" s="16"/>
      <c r="AR53" s="2"/>
      <c r="AS53" s="2"/>
      <c r="AT53" s="30"/>
      <c r="AU53" s="30"/>
    </row>
    <row r="54" spans="1:45" ht="19.5" customHeight="1">
      <c r="A54" s="45"/>
      <c r="B54" s="45"/>
      <c r="C54" s="45"/>
      <c r="D54" s="4"/>
      <c r="E54" s="4"/>
      <c r="F54" s="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83"/>
      <c r="Z54" s="48"/>
      <c r="AA54" s="48"/>
      <c r="AB54" s="48"/>
      <c r="AC54" s="48"/>
      <c r="AD54" s="48"/>
      <c r="AE54" s="48"/>
      <c r="AF54" s="400"/>
      <c r="AG54" s="49"/>
      <c r="AH54" s="300"/>
      <c r="AI54" s="300"/>
      <c r="AJ54" s="300"/>
      <c r="AQ54" s="16"/>
      <c r="AR54" s="2"/>
      <c r="AS54" s="2"/>
    </row>
    <row r="55" spans="1:45" ht="19.5" customHeight="1">
      <c r="A55" s="45"/>
      <c r="B55" s="45"/>
      <c r="C55" s="45"/>
      <c r="D55" s="4"/>
      <c r="E55" s="4"/>
      <c r="F55" s="4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83"/>
      <c r="Z55" s="48"/>
      <c r="AA55" s="48"/>
      <c r="AB55" s="48"/>
      <c r="AC55" s="48"/>
      <c r="AD55" s="48"/>
      <c r="AE55" s="48"/>
      <c r="AF55" s="400"/>
      <c r="AG55" s="49"/>
      <c r="AH55" s="300"/>
      <c r="AI55" s="300"/>
      <c r="AJ55" s="300"/>
      <c r="AQ55" s="16"/>
      <c r="AR55" s="2"/>
      <c r="AS55" s="2"/>
    </row>
    <row r="56" spans="1:45" ht="19.5" customHeight="1">
      <c r="A56" s="45"/>
      <c r="B56" s="45"/>
      <c r="C56" s="45"/>
      <c r="D56" s="4"/>
      <c r="E56" s="4"/>
      <c r="F56" s="4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83"/>
      <c r="Z56" s="48"/>
      <c r="AA56" s="48"/>
      <c r="AB56" s="48"/>
      <c r="AC56" s="48"/>
      <c r="AD56" s="48"/>
      <c r="AE56" s="48"/>
      <c r="AF56" s="400"/>
      <c r="AG56" s="49"/>
      <c r="AH56" s="300"/>
      <c r="AI56" s="300"/>
      <c r="AJ56" s="300"/>
      <c r="AQ56" s="16"/>
      <c r="AR56" s="2"/>
      <c r="AS56" s="2"/>
    </row>
    <row r="57" spans="1:45" ht="19.5" customHeight="1">
      <c r="A57" s="45"/>
      <c r="B57" s="45"/>
      <c r="C57" s="45"/>
      <c r="D57" s="4"/>
      <c r="E57" s="4"/>
      <c r="F57" s="4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83"/>
      <c r="Z57" s="48"/>
      <c r="AA57" s="48"/>
      <c r="AB57" s="48"/>
      <c r="AC57" s="48"/>
      <c r="AD57" s="48"/>
      <c r="AE57" s="48"/>
      <c r="AF57" s="400"/>
      <c r="AG57" s="49"/>
      <c r="AH57" s="300"/>
      <c r="AI57" s="300"/>
      <c r="AJ57" s="300"/>
      <c r="AQ57" s="16"/>
      <c r="AR57" s="2"/>
      <c r="AS57" s="2"/>
    </row>
    <row r="58" spans="1:45" ht="19.5" customHeight="1">
      <c r="A58" s="45"/>
      <c r="B58" s="45"/>
      <c r="C58" s="45"/>
      <c r="D58" s="4"/>
      <c r="E58" s="4"/>
      <c r="F58" s="4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83"/>
      <c r="Z58" s="48"/>
      <c r="AA58" s="48"/>
      <c r="AB58" s="48"/>
      <c r="AC58" s="48"/>
      <c r="AD58" s="48"/>
      <c r="AE58" s="48"/>
      <c r="AF58" s="400"/>
      <c r="AG58" s="49"/>
      <c r="AH58" s="300"/>
      <c r="AI58" s="300"/>
      <c r="AJ58" s="300"/>
      <c r="AQ58" s="16"/>
      <c r="AR58" s="2"/>
      <c r="AS58" s="2"/>
    </row>
    <row r="59" spans="1:45" ht="19.5" customHeight="1">
      <c r="A59" s="45"/>
      <c r="B59" s="45"/>
      <c r="C59" s="45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83"/>
      <c r="Z59" s="48"/>
      <c r="AA59" s="48"/>
      <c r="AB59" s="48"/>
      <c r="AC59" s="48"/>
      <c r="AD59" s="48"/>
      <c r="AE59" s="48"/>
      <c r="AF59" s="400"/>
      <c r="AG59" s="49"/>
      <c r="AH59" s="300"/>
      <c r="AI59" s="300"/>
      <c r="AJ59" s="300"/>
      <c r="AQ59" s="16"/>
      <c r="AR59" s="2"/>
      <c r="AS59" s="2"/>
    </row>
    <row r="60" spans="1:45" ht="19.5" customHeight="1">
      <c r="A60" s="45"/>
      <c r="B60" s="45"/>
      <c r="C60" s="45"/>
      <c r="D60" s="4"/>
      <c r="E60" s="4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83"/>
      <c r="Z60" s="48"/>
      <c r="AA60" s="48"/>
      <c r="AB60" s="48"/>
      <c r="AC60" s="48"/>
      <c r="AD60" s="48"/>
      <c r="AE60" s="48"/>
      <c r="AF60" s="400"/>
      <c r="AG60" s="49"/>
      <c r="AH60" s="300"/>
      <c r="AI60" s="300"/>
      <c r="AJ60" s="300"/>
      <c r="AQ60" s="16"/>
      <c r="AR60" s="2"/>
      <c r="AS60" s="2"/>
    </row>
    <row r="61" spans="1:45" ht="19.5" customHeight="1">
      <c r="A61" s="45"/>
      <c r="B61" s="45"/>
      <c r="C61" s="45"/>
      <c r="D61" s="4"/>
      <c r="E61" s="4"/>
      <c r="F61" s="4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83"/>
      <c r="Z61" s="48"/>
      <c r="AA61" s="48"/>
      <c r="AB61" s="48"/>
      <c r="AC61" s="48"/>
      <c r="AD61" s="48"/>
      <c r="AE61" s="48"/>
      <c r="AF61" s="400"/>
      <c r="AG61" s="49"/>
      <c r="AH61" s="300"/>
      <c r="AI61" s="300"/>
      <c r="AJ61" s="300"/>
      <c r="AQ61" s="16"/>
      <c r="AR61" s="2"/>
      <c r="AS61" s="2"/>
    </row>
    <row r="62" spans="1:45" ht="19.5" customHeight="1">
      <c r="A62" s="45"/>
      <c r="B62" s="45"/>
      <c r="C62" s="45"/>
      <c r="D62" s="4"/>
      <c r="E62" s="4"/>
      <c r="F62" s="4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83"/>
      <c r="Z62" s="48"/>
      <c r="AA62" s="48"/>
      <c r="AB62" s="48"/>
      <c r="AC62" s="48"/>
      <c r="AD62" s="48"/>
      <c r="AE62" s="48"/>
      <c r="AF62" s="400"/>
      <c r="AG62" s="49"/>
      <c r="AH62" s="300"/>
      <c r="AI62" s="300"/>
      <c r="AJ62" s="300"/>
      <c r="AQ62" s="16"/>
      <c r="AR62" s="2"/>
      <c r="AS62" s="2"/>
    </row>
    <row r="63" spans="1:45" ht="19.5" customHeight="1">
      <c r="A63" s="45"/>
      <c r="B63" s="45"/>
      <c r="C63" s="45"/>
      <c r="D63" s="4"/>
      <c r="E63" s="4"/>
      <c r="F63" s="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83"/>
      <c r="Z63" s="48"/>
      <c r="AA63" s="48"/>
      <c r="AB63" s="48"/>
      <c r="AC63" s="48"/>
      <c r="AD63" s="48"/>
      <c r="AE63" s="48"/>
      <c r="AF63" s="400"/>
      <c r="AG63" s="49"/>
      <c r="AH63" s="300"/>
      <c r="AI63" s="300"/>
      <c r="AJ63" s="300"/>
      <c r="AQ63" s="16"/>
      <c r="AR63" s="2"/>
      <c r="AS63" s="2"/>
    </row>
    <row r="64" spans="1:45" ht="19.5" customHeight="1">
      <c r="A64" s="45"/>
      <c r="B64" s="45"/>
      <c r="C64" s="45"/>
      <c r="D64" s="4"/>
      <c r="E64" s="4"/>
      <c r="F64" s="4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83"/>
      <c r="Z64" s="48"/>
      <c r="AA64" s="48"/>
      <c r="AB64" s="48"/>
      <c r="AC64" s="48"/>
      <c r="AD64" s="48"/>
      <c r="AE64" s="48"/>
      <c r="AF64" s="400"/>
      <c r="AG64" s="49"/>
      <c r="AH64" s="300"/>
      <c r="AI64" s="300"/>
      <c r="AJ64" s="300"/>
      <c r="AQ64" s="16"/>
      <c r="AR64" s="2"/>
      <c r="AS64" s="2"/>
    </row>
    <row r="65" spans="1:45" ht="17.25" customHeight="1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52"/>
      <c r="AD65" s="52"/>
      <c r="AE65" s="52"/>
      <c r="AF65" s="401"/>
      <c r="AG65" s="216"/>
      <c r="AH65" s="302"/>
      <c r="AI65" s="302"/>
      <c r="AJ65" s="302"/>
      <c r="AQ65" s="16"/>
      <c r="AR65" s="2"/>
      <c r="AS65" s="2"/>
    </row>
    <row r="66" spans="1:45" ht="17.25" customHeight="1">
      <c r="A66" s="50"/>
      <c r="B66" s="50"/>
      <c r="C66" s="50"/>
      <c r="D66" s="50"/>
      <c r="E66" s="50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2"/>
      <c r="AC66" s="52"/>
      <c r="AD66" s="52"/>
      <c r="AE66" s="52"/>
      <c r="AF66" s="401"/>
      <c r="AG66" s="216"/>
      <c r="AH66" s="302"/>
      <c r="AI66" s="302"/>
      <c r="AJ66" s="302"/>
      <c r="AQ66" s="16"/>
      <c r="AR66" s="2"/>
      <c r="AS66" s="2"/>
    </row>
    <row r="67" spans="1:45" ht="17.25" customHeight="1">
      <c r="A67" s="50"/>
      <c r="B67" s="50"/>
      <c r="C67" s="50"/>
      <c r="D67" s="50"/>
      <c r="E67" s="50"/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52"/>
      <c r="AD67" s="52"/>
      <c r="AE67" s="52"/>
      <c r="AF67" s="401"/>
      <c r="AG67" s="216"/>
      <c r="AH67" s="302"/>
      <c r="AI67" s="302"/>
      <c r="AJ67" s="302"/>
      <c r="AQ67" s="16"/>
      <c r="AR67" s="2"/>
      <c r="AS67" s="2"/>
    </row>
    <row r="68" spans="1:45" ht="17.25" customHeight="1">
      <c r="A68" s="50"/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2"/>
      <c r="AC68" s="52"/>
      <c r="AD68" s="52"/>
      <c r="AE68" s="52"/>
      <c r="AF68" s="401"/>
      <c r="AG68" s="216"/>
      <c r="AH68" s="302"/>
      <c r="AI68" s="302"/>
      <c r="AJ68" s="302"/>
      <c r="AQ68" s="16"/>
      <c r="AR68" s="2"/>
      <c r="AS68" s="2"/>
    </row>
    <row r="69" spans="1:45" ht="17.25" customHeight="1">
      <c r="A69" s="50"/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2"/>
      <c r="AC69" s="52"/>
      <c r="AD69" s="52"/>
      <c r="AE69" s="52"/>
      <c r="AF69" s="401"/>
      <c r="AG69" s="216"/>
      <c r="AH69" s="302"/>
      <c r="AI69" s="302"/>
      <c r="AJ69" s="302"/>
      <c r="AQ69" s="16"/>
      <c r="AR69" s="2"/>
      <c r="AS69" s="2"/>
    </row>
    <row r="70" spans="1:45" ht="17.25" customHeight="1">
      <c r="A70" s="50"/>
      <c r="B70" s="50"/>
      <c r="C70" s="50"/>
      <c r="D70" s="50"/>
      <c r="E70" s="50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2"/>
      <c r="AC70" s="52"/>
      <c r="AD70" s="52"/>
      <c r="AE70" s="52"/>
      <c r="AF70" s="401"/>
      <c r="AG70" s="216"/>
      <c r="AH70" s="302"/>
      <c r="AI70" s="302"/>
      <c r="AJ70" s="302"/>
      <c r="AQ70" s="16"/>
      <c r="AR70" s="2"/>
      <c r="AS70" s="2"/>
    </row>
    <row r="71" spans="1:45" ht="9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3"/>
      <c r="U71" s="53"/>
      <c r="V71" s="53"/>
      <c r="W71" s="53"/>
      <c r="X71" s="53"/>
      <c r="Y71" s="53"/>
      <c r="Z71" s="53"/>
      <c r="AA71" s="53"/>
      <c r="AB71" s="1"/>
      <c r="AC71" s="1"/>
      <c r="AD71" s="1"/>
      <c r="AE71" s="1"/>
      <c r="AF71" s="399"/>
      <c r="AG71" s="6"/>
      <c r="AH71" s="256"/>
      <c r="AI71" s="256"/>
      <c r="AJ71" s="256"/>
      <c r="AQ71" s="16"/>
      <c r="AR71" s="2"/>
      <c r="AS71" s="2"/>
    </row>
    <row r="72" spans="1:45" ht="19.5" customHeight="1">
      <c r="A72" s="100"/>
      <c r="B72" s="100"/>
      <c r="C72" s="424" t="s">
        <v>1</v>
      </c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24"/>
      <c r="AD72" s="424"/>
      <c r="AE72" s="424"/>
      <c r="AF72" s="424"/>
      <c r="AG72" s="217"/>
      <c r="AH72" s="279"/>
      <c r="AI72" s="279"/>
      <c r="AJ72" s="279"/>
      <c r="AQ72" s="16"/>
      <c r="AR72" s="2"/>
      <c r="AS72" s="2"/>
    </row>
    <row r="73" spans="1:45" ht="21.75" customHeight="1">
      <c r="A73" s="418" t="s">
        <v>33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57"/>
      <c r="AQ73" s="16"/>
      <c r="AR73" s="2"/>
      <c r="AS73" s="2"/>
    </row>
    <row r="74" spans="1:49" ht="21.75" customHeight="1">
      <c r="A74" s="19"/>
      <c r="B74" s="19"/>
      <c r="C74" s="422" t="s">
        <v>56</v>
      </c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3"/>
      <c r="R74" s="422" t="s">
        <v>2</v>
      </c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31"/>
      <c r="AH74" s="301"/>
      <c r="AI74" s="301"/>
      <c r="AJ74" s="301"/>
      <c r="AK74" s="301"/>
      <c r="AL74" s="301"/>
      <c r="AO74" s="157"/>
      <c r="AP74" s="280"/>
      <c r="AQ74" s="7"/>
      <c r="AR74" s="54"/>
      <c r="AS74" s="54"/>
      <c r="AT74" s="55"/>
      <c r="AU74" s="55"/>
      <c r="AW74" s="25"/>
    </row>
    <row r="75" spans="1:49" s="7" customFormat="1" ht="22.5" customHeight="1">
      <c r="A75" s="159"/>
      <c r="B75" s="159"/>
      <c r="C75" s="173" t="s">
        <v>41</v>
      </c>
      <c r="D75" s="173" t="s">
        <v>37</v>
      </c>
      <c r="E75" s="173" t="s">
        <v>42</v>
      </c>
      <c r="F75" s="173" t="s">
        <v>43</v>
      </c>
      <c r="G75" s="173" t="s">
        <v>44</v>
      </c>
      <c r="H75" s="173" t="s">
        <v>45</v>
      </c>
      <c r="I75" s="173" t="s">
        <v>46</v>
      </c>
      <c r="J75" s="173" t="s">
        <v>47</v>
      </c>
      <c r="K75" s="173" t="s">
        <v>38</v>
      </c>
      <c r="L75" s="173" t="s">
        <v>48</v>
      </c>
      <c r="M75" s="173" t="s">
        <v>39</v>
      </c>
      <c r="N75" s="173" t="s">
        <v>40</v>
      </c>
      <c r="O75" s="160" t="s">
        <v>54</v>
      </c>
      <c r="P75" s="160" t="s">
        <v>52</v>
      </c>
      <c r="Q75" s="199" t="s">
        <v>0</v>
      </c>
      <c r="R75" s="208" t="s">
        <v>41</v>
      </c>
      <c r="S75" s="173" t="s">
        <v>37</v>
      </c>
      <c r="T75" s="173" t="s">
        <v>42</v>
      </c>
      <c r="U75" s="173" t="s">
        <v>43</v>
      </c>
      <c r="V75" s="173" t="s">
        <v>44</v>
      </c>
      <c r="W75" s="173" t="s">
        <v>45</v>
      </c>
      <c r="X75" s="173" t="s">
        <v>46</v>
      </c>
      <c r="Y75" s="173" t="s">
        <v>47</v>
      </c>
      <c r="Z75" s="173" t="s">
        <v>38</v>
      </c>
      <c r="AA75" s="173" t="s">
        <v>48</v>
      </c>
      <c r="AB75" s="173" t="s">
        <v>39</v>
      </c>
      <c r="AC75" s="173" t="s">
        <v>40</v>
      </c>
      <c r="AD75" s="160" t="s">
        <v>54</v>
      </c>
      <c r="AE75" s="160" t="s">
        <v>52</v>
      </c>
      <c r="AF75" s="402" t="s">
        <v>0</v>
      </c>
      <c r="AG75" s="156"/>
      <c r="AH75" s="303"/>
      <c r="AI75" s="303"/>
      <c r="AJ75" s="303"/>
      <c r="AK75" s="303"/>
      <c r="AL75" s="303"/>
      <c r="AM75" s="158"/>
      <c r="AN75" s="157"/>
      <c r="AO75" s="157"/>
      <c r="AP75" s="280"/>
      <c r="AT75" s="130"/>
      <c r="AU75" s="130"/>
      <c r="AW75" s="13"/>
    </row>
    <row r="76" spans="1:53" ht="15.75" customHeight="1">
      <c r="A76" s="179" t="s">
        <v>3</v>
      </c>
      <c r="B76" s="180"/>
      <c r="C76" s="232">
        <v>0</v>
      </c>
      <c r="D76" s="232">
        <v>0</v>
      </c>
      <c r="E76" s="232">
        <v>20.6</v>
      </c>
      <c r="F76" s="232">
        <v>4.6</v>
      </c>
      <c r="G76" s="232">
        <v>0.7</v>
      </c>
      <c r="H76" s="232">
        <v>0</v>
      </c>
      <c r="I76" s="232">
        <v>0</v>
      </c>
      <c r="J76" s="232">
        <v>31.3</v>
      </c>
      <c r="K76" s="232">
        <v>35.1</v>
      </c>
      <c r="L76" s="232"/>
      <c r="M76" s="232"/>
      <c r="N76" s="232"/>
      <c r="O76" s="5">
        <v>92.3</v>
      </c>
      <c r="P76" s="5">
        <v>1210.4</v>
      </c>
      <c r="Q76" s="200">
        <f>IF(P76&lt;&gt;0,(O76-P76)/P76,0)</f>
        <v>-0.9237442167878388</v>
      </c>
      <c r="R76" s="209">
        <v>0</v>
      </c>
      <c r="S76" s="210">
        <v>0</v>
      </c>
      <c r="T76" s="210">
        <v>5.3</v>
      </c>
      <c r="U76" s="210">
        <v>0.7</v>
      </c>
      <c r="V76" s="210">
        <v>0</v>
      </c>
      <c r="W76" s="210">
        <v>0</v>
      </c>
      <c r="X76" s="210">
        <v>0</v>
      </c>
      <c r="Y76" s="210">
        <v>30</v>
      </c>
      <c r="Z76" s="210">
        <v>38.1</v>
      </c>
      <c r="AA76" s="124"/>
      <c r="AB76" s="124"/>
      <c r="AC76" s="124"/>
      <c r="AD76" s="195">
        <v>38.1</v>
      </c>
      <c r="AE76" s="190">
        <v>0.8</v>
      </c>
      <c r="AF76" s="193"/>
      <c r="AG76" s="243"/>
      <c r="AH76" s="301"/>
      <c r="AI76" s="301"/>
      <c r="AJ76" s="301"/>
      <c r="AK76" s="299"/>
      <c r="AQ76" s="16"/>
      <c r="AR76" s="2"/>
      <c r="AT76" s="30"/>
      <c r="AV76" s="30"/>
      <c r="AW76" s="58"/>
      <c r="AX76" s="58"/>
      <c r="AY76" s="58"/>
      <c r="AZ76" s="58"/>
      <c r="BA76" s="58"/>
    </row>
    <row r="77" spans="1:53" ht="15.75" customHeight="1">
      <c r="A77" s="37" t="s">
        <v>55</v>
      </c>
      <c r="B77" s="181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Q77" s="200">
        <f aca="true" t="shared" si="2" ref="Q77:Q89">IF(P77&lt;&gt;0,(O77-P77)/P77,0)</f>
        <v>0</v>
      </c>
      <c r="R77" s="206">
        <v>280.7</v>
      </c>
      <c r="S77" s="127">
        <v>16.6</v>
      </c>
      <c r="T77" s="127">
        <v>13.7</v>
      </c>
      <c r="U77" s="127">
        <v>8.4</v>
      </c>
      <c r="V77" s="127">
        <v>2.9</v>
      </c>
      <c r="W77" s="127">
        <v>2.9</v>
      </c>
      <c r="X77" s="127">
        <v>2.9</v>
      </c>
      <c r="Y77" s="127">
        <v>0</v>
      </c>
      <c r="Z77" s="127">
        <v>0</v>
      </c>
      <c r="AA77" s="124"/>
      <c r="AB77" s="124"/>
      <c r="AC77" s="124"/>
      <c r="AD77" s="195"/>
      <c r="AE77" s="190">
        <v>0</v>
      </c>
      <c r="AF77" s="193">
        <f aca="true" t="shared" si="3" ref="AF77:AF89">IF(AE77&lt;&gt;0,(AD77-AE77)/AE77,0)</f>
        <v>0</v>
      </c>
      <c r="AG77" s="243"/>
      <c r="AH77" s="301"/>
      <c r="AI77" s="301"/>
      <c r="AJ77" s="301"/>
      <c r="AK77" s="299"/>
      <c r="AQ77" s="16"/>
      <c r="AR77" s="2"/>
      <c r="AT77" s="30"/>
      <c r="AV77" s="30"/>
      <c r="AW77" s="58"/>
      <c r="AX77" s="58"/>
      <c r="AY77" s="58"/>
      <c r="AZ77" s="58"/>
      <c r="BA77" s="58"/>
    </row>
    <row r="78" spans="1:53" s="58" customFormat="1" ht="15.75" customHeight="1">
      <c r="A78" s="37" t="s">
        <v>4</v>
      </c>
      <c r="B78" s="181"/>
      <c r="C78" s="232">
        <v>20.5</v>
      </c>
      <c r="D78" s="232">
        <v>19.1</v>
      </c>
      <c r="E78" s="232">
        <v>18.3</v>
      </c>
      <c r="F78" s="232">
        <v>15.8</v>
      </c>
      <c r="G78" s="232">
        <v>19.5</v>
      </c>
      <c r="H78" s="232">
        <v>16.3</v>
      </c>
      <c r="I78" s="232">
        <v>15.1</v>
      </c>
      <c r="J78" s="232">
        <v>15</v>
      </c>
      <c r="K78" s="232">
        <v>16.5</v>
      </c>
      <c r="L78" s="232"/>
      <c r="M78" s="232"/>
      <c r="N78" s="232"/>
      <c r="O78" s="113">
        <v>156.1</v>
      </c>
      <c r="P78" s="113">
        <v>2181.94</v>
      </c>
      <c r="Q78" s="200">
        <f t="shared" si="2"/>
        <v>-0.9284581610860061</v>
      </c>
      <c r="R78" s="207">
        <v>6.5</v>
      </c>
      <c r="S78" s="85">
        <v>13.4</v>
      </c>
      <c r="T78" s="85">
        <v>23</v>
      </c>
      <c r="U78" s="85">
        <v>37.6</v>
      </c>
      <c r="V78" s="85">
        <v>15.9</v>
      </c>
      <c r="W78" s="85">
        <v>25.2</v>
      </c>
      <c r="X78" s="85">
        <v>12.7</v>
      </c>
      <c r="Y78" s="85">
        <v>25</v>
      </c>
      <c r="Z78" s="85">
        <v>8.7</v>
      </c>
      <c r="AA78" s="29"/>
      <c r="AB78" s="29"/>
      <c r="AC78" s="29"/>
      <c r="AD78" s="195">
        <v>8.7</v>
      </c>
      <c r="AE78" s="190">
        <v>34.25</v>
      </c>
      <c r="AF78" s="193">
        <f t="shared" si="3"/>
        <v>-0.745985401459854</v>
      </c>
      <c r="AG78" s="243"/>
      <c r="AH78" s="162"/>
      <c r="AI78" s="162"/>
      <c r="AJ78" s="162"/>
      <c r="AK78" s="299"/>
      <c r="AL78" s="158"/>
      <c r="AM78" s="162"/>
      <c r="AN78" s="162"/>
      <c r="AO78" s="162"/>
      <c r="AP78" s="189"/>
      <c r="AQ78" s="16"/>
      <c r="AR78" s="2"/>
      <c r="AS78" s="30"/>
      <c r="AT78" s="30"/>
      <c r="AU78" s="2"/>
      <c r="AV78" s="2"/>
      <c r="AW78" s="2"/>
      <c r="AX78" s="2"/>
      <c r="AY78" s="2"/>
      <c r="AZ78" s="2"/>
      <c r="BA78" s="2"/>
    </row>
    <row r="79" spans="1:53" s="58" customFormat="1" ht="12.75" customHeight="1">
      <c r="A79" s="23" t="s">
        <v>28</v>
      </c>
      <c r="B79" s="181"/>
      <c r="C79" s="232">
        <v>0</v>
      </c>
      <c r="D79" s="232">
        <v>24</v>
      </c>
      <c r="E79" s="232">
        <v>0</v>
      </c>
      <c r="F79" s="232">
        <v>0</v>
      </c>
      <c r="G79" s="232">
        <v>0</v>
      </c>
      <c r="H79" s="232">
        <v>0</v>
      </c>
      <c r="I79" s="232">
        <v>0</v>
      </c>
      <c r="J79" s="232">
        <v>0</v>
      </c>
      <c r="K79" s="232">
        <v>0</v>
      </c>
      <c r="L79" s="232"/>
      <c r="M79" s="232"/>
      <c r="N79" s="232"/>
      <c r="O79" s="113">
        <v>24</v>
      </c>
      <c r="P79" s="113">
        <v>5</v>
      </c>
      <c r="Q79" s="200">
        <f t="shared" si="2"/>
        <v>3.8</v>
      </c>
      <c r="S79" s="211"/>
      <c r="T79" s="211"/>
      <c r="U79" s="211"/>
      <c r="V79" s="211"/>
      <c r="W79" s="211"/>
      <c r="X79" s="211"/>
      <c r="Y79" s="211"/>
      <c r="Z79" s="211"/>
      <c r="AA79" s="29"/>
      <c r="AB79" s="29"/>
      <c r="AC79" s="29"/>
      <c r="AD79" s="196"/>
      <c r="AE79" s="190"/>
      <c r="AF79" s="193">
        <f>IF(AE79&lt;&gt;0,(AD79-AE79)/AE79,0)</f>
        <v>0</v>
      </c>
      <c r="AG79" s="243"/>
      <c r="AH79" s="162"/>
      <c r="AI79" s="162"/>
      <c r="AJ79" s="162"/>
      <c r="AK79" s="299"/>
      <c r="AL79" s="158"/>
      <c r="AM79" s="162"/>
      <c r="AN79" s="158"/>
      <c r="AO79" s="158"/>
      <c r="AP79" s="273"/>
      <c r="AQ79" s="130"/>
      <c r="AR79" s="30"/>
      <c r="AS79" s="30"/>
      <c r="AT79" s="30"/>
      <c r="AU79" s="2"/>
      <c r="AV79" s="2"/>
      <c r="AW79" s="2"/>
      <c r="AX79" s="2"/>
      <c r="AY79" s="2"/>
      <c r="AZ79" s="2"/>
      <c r="BA79" s="2"/>
    </row>
    <row r="80" spans="1:53" s="58" customFormat="1" ht="12.75" customHeight="1">
      <c r="A80" s="23" t="s">
        <v>21</v>
      </c>
      <c r="B80" s="181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113"/>
      <c r="P80" s="113">
        <v>216.8</v>
      </c>
      <c r="Q80" s="200"/>
      <c r="S80" s="211"/>
      <c r="T80" s="211"/>
      <c r="U80" s="211"/>
      <c r="V80" s="211"/>
      <c r="W80" s="211"/>
      <c r="X80" s="211"/>
      <c r="Y80" s="211"/>
      <c r="Z80" s="211"/>
      <c r="AA80" s="29"/>
      <c r="AB80" s="29"/>
      <c r="AC80" s="29"/>
      <c r="AD80" s="196"/>
      <c r="AE80" s="190"/>
      <c r="AF80" s="193"/>
      <c r="AG80" s="243"/>
      <c r="AH80" s="162"/>
      <c r="AI80" s="162"/>
      <c r="AJ80" s="162"/>
      <c r="AK80" s="299"/>
      <c r="AL80" s="158"/>
      <c r="AM80" s="162"/>
      <c r="AN80" s="158"/>
      <c r="AO80" s="158"/>
      <c r="AP80" s="273"/>
      <c r="AQ80" s="130"/>
      <c r="AR80" s="30"/>
      <c r="AS80" s="30"/>
      <c r="AT80" s="30"/>
      <c r="AU80" s="2"/>
      <c r="AV80" s="2"/>
      <c r="AW80" s="2"/>
      <c r="AX80" s="2"/>
      <c r="AY80" s="2"/>
      <c r="AZ80" s="2"/>
      <c r="BA80" s="2"/>
    </row>
    <row r="81" spans="1:48" s="316" customFormat="1" ht="12.75" customHeight="1">
      <c r="A81" s="317" t="s">
        <v>30</v>
      </c>
      <c r="B81" s="318"/>
      <c r="C81" s="319">
        <v>1023.1</v>
      </c>
      <c r="D81" s="319">
        <v>917.6</v>
      </c>
      <c r="E81" s="319">
        <v>659.5</v>
      </c>
      <c r="F81" s="319">
        <v>564.3</v>
      </c>
      <c r="G81" s="319">
        <v>614.4</v>
      </c>
      <c r="H81" s="319">
        <v>499.8</v>
      </c>
      <c r="I81" s="319">
        <v>2422.3</v>
      </c>
      <c r="J81" s="319">
        <v>563.7</v>
      </c>
      <c r="K81" s="319">
        <v>570.8</v>
      </c>
      <c r="L81" s="319"/>
      <c r="M81" s="319"/>
      <c r="N81" s="319"/>
      <c r="O81" s="320">
        <v>7835.5</v>
      </c>
      <c r="P81" s="320">
        <v>16943</v>
      </c>
      <c r="Q81" s="321">
        <f t="shared" si="2"/>
        <v>-0.5375376261582955</v>
      </c>
      <c r="R81" s="320">
        <v>581.7</v>
      </c>
      <c r="S81" s="320">
        <v>479.6</v>
      </c>
      <c r="T81" s="320">
        <v>483.6</v>
      </c>
      <c r="U81" s="320">
        <v>441.1</v>
      </c>
      <c r="V81" s="320">
        <v>352.8</v>
      </c>
      <c r="W81" s="320">
        <v>362.9</v>
      </c>
      <c r="X81" s="320">
        <v>384.7</v>
      </c>
      <c r="Y81" s="320">
        <v>422.2</v>
      </c>
      <c r="Z81" s="320">
        <v>482.9</v>
      </c>
      <c r="AA81" s="337"/>
      <c r="AB81" s="327"/>
      <c r="AC81" s="337"/>
      <c r="AD81" s="322">
        <v>482.9</v>
      </c>
      <c r="AE81" s="320">
        <v>634</v>
      </c>
      <c r="AF81" s="193">
        <f>IF(AE81&lt;&gt;0,(AD81-AE81)/AE81,0)</f>
        <v>-0.2383280757097792</v>
      </c>
      <c r="AG81" s="370"/>
      <c r="AH81" s="158"/>
      <c r="AI81" s="158"/>
      <c r="AJ81" s="158"/>
      <c r="AK81" s="158"/>
      <c r="AL81" s="158"/>
      <c r="AM81" s="250"/>
      <c r="AN81" s="158"/>
      <c r="AO81" s="62"/>
      <c r="AP81" s="62"/>
      <c r="AQ81" s="62"/>
      <c r="AR81" s="118"/>
      <c r="AS81" s="118"/>
      <c r="AT81" s="118"/>
      <c r="AU81" s="118"/>
      <c r="AV81" s="118"/>
    </row>
    <row r="82" spans="1:48" s="316" customFormat="1" ht="12.75" customHeight="1">
      <c r="A82" s="317" t="s">
        <v>5</v>
      </c>
      <c r="B82" s="318"/>
      <c r="C82" s="319">
        <v>5082.5</v>
      </c>
      <c r="D82" s="319">
        <v>5748.9</v>
      </c>
      <c r="E82" s="319">
        <v>2449.3</v>
      </c>
      <c r="F82" s="319">
        <v>2356.5</v>
      </c>
      <c r="G82" s="319">
        <v>2012.2</v>
      </c>
      <c r="H82" s="319">
        <v>1476.4</v>
      </c>
      <c r="I82" s="319">
        <v>5546.6</v>
      </c>
      <c r="J82" s="319">
        <v>1621.4</v>
      </c>
      <c r="K82" s="319">
        <v>1042</v>
      </c>
      <c r="L82" s="319"/>
      <c r="M82" s="319"/>
      <c r="N82" s="319"/>
      <c r="O82" s="320">
        <v>27335.8</v>
      </c>
      <c r="P82" s="320">
        <v>63973.4</v>
      </c>
      <c r="Q82" s="321">
        <f t="shared" si="2"/>
        <v>-0.5727005286572232</v>
      </c>
      <c r="R82" s="320">
        <v>6719.8</v>
      </c>
      <c r="S82" s="320">
        <v>3775.6</v>
      </c>
      <c r="T82" s="320">
        <v>2556.2</v>
      </c>
      <c r="U82" s="320">
        <v>2170.6</v>
      </c>
      <c r="V82" s="320">
        <v>2253.4</v>
      </c>
      <c r="W82" s="320">
        <v>2349.4</v>
      </c>
      <c r="X82" s="320">
        <v>2060.3</v>
      </c>
      <c r="Y82" s="320">
        <v>1901.2</v>
      </c>
      <c r="Z82" s="320">
        <v>1841.8</v>
      </c>
      <c r="AA82" s="337"/>
      <c r="AB82" s="327"/>
      <c r="AC82" s="337"/>
      <c r="AD82" s="322">
        <v>1841.8</v>
      </c>
      <c r="AE82" s="320">
        <v>1894.5</v>
      </c>
      <c r="AF82" s="193">
        <f>IF(AE82&lt;&gt;0,(AD82-AE82)/AE82,0)</f>
        <v>-0.027817366059646367</v>
      </c>
      <c r="AG82" s="370"/>
      <c r="AH82" s="158"/>
      <c r="AI82" s="158"/>
      <c r="AJ82" s="158"/>
      <c r="AK82" s="158"/>
      <c r="AL82" s="158"/>
      <c r="AM82" s="251"/>
      <c r="AN82" s="158"/>
      <c r="AO82" s="158"/>
      <c r="AP82" s="158"/>
      <c r="AQ82" s="158"/>
      <c r="AR82" s="117"/>
      <c r="AS82" s="117"/>
      <c r="AT82" s="117"/>
      <c r="AU82" s="117"/>
      <c r="AV82" s="117"/>
    </row>
    <row r="83" spans="1:48" s="316" customFormat="1" ht="13.5" customHeight="1">
      <c r="A83" s="317" t="s">
        <v>15</v>
      </c>
      <c r="B83" s="318"/>
      <c r="C83" s="319">
        <v>577.2</v>
      </c>
      <c r="D83" s="319">
        <v>645.4</v>
      </c>
      <c r="E83" s="319">
        <v>603.5</v>
      </c>
      <c r="F83" s="319">
        <v>616.5</v>
      </c>
      <c r="G83" s="319">
        <v>511</v>
      </c>
      <c r="H83" s="319">
        <v>569.8</v>
      </c>
      <c r="I83" s="319">
        <v>548.8</v>
      </c>
      <c r="J83" s="319">
        <v>541.4</v>
      </c>
      <c r="K83" s="319">
        <v>629.5</v>
      </c>
      <c r="L83" s="319"/>
      <c r="M83" s="319"/>
      <c r="N83" s="319"/>
      <c r="O83" s="320">
        <v>5243.1</v>
      </c>
      <c r="P83" s="320">
        <v>6312</v>
      </c>
      <c r="Q83" s="321">
        <f t="shared" si="2"/>
        <v>-0.16934410646387826</v>
      </c>
      <c r="R83" s="320">
        <v>520.4</v>
      </c>
      <c r="S83" s="320">
        <v>333.5</v>
      </c>
      <c r="T83" s="320">
        <v>401.6</v>
      </c>
      <c r="U83" s="320">
        <v>390.9</v>
      </c>
      <c r="V83" s="320">
        <v>389.2</v>
      </c>
      <c r="W83" s="320">
        <v>329.7</v>
      </c>
      <c r="X83" s="320">
        <v>377</v>
      </c>
      <c r="Y83" s="320">
        <v>378.7</v>
      </c>
      <c r="Z83" s="320">
        <v>376.3</v>
      </c>
      <c r="AA83" s="337"/>
      <c r="AB83" s="327"/>
      <c r="AC83" s="337"/>
      <c r="AD83" s="322">
        <v>376.3</v>
      </c>
      <c r="AE83" s="320">
        <v>426.1</v>
      </c>
      <c r="AF83" s="193">
        <f>IF(AE83&lt;&gt;0,(AD83-AE83)/AE83,0)</f>
        <v>-0.116873973245717</v>
      </c>
      <c r="AG83" s="370"/>
      <c r="AH83" s="158"/>
      <c r="AI83" s="158"/>
      <c r="AJ83" s="158"/>
      <c r="AK83" s="158"/>
      <c r="AL83" s="158"/>
      <c r="AM83" s="251"/>
      <c r="AN83" s="158"/>
      <c r="AO83" s="158"/>
      <c r="AP83" s="158"/>
      <c r="AQ83" s="158"/>
      <c r="AR83" s="117"/>
      <c r="AS83" s="117"/>
      <c r="AT83" s="117"/>
      <c r="AU83" s="117"/>
      <c r="AV83" s="117"/>
    </row>
    <row r="84" spans="1:48" s="54" customFormat="1" ht="13.5" customHeight="1">
      <c r="A84" s="37" t="s">
        <v>6</v>
      </c>
      <c r="B84" s="181"/>
      <c r="C84" s="127">
        <v>7.15</v>
      </c>
      <c r="D84" s="127">
        <v>6.6</v>
      </c>
      <c r="E84" s="127">
        <v>24</v>
      </c>
      <c r="F84" s="127">
        <v>14.27</v>
      </c>
      <c r="G84" s="127">
        <v>33.89</v>
      </c>
      <c r="H84" s="127">
        <v>83.68</v>
      </c>
      <c r="I84" s="127">
        <v>31.08</v>
      </c>
      <c r="J84" s="127">
        <v>8.6</v>
      </c>
      <c r="K84" s="127">
        <v>6.14</v>
      </c>
      <c r="L84" s="127"/>
      <c r="M84" s="127"/>
      <c r="N84" s="127"/>
      <c r="O84" s="127">
        <v>215.41</v>
      </c>
      <c r="P84" s="127">
        <v>221.36</v>
      </c>
      <c r="Q84" s="325">
        <f t="shared" si="2"/>
        <v>-0.026879291651608316</v>
      </c>
      <c r="R84" s="127">
        <v>1.67</v>
      </c>
      <c r="S84" s="127">
        <v>1.67</v>
      </c>
      <c r="T84" s="127">
        <v>0.97</v>
      </c>
      <c r="U84" s="127">
        <v>13.12</v>
      </c>
      <c r="V84" s="127">
        <v>6.83</v>
      </c>
      <c r="W84" s="127">
        <v>10.51</v>
      </c>
      <c r="X84" s="127">
        <v>22.75</v>
      </c>
      <c r="Y84" s="127">
        <v>14.15</v>
      </c>
      <c r="Z84" s="127">
        <v>25.49</v>
      </c>
      <c r="AD84" s="195">
        <v>25.49</v>
      </c>
      <c r="AE84" s="127">
        <v>2.83</v>
      </c>
      <c r="AF84" s="313">
        <f t="shared" si="3"/>
        <v>8.007067137809186</v>
      </c>
      <c r="AG84" s="175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20"/>
      <c r="AS84" s="20"/>
      <c r="AT84" s="20"/>
      <c r="AU84" s="20"/>
      <c r="AV84" s="20"/>
    </row>
    <row r="85" spans="1:48" s="54" customFormat="1" ht="13.5" customHeight="1">
      <c r="A85" s="37" t="s">
        <v>16</v>
      </c>
      <c r="B85" s="181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>
        <v>88</v>
      </c>
      <c r="P85" s="127">
        <v>0</v>
      </c>
      <c r="Q85" s="325">
        <f t="shared" si="2"/>
        <v>0</v>
      </c>
      <c r="R85" s="127">
        <f aca="true" t="shared" si="4" ref="R85:R90">C85</f>
        <v>0</v>
      </c>
      <c r="S85" s="127">
        <f aca="true" t="shared" si="5" ref="S85:S90">D85</f>
        <v>0</v>
      </c>
      <c r="T85" s="127">
        <f aca="true" t="shared" si="6" ref="T85:Z85">E85</f>
        <v>0</v>
      </c>
      <c r="U85" s="127">
        <f t="shared" si="6"/>
        <v>0</v>
      </c>
      <c r="V85" s="127">
        <f t="shared" si="6"/>
        <v>0</v>
      </c>
      <c r="W85" s="127">
        <f t="shared" si="6"/>
        <v>0</v>
      </c>
      <c r="X85" s="127">
        <f t="shared" si="6"/>
        <v>0</v>
      </c>
      <c r="Y85" s="127">
        <f t="shared" si="6"/>
        <v>0</v>
      </c>
      <c r="Z85" s="127">
        <f t="shared" si="6"/>
        <v>0</v>
      </c>
      <c r="AD85" s="195"/>
      <c r="AE85" s="127">
        <v>91</v>
      </c>
      <c r="AF85" s="313">
        <f t="shared" si="3"/>
        <v>-1</v>
      </c>
      <c r="AG85" s="175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20"/>
      <c r="AS85" s="20"/>
      <c r="AT85" s="20"/>
      <c r="AU85" s="20"/>
      <c r="AV85" s="20"/>
    </row>
    <row r="86" spans="1:48" ht="13.5" customHeight="1">
      <c r="A86" s="37" t="s">
        <v>19</v>
      </c>
      <c r="B86" s="181"/>
      <c r="C86" s="113">
        <v>0</v>
      </c>
      <c r="D86" s="113">
        <v>88</v>
      </c>
      <c r="E86" s="113">
        <v>0</v>
      </c>
      <c r="F86" s="113">
        <v>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/>
      <c r="M86" s="113"/>
      <c r="N86" s="113"/>
      <c r="O86" s="113">
        <v>754.9</v>
      </c>
      <c r="P86" s="113">
        <v>766.6</v>
      </c>
      <c r="Q86" s="200">
        <f t="shared" si="2"/>
        <v>-0.01526219671275769</v>
      </c>
      <c r="R86" s="113"/>
      <c r="S86" s="113"/>
      <c r="T86" s="113"/>
      <c r="U86" s="113"/>
      <c r="V86" s="113"/>
      <c r="W86" s="113"/>
      <c r="X86" s="113"/>
      <c r="Y86" s="113"/>
      <c r="Z86" s="113"/>
      <c r="AA86" s="29"/>
      <c r="AB86" s="29"/>
      <c r="AC86" s="29"/>
      <c r="AD86" s="196"/>
      <c r="AE86" s="190"/>
      <c r="AF86" s="193">
        <f t="shared" si="3"/>
        <v>0</v>
      </c>
      <c r="AG86" s="243"/>
      <c r="AO86" s="158"/>
      <c r="AP86" s="158"/>
      <c r="AQ86" s="158"/>
      <c r="AR86" s="26"/>
      <c r="AS86" s="26"/>
      <c r="AT86" s="26"/>
      <c r="AU86" s="26"/>
      <c r="AV86" s="17"/>
    </row>
    <row r="87" spans="1:48" ht="13.5" customHeight="1">
      <c r="A87" s="37" t="s">
        <v>24</v>
      </c>
      <c r="B87" s="181"/>
      <c r="C87" s="113">
        <v>84.4</v>
      </c>
      <c r="D87" s="113">
        <v>89.3</v>
      </c>
      <c r="E87" s="113">
        <v>96.9</v>
      </c>
      <c r="F87" s="113">
        <v>87.2</v>
      </c>
      <c r="G87" s="113">
        <v>81.5</v>
      </c>
      <c r="H87" s="113">
        <v>93.8</v>
      </c>
      <c r="I87" s="113">
        <v>60.4</v>
      </c>
      <c r="J87" s="113">
        <v>59.4</v>
      </c>
      <c r="K87" s="113">
        <v>102</v>
      </c>
      <c r="L87" s="113"/>
      <c r="M87" s="113"/>
      <c r="N87" s="113"/>
      <c r="O87" s="113">
        <v>72.29</v>
      </c>
      <c r="P87" s="113">
        <v>418.2</v>
      </c>
      <c r="Q87" s="200">
        <f t="shared" si="2"/>
        <v>-0.8271401243424198</v>
      </c>
      <c r="R87" s="113">
        <v>102.7</v>
      </c>
      <c r="S87" s="113">
        <v>72</v>
      </c>
      <c r="T87" s="113">
        <v>69.9</v>
      </c>
      <c r="U87" s="113">
        <v>74.9</v>
      </c>
      <c r="V87" s="113">
        <v>119.8</v>
      </c>
      <c r="W87" s="113">
        <v>91.5</v>
      </c>
      <c r="X87" s="113">
        <v>102.4</v>
      </c>
      <c r="Y87" s="113">
        <v>98.9</v>
      </c>
      <c r="Z87" s="113">
        <v>78.3</v>
      </c>
      <c r="AA87" s="29"/>
      <c r="AB87" s="29"/>
      <c r="AC87" s="29"/>
      <c r="AD87" s="195">
        <v>78.3</v>
      </c>
      <c r="AE87" s="190">
        <v>55.3</v>
      </c>
      <c r="AF87" s="193">
        <f t="shared" si="3"/>
        <v>0.4159132007233273</v>
      </c>
      <c r="AG87" s="243"/>
      <c r="AN87" s="253"/>
      <c r="AO87" s="158"/>
      <c r="AP87" s="158"/>
      <c r="AQ87" s="158"/>
      <c r="AR87" s="26"/>
      <c r="AS87" s="26"/>
      <c r="AT87" s="26"/>
      <c r="AU87" s="26"/>
      <c r="AV87" s="60"/>
    </row>
    <row r="88" spans="1:48" ht="13.5" customHeight="1">
      <c r="A88" s="37" t="s">
        <v>8</v>
      </c>
      <c r="B88" s="181"/>
      <c r="C88" s="113">
        <v>4.4</v>
      </c>
      <c r="D88" s="113">
        <v>4.54</v>
      </c>
      <c r="E88" s="113">
        <v>6.8</v>
      </c>
      <c r="F88" s="113">
        <v>8.07</v>
      </c>
      <c r="G88" s="113">
        <v>8.61</v>
      </c>
      <c r="H88" s="113">
        <v>8.55</v>
      </c>
      <c r="I88" s="113">
        <v>8.11</v>
      </c>
      <c r="J88" s="113">
        <v>9.38</v>
      </c>
      <c r="K88" s="113">
        <v>13.83</v>
      </c>
      <c r="L88" s="113"/>
      <c r="M88" s="113"/>
      <c r="N88" s="113"/>
      <c r="O88" s="113">
        <v>0</v>
      </c>
      <c r="P88" s="113">
        <v>292</v>
      </c>
      <c r="Q88" s="200">
        <f t="shared" si="2"/>
        <v>-1</v>
      </c>
      <c r="R88" s="113">
        <v>15.8</v>
      </c>
      <c r="S88" s="113">
        <v>11.26</v>
      </c>
      <c r="T88" s="113">
        <v>32.38</v>
      </c>
      <c r="U88" s="113">
        <v>24.31</v>
      </c>
      <c r="V88" s="113">
        <v>15.7</v>
      </c>
      <c r="W88" s="113">
        <v>18.55</v>
      </c>
      <c r="X88" s="113">
        <v>20.86</v>
      </c>
      <c r="Y88" s="113">
        <v>16.66</v>
      </c>
      <c r="Z88" s="113">
        <v>2.83</v>
      </c>
      <c r="AA88" s="29"/>
      <c r="AB88" s="29"/>
      <c r="AC88" s="29"/>
      <c r="AD88" s="195">
        <v>2.83</v>
      </c>
      <c r="AE88" s="190">
        <v>72.4</v>
      </c>
      <c r="AF88" s="193">
        <f t="shared" si="3"/>
        <v>-0.9609116022099448</v>
      </c>
      <c r="AG88" s="243"/>
      <c r="AN88" s="253"/>
      <c r="AO88" s="158"/>
      <c r="AP88" s="158"/>
      <c r="AQ88" s="158"/>
      <c r="AR88" s="26"/>
      <c r="AS88" s="26"/>
      <c r="AT88" s="26"/>
      <c r="AU88" s="26"/>
      <c r="AV88" s="26"/>
    </row>
    <row r="89" spans="1:53" ht="13.5" customHeight="1">
      <c r="A89" s="37" t="s">
        <v>17</v>
      </c>
      <c r="B89" s="181"/>
      <c r="C89" s="113">
        <v>0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/>
      <c r="M89" s="113"/>
      <c r="N89" s="113"/>
      <c r="O89" s="123">
        <v>0</v>
      </c>
      <c r="P89" s="123"/>
      <c r="Q89" s="200">
        <f t="shared" si="2"/>
        <v>0</v>
      </c>
      <c r="R89" s="113">
        <f t="shared" si="4"/>
        <v>0</v>
      </c>
      <c r="S89" s="113">
        <f t="shared" si="5"/>
        <v>0</v>
      </c>
      <c r="T89" s="113">
        <f aca="true" t="shared" si="7" ref="T89:X90">E89</f>
        <v>0</v>
      </c>
      <c r="U89" s="113">
        <f t="shared" si="7"/>
        <v>0</v>
      </c>
      <c r="V89" s="113">
        <f t="shared" si="7"/>
        <v>0</v>
      </c>
      <c r="W89" s="113">
        <f t="shared" si="7"/>
        <v>0</v>
      </c>
      <c r="X89" s="113">
        <f t="shared" si="7"/>
        <v>0</v>
      </c>
      <c r="Y89" s="113">
        <f>J89</f>
        <v>0</v>
      </c>
      <c r="Z89" s="113">
        <f>K89</f>
        <v>0</v>
      </c>
      <c r="AA89" s="29"/>
      <c r="AB89" s="29"/>
      <c r="AC89" s="29"/>
      <c r="AD89" s="196"/>
      <c r="AE89" s="190">
        <v>0</v>
      </c>
      <c r="AF89" s="193">
        <f t="shared" si="3"/>
        <v>0</v>
      </c>
      <c r="AG89" s="243"/>
      <c r="AP89" s="162"/>
      <c r="AQ89" s="162"/>
      <c r="AR89" s="17"/>
      <c r="AS89" s="18"/>
      <c r="AT89" s="18"/>
      <c r="AU89" s="17"/>
      <c r="AV89" s="17"/>
      <c r="AW89" s="25"/>
      <c r="AX89" s="25"/>
      <c r="AY89" s="25"/>
      <c r="AZ89" s="25"/>
      <c r="BA89" s="25"/>
    </row>
    <row r="90" spans="1:53" ht="13.5" customHeight="1">
      <c r="A90" s="37" t="s">
        <v>18</v>
      </c>
      <c r="B90" s="181"/>
      <c r="C90" s="113"/>
      <c r="D90" s="113"/>
      <c r="E90" s="113"/>
      <c r="F90" s="113"/>
      <c r="G90" s="113"/>
      <c r="H90" s="113"/>
      <c r="I90" s="113">
        <v>11.9</v>
      </c>
      <c r="J90" s="113">
        <v>12</v>
      </c>
      <c r="K90" s="113">
        <v>0</v>
      </c>
      <c r="L90" s="113">
        <v>0</v>
      </c>
      <c r="M90" s="113">
        <v>0</v>
      </c>
      <c r="N90" s="113">
        <v>0</v>
      </c>
      <c r="O90" s="113">
        <v>23.9</v>
      </c>
      <c r="P90" s="113">
        <v>0</v>
      </c>
      <c r="Q90" s="200">
        <f>IF(F90&lt;&gt;0,(G90-F90)/F90,0)</f>
        <v>0</v>
      </c>
      <c r="R90" s="127">
        <f t="shared" si="4"/>
        <v>0</v>
      </c>
      <c r="S90" s="127">
        <f t="shared" si="5"/>
        <v>0</v>
      </c>
      <c r="T90" s="127">
        <f t="shared" si="7"/>
        <v>0</v>
      </c>
      <c r="U90" s="127">
        <f t="shared" si="7"/>
        <v>0</v>
      </c>
      <c r="V90" s="127">
        <f t="shared" si="7"/>
        <v>0</v>
      </c>
      <c r="W90" s="127">
        <f t="shared" si="7"/>
        <v>0</v>
      </c>
      <c r="X90" s="127"/>
      <c r="Y90" s="127"/>
      <c r="Z90" s="127"/>
      <c r="AA90" s="124"/>
      <c r="AB90" s="124"/>
      <c r="AC90" s="124"/>
      <c r="AD90" s="196"/>
      <c r="AE90" s="190"/>
      <c r="AF90" s="193">
        <f>P90</f>
        <v>0</v>
      </c>
      <c r="AG90" s="243"/>
      <c r="AH90" s="301"/>
      <c r="AI90" s="301"/>
      <c r="AJ90" s="301"/>
      <c r="AP90" s="162"/>
      <c r="AQ90" s="162"/>
      <c r="AR90" s="17"/>
      <c r="AS90" s="18"/>
      <c r="AT90" s="18"/>
      <c r="AU90" s="17"/>
      <c r="AV90" s="17"/>
      <c r="AW90" s="25"/>
      <c r="AX90" s="25"/>
      <c r="AY90" s="25"/>
      <c r="AZ90" s="25"/>
      <c r="BA90" s="25"/>
    </row>
    <row r="91" spans="1:53" s="54" customFormat="1" ht="12.75" customHeight="1">
      <c r="A91" s="166" t="s">
        <v>53</v>
      </c>
      <c r="B91" s="168"/>
      <c r="C91" s="169">
        <f aca="true" t="shared" si="8" ref="C91:N91">SUM(C76:C90)</f>
        <v>6799.249999999999</v>
      </c>
      <c r="D91" s="169">
        <f t="shared" si="8"/>
        <v>7543.44</v>
      </c>
      <c r="E91" s="169">
        <f t="shared" si="8"/>
        <v>3878.9000000000005</v>
      </c>
      <c r="F91" s="169">
        <f t="shared" si="8"/>
        <v>3667.24</v>
      </c>
      <c r="G91" s="169">
        <f t="shared" si="8"/>
        <v>3281.8</v>
      </c>
      <c r="H91" s="169">
        <f t="shared" si="8"/>
        <v>2748.3300000000004</v>
      </c>
      <c r="I91" s="169">
        <f t="shared" si="8"/>
        <v>8644.289999999999</v>
      </c>
      <c r="J91" s="169">
        <f t="shared" si="8"/>
        <v>2862.1800000000003</v>
      </c>
      <c r="K91" s="169">
        <f t="shared" si="8"/>
        <v>2415.87</v>
      </c>
      <c r="L91" s="169">
        <f t="shared" si="8"/>
        <v>0</v>
      </c>
      <c r="M91" s="169">
        <f t="shared" si="8"/>
        <v>0</v>
      </c>
      <c r="N91" s="169">
        <f t="shared" si="8"/>
        <v>0</v>
      </c>
      <c r="O91" s="169">
        <f>SUM(O76:O90)</f>
        <v>41841.3</v>
      </c>
      <c r="P91" s="169">
        <f>SUM(P76:P90)</f>
        <v>92540.70000000001</v>
      </c>
      <c r="Q91" s="129">
        <f>IF(P91&lt;&gt;0,(O91-P91)/P91,0)</f>
        <v>-0.5478605629739132</v>
      </c>
      <c r="R91" s="170">
        <f aca="true" t="shared" si="9" ref="R91:AE91">SUM(R76:R90)</f>
        <v>8229.27</v>
      </c>
      <c r="S91" s="170">
        <f t="shared" si="9"/>
        <v>4703.63</v>
      </c>
      <c r="T91" s="170">
        <f t="shared" si="9"/>
        <v>3586.6499999999996</v>
      </c>
      <c r="U91" s="170">
        <f t="shared" si="9"/>
        <v>3161.63</v>
      </c>
      <c r="V91" s="170">
        <f t="shared" si="9"/>
        <v>3156.5299999999997</v>
      </c>
      <c r="W91" s="170">
        <f t="shared" si="9"/>
        <v>3190.6600000000003</v>
      </c>
      <c r="X91" s="170">
        <f t="shared" si="9"/>
        <v>2983.6100000000006</v>
      </c>
      <c r="Y91" s="170">
        <f t="shared" si="9"/>
        <v>2886.81</v>
      </c>
      <c r="Z91" s="170">
        <f t="shared" si="9"/>
        <v>2854.42</v>
      </c>
      <c r="AA91" s="170">
        <f t="shared" si="9"/>
        <v>0</v>
      </c>
      <c r="AB91" s="170">
        <f t="shared" si="9"/>
        <v>0</v>
      </c>
      <c r="AC91" s="170">
        <f t="shared" si="9"/>
        <v>0</v>
      </c>
      <c r="AD91" s="170">
        <f t="shared" si="9"/>
        <v>2854.42</v>
      </c>
      <c r="AE91" s="170">
        <f t="shared" si="9"/>
        <v>3211.1800000000003</v>
      </c>
      <c r="AF91" s="247">
        <f>IF(AE91&lt;&gt;0,(AD91-AE91)/AE91,0)</f>
        <v>-0.11109934665761502</v>
      </c>
      <c r="AG91" s="7"/>
      <c r="AH91" s="303"/>
      <c r="AI91" s="303"/>
      <c r="AJ91" s="303"/>
      <c r="AK91" s="157"/>
      <c r="AL91" s="157"/>
      <c r="AM91" s="157"/>
      <c r="AN91" s="157"/>
      <c r="AO91" s="157"/>
      <c r="AP91" s="157"/>
      <c r="AQ91" s="157"/>
      <c r="AR91" s="20"/>
      <c r="AS91" s="26"/>
      <c r="AT91" s="26"/>
      <c r="AU91" s="20"/>
      <c r="AV91" s="20"/>
      <c r="AW91" s="85"/>
      <c r="AX91" s="85"/>
      <c r="AY91" s="85"/>
      <c r="AZ91" s="85"/>
      <c r="BA91" s="85"/>
    </row>
    <row r="92" spans="1:48" s="16" customFormat="1" ht="12" customHeight="1">
      <c r="A92" s="8" t="s">
        <v>36</v>
      </c>
      <c r="B92" s="12"/>
      <c r="C92" s="7"/>
      <c r="D92" s="432" t="s">
        <v>31</v>
      </c>
      <c r="E92" s="432"/>
      <c r="F92" s="432"/>
      <c r="G92" s="13">
        <f>SUM(F76:F90)</f>
        <v>3667.24</v>
      </c>
      <c r="H92" s="13"/>
      <c r="I92" s="13"/>
      <c r="J92" s="13"/>
      <c r="K92" s="13"/>
      <c r="L92" s="13"/>
      <c r="M92" s="13"/>
      <c r="N92" s="13"/>
      <c r="O92" s="13"/>
      <c r="P92" s="13"/>
      <c r="Q92" s="6">
        <f>SUM(Q76:Q90)</f>
        <v>-1.2010662518600275</v>
      </c>
      <c r="R92" s="6" t="e">
        <f>SUM(#REF!)</f>
        <v>#REF!</v>
      </c>
      <c r="S92" s="6"/>
      <c r="T92" s="6">
        <f>SUM(S76:S90)</f>
        <v>4703.63</v>
      </c>
      <c r="U92" s="6">
        <f>SUM(T76:T90)</f>
        <v>3586.6499999999996</v>
      </c>
      <c r="V92" s="6">
        <f>SUM(U76:U90)</f>
        <v>3161.63</v>
      </c>
      <c r="W92" s="6"/>
      <c r="X92" s="6">
        <f>SUM(V76:V90)</f>
        <v>3156.5299999999997</v>
      </c>
      <c r="Y92" s="6">
        <f>SUM(X76:X90)</f>
        <v>2983.6100000000006</v>
      </c>
      <c r="Z92" s="56"/>
      <c r="AA92" s="56"/>
      <c r="AB92" s="56"/>
      <c r="AC92" s="56"/>
      <c r="AD92" s="56"/>
      <c r="AE92" s="366">
        <v>0</v>
      </c>
      <c r="AF92" s="403"/>
      <c r="AG92" s="56"/>
      <c r="AH92" s="304"/>
      <c r="AI92" s="304"/>
      <c r="AJ92" s="304"/>
      <c r="AK92" s="162"/>
      <c r="AL92" s="162"/>
      <c r="AM92" s="162"/>
      <c r="AN92" s="162"/>
      <c r="AO92" s="162"/>
      <c r="AP92" s="162"/>
      <c r="AQ92" s="162"/>
      <c r="AR92" s="17"/>
      <c r="AS92" s="18"/>
      <c r="AT92" s="18"/>
      <c r="AU92" s="17"/>
      <c r="AV92" s="17"/>
    </row>
    <row r="93" spans="1:48" s="16" customFormat="1" ht="12" customHeight="1">
      <c r="A93" s="8"/>
      <c r="B93" s="12"/>
      <c r="C93" s="7"/>
      <c r="D93" s="178"/>
      <c r="E93" s="178"/>
      <c r="F93" s="17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"/>
      <c r="R93" s="6"/>
      <c r="S93" s="6"/>
      <c r="T93" s="6"/>
      <c r="U93" s="6"/>
      <c r="V93" s="6"/>
      <c r="W93" s="6"/>
      <c r="X93" s="6"/>
      <c r="Y93" s="6"/>
      <c r="Z93" s="56"/>
      <c r="AA93" s="56"/>
      <c r="AB93" s="56"/>
      <c r="AC93" s="56"/>
      <c r="AD93" s="56"/>
      <c r="AE93" s="56"/>
      <c r="AF93" s="403"/>
      <c r="AG93" s="56"/>
      <c r="AH93" s="304"/>
      <c r="AI93" s="304"/>
      <c r="AJ93" s="304"/>
      <c r="AK93" s="162"/>
      <c r="AL93" s="162"/>
      <c r="AM93" s="162"/>
      <c r="AN93" s="162"/>
      <c r="AO93" s="162"/>
      <c r="AP93" s="162"/>
      <c r="AQ93" s="162"/>
      <c r="AR93" s="17"/>
      <c r="AS93" s="18"/>
      <c r="AT93" s="18"/>
      <c r="AU93" s="17"/>
      <c r="AV93" s="17"/>
    </row>
    <row r="94" spans="1:48" s="16" customFormat="1" ht="12" customHeight="1">
      <c r="A94" s="8"/>
      <c r="B94" s="12"/>
      <c r="C94" s="7"/>
      <c r="D94" s="178"/>
      <c r="E94" s="178"/>
      <c r="F94" s="17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6"/>
      <c r="R94" s="6"/>
      <c r="S94" s="6"/>
      <c r="T94" s="6"/>
      <c r="U94" s="6"/>
      <c r="V94" s="6"/>
      <c r="W94" s="6"/>
      <c r="X94" s="6"/>
      <c r="Y94" s="6"/>
      <c r="Z94" s="56"/>
      <c r="AA94" s="56"/>
      <c r="AB94" s="56"/>
      <c r="AC94" s="56"/>
      <c r="AD94" s="56"/>
      <c r="AE94" s="56"/>
      <c r="AF94" s="403"/>
      <c r="AG94" s="56"/>
      <c r="AH94" s="304"/>
      <c r="AI94" s="304"/>
      <c r="AJ94" s="304"/>
      <c r="AK94" s="162"/>
      <c r="AL94" s="162"/>
      <c r="AM94" s="162"/>
      <c r="AN94" s="162"/>
      <c r="AO94" s="162"/>
      <c r="AP94" s="162"/>
      <c r="AQ94" s="162"/>
      <c r="AR94" s="17"/>
      <c r="AS94" s="18"/>
      <c r="AT94" s="18"/>
      <c r="AU94" s="17"/>
      <c r="AV94" s="17"/>
    </row>
    <row r="95" spans="1:48" s="16" customFormat="1" ht="12" customHeight="1">
      <c r="A95" s="8"/>
      <c r="B95" s="12"/>
      <c r="C95" s="7"/>
      <c r="D95" s="178"/>
      <c r="E95" s="178"/>
      <c r="F95" s="17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6"/>
      <c r="R95" s="6"/>
      <c r="S95" s="6"/>
      <c r="T95" s="6"/>
      <c r="U95" s="6"/>
      <c r="V95" s="6"/>
      <c r="W95" s="6"/>
      <c r="X95" s="6"/>
      <c r="Y95" s="6"/>
      <c r="Z95" s="56"/>
      <c r="AA95" s="56"/>
      <c r="AB95" s="56"/>
      <c r="AC95" s="56"/>
      <c r="AD95" s="56"/>
      <c r="AE95" s="56"/>
      <c r="AF95" s="403"/>
      <c r="AG95" s="56"/>
      <c r="AH95" s="304"/>
      <c r="AI95" s="304"/>
      <c r="AJ95" s="304"/>
      <c r="AK95" s="162"/>
      <c r="AL95" s="162"/>
      <c r="AM95" s="162"/>
      <c r="AN95" s="162"/>
      <c r="AO95" s="162"/>
      <c r="AP95" s="162"/>
      <c r="AQ95" s="162"/>
      <c r="AR95" s="17"/>
      <c r="AS95" s="18"/>
      <c r="AT95" s="18"/>
      <c r="AU95" s="17"/>
      <c r="AV95" s="17"/>
    </row>
    <row r="96" spans="1:48" s="16" customFormat="1" ht="12" customHeight="1">
      <c r="A96" s="8"/>
      <c r="B96" s="12"/>
      <c r="C96" s="7"/>
      <c r="D96" s="178"/>
      <c r="E96" s="178"/>
      <c r="F96" s="17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6"/>
      <c r="R96" s="6"/>
      <c r="S96" s="6"/>
      <c r="T96" s="6"/>
      <c r="U96" s="6"/>
      <c r="V96" s="6"/>
      <c r="W96" s="6"/>
      <c r="X96" s="6"/>
      <c r="Y96" s="6"/>
      <c r="Z96" s="56"/>
      <c r="AA96" s="56"/>
      <c r="AB96" s="56"/>
      <c r="AC96" s="56"/>
      <c r="AD96" s="56"/>
      <c r="AE96" s="56"/>
      <c r="AF96" s="403"/>
      <c r="AG96" s="56"/>
      <c r="AH96" s="304"/>
      <c r="AI96" s="304"/>
      <c r="AJ96" s="304"/>
      <c r="AK96" s="162"/>
      <c r="AL96" s="162"/>
      <c r="AM96" s="162"/>
      <c r="AN96" s="162"/>
      <c r="AO96" s="162"/>
      <c r="AP96" s="162"/>
      <c r="AQ96" s="162"/>
      <c r="AR96" s="17"/>
      <c r="AS96" s="18"/>
      <c r="AT96" s="18"/>
      <c r="AU96" s="17"/>
      <c r="AV96" s="17"/>
    </row>
    <row r="97" spans="1:54" ht="19.5" customHeight="1">
      <c r="A97" s="100"/>
      <c r="B97" s="100"/>
      <c r="C97" s="424" t="s">
        <v>9</v>
      </c>
      <c r="D97" s="424"/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4"/>
      <c r="AF97" s="424"/>
      <c r="AG97" s="47"/>
      <c r="AH97" s="299"/>
      <c r="AI97" s="299"/>
      <c r="AJ97" s="299"/>
      <c r="AK97" s="299"/>
      <c r="AP97" s="162"/>
      <c r="AQ97" s="162"/>
      <c r="AR97" s="17"/>
      <c r="AS97" s="17"/>
      <c r="AT97" s="18"/>
      <c r="AU97" s="18"/>
      <c r="AV97" s="17"/>
      <c r="AW97" s="17"/>
      <c r="AX97" s="30"/>
      <c r="AY97" s="30"/>
      <c r="AZ97" s="30"/>
      <c r="BA97" s="30"/>
      <c r="BB97" s="30"/>
    </row>
    <row r="98" spans="1:49" ht="21.75" customHeight="1">
      <c r="A98" s="427" t="str">
        <f>$A$73</f>
        <v>Evolution régionale des mises en œuvre et des stocks des FAB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7"/>
      <c r="AH98" s="299"/>
      <c r="AI98" s="299"/>
      <c r="AJ98" s="299"/>
      <c r="AK98" s="299"/>
      <c r="AL98" s="299"/>
      <c r="AP98" s="62"/>
      <c r="AQ98" s="162"/>
      <c r="AR98" s="17"/>
      <c r="AS98" s="17"/>
      <c r="AT98" s="18"/>
      <c r="AU98" s="18"/>
      <c r="AV98" s="17"/>
      <c r="AW98" s="63"/>
    </row>
    <row r="99" spans="1:54" s="30" customFormat="1" ht="21.75" customHeight="1">
      <c r="A99" s="26"/>
      <c r="B99" s="20"/>
      <c r="C99" s="422" t="s">
        <v>56</v>
      </c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3"/>
      <c r="R99" s="422" t="s">
        <v>2</v>
      </c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16"/>
      <c r="AH99" s="162"/>
      <c r="AI99" s="162"/>
      <c r="AJ99" s="162"/>
      <c r="AK99" s="162"/>
      <c r="AL99" s="162"/>
      <c r="AM99" s="62"/>
      <c r="AN99" s="162"/>
      <c r="AO99" s="62"/>
      <c r="AP99" s="158"/>
      <c r="AQ99" s="162"/>
      <c r="AR99" s="17"/>
      <c r="AS99" s="17"/>
      <c r="AT99" s="18"/>
      <c r="AU99" s="18"/>
      <c r="AV99" s="61"/>
      <c r="AW99" s="59"/>
      <c r="AX99" s="17"/>
      <c r="AY99" s="2"/>
      <c r="AZ99" s="2"/>
      <c r="BA99" s="2"/>
      <c r="BB99" s="2"/>
    </row>
    <row r="100" spans="1:50" s="7" customFormat="1" ht="12.75" customHeight="1">
      <c r="A100" s="158"/>
      <c r="B100" s="157"/>
      <c r="C100" s="173" t="s">
        <v>41</v>
      </c>
      <c r="D100" s="173" t="s">
        <v>37</v>
      </c>
      <c r="E100" s="173" t="s">
        <v>42</v>
      </c>
      <c r="F100" s="173" t="s">
        <v>43</v>
      </c>
      <c r="G100" s="173" t="s">
        <v>44</v>
      </c>
      <c r="H100" s="173" t="s">
        <v>45</v>
      </c>
      <c r="I100" s="173" t="s">
        <v>46</v>
      </c>
      <c r="J100" s="173" t="s">
        <v>47</v>
      </c>
      <c r="K100" s="173" t="s">
        <v>38</v>
      </c>
      <c r="L100" s="173" t="s">
        <v>48</v>
      </c>
      <c r="M100" s="173" t="s">
        <v>39</v>
      </c>
      <c r="N100" s="173" t="s">
        <v>40</v>
      </c>
      <c r="O100" s="160" t="s">
        <v>54</v>
      </c>
      <c r="P100" s="160" t="s">
        <v>52</v>
      </c>
      <c r="Q100" s="199" t="s">
        <v>0</v>
      </c>
      <c r="R100" s="173" t="s">
        <v>41</v>
      </c>
      <c r="S100" s="173" t="s">
        <v>37</v>
      </c>
      <c r="T100" s="173" t="s">
        <v>42</v>
      </c>
      <c r="U100" s="173" t="s">
        <v>43</v>
      </c>
      <c r="V100" s="173" t="s">
        <v>44</v>
      </c>
      <c r="W100" s="173" t="s">
        <v>45</v>
      </c>
      <c r="X100" s="173" t="s">
        <v>46</v>
      </c>
      <c r="Y100" s="173" t="s">
        <v>47</v>
      </c>
      <c r="Z100" s="173" t="s">
        <v>38</v>
      </c>
      <c r="AA100" s="173" t="s">
        <v>48</v>
      </c>
      <c r="AB100" s="173" t="s">
        <v>39</v>
      </c>
      <c r="AC100" s="173" t="s">
        <v>40</v>
      </c>
      <c r="AD100" s="160" t="s">
        <v>54</v>
      </c>
      <c r="AE100" s="160" t="s">
        <v>52</v>
      </c>
      <c r="AF100" s="402" t="s">
        <v>0</v>
      </c>
      <c r="AH100" s="157"/>
      <c r="AI100" s="157"/>
      <c r="AJ100" s="157"/>
      <c r="AK100" s="157"/>
      <c r="AL100" s="305"/>
      <c r="AM100" s="159"/>
      <c r="AN100" s="157"/>
      <c r="AO100" s="158"/>
      <c r="AP100" s="158"/>
      <c r="AQ100" s="158"/>
      <c r="AR100" s="158"/>
      <c r="AS100" s="158"/>
      <c r="AT100" s="158"/>
      <c r="AU100" s="158"/>
      <c r="AV100" s="157"/>
      <c r="AW100" s="158"/>
      <c r="AX100" s="157"/>
    </row>
    <row r="101" spans="1:50" ht="12.75" customHeight="1">
      <c r="A101" s="141" t="s">
        <v>3</v>
      </c>
      <c r="B101" s="142"/>
      <c r="C101" s="127">
        <v>47.4</v>
      </c>
      <c r="D101" s="127">
        <v>65.78</v>
      </c>
      <c r="E101" s="127">
        <v>66.77</v>
      </c>
      <c r="F101" s="127">
        <v>59.96</v>
      </c>
      <c r="G101" s="127">
        <v>35.72</v>
      </c>
      <c r="H101" s="127">
        <v>40.52</v>
      </c>
      <c r="I101" s="127">
        <v>5.73</v>
      </c>
      <c r="J101" s="127">
        <v>65.5</v>
      </c>
      <c r="K101" s="127">
        <v>47.99</v>
      </c>
      <c r="L101" s="127"/>
      <c r="M101" s="127"/>
      <c r="N101" s="127"/>
      <c r="O101" s="127">
        <v>435.37</v>
      </c>
      <c r="P101" s="127">
        <v>548.8</v>
      </c>
      <c r="Q101" s="200">
        <f>IF(P101&lt;&gt;0,(O101-P101)/P101,0)</f>
        <v>-0.20668731778425647</v>
      </c>
      <c r="R101" s="127">
        <v>43.6</v>
      </c>
      <c r="S101" s="127">
        <v>72.22</v>
      </c>
      <c r="T101" s="127">
        <v>61.45</v>
      </c>
      <c r="U101" s="127">
        <v>74.29</v>
      </c>
      <c r="V101" s="127">
        <v>88.57</v>
      </c>
      <c r="W101" s="127">
        <v>94.5</v>
      </c>
      <c r="X101" s="127">
        <v>88.77</v>
      </c>
      <c r="Y101" s="120">
        <v>49.87</v>
      </c>
      <c r="Z101" s="127">
        <v>46.18</v>
      </c>
      <c r="AA101" s="127">
        <v>0</v>
      </c>
      <c r="AB101" s="127">
        <v>0</v>
      </c>
      <c r="AC101" s="127">
        <v>0</v>
      </c>
      <c r="AD101" s="127">
        <v>46.18</v>
      </c>
      <c r="AE101" s="127">
        <v>77.5</v>
      </c>
      <c r="AF101" s="193">
        <f>IF(AE101&lt;&gt;0,(AD101-AE101)/AE101,0)</f>
        <v>-0.4041290322580645</v>
      </c>
      <c r="AG101" s="175"/>
      <c r="AL101" s="304"/>
      <c r="AM101" s="253"/>
      <c r="AN101" s="62"/>
      <c r="AO101" s="158"/>
      <c r="AP101" s="62"/>
      <c r="AQ101" s="62"/>
      <c r="AR101" s="59"/>
      <c r="AS101" s="59"/>
      <c r="AT101" s="59"/>
      <c r="AU101" s="59"/>
      <c r="AV101" s="59"/>
      <c r="AW101" s="26"/>
      <c r="AX101" s="17"/>
    </row>
    <row r="102" spans="1:50" ht="13.5" customHeight="1">
      <c r="A102" s="37" t="s">
        <v>22</v>
      </c>
      <c r="B102" s="143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>
        <v>0.6</v>
      </c>
      <c r="P102" s="85">
        <v>0.5</v>
      </c>
      <c r="Q102" s="200">
        <f>IF(P102&lt;&gt;0,(O102-P102)/P102,0)</f>
        <v>0.19999999999999996</v>
      </c>
      <c r="R102" s="127">
        <v>0</v>
      </c>
      <c r="S102" s="127">
        <v>0</v>
      </c>
      <c r="T102" s="127">
        <v>0</v>
      </c>
      <c r="U102" s="127">
        <v>0</v>
      </c>
      <c r="V102" s="127">
        <v>0</v>
      </c>
      <c r="W102" s="127">
        <v>0</v>
      </c>
      <c r="X102" s="127">
        <v>0</v>
      </c>
      <c r="Y102" s="120"/>
      <c r="Z102" s="126"/>
      <c r="AA102" s="126"/>
      <c r="AB102" s="29"/>
      <c r="AC102" s="29"/>
      <c r="AD102" s="171">
        <v>0</v>
      </c>
      <c r="AE102" s="127">
        <v>0</v>
      </c>
      <c r="AF102" s="193">
        <f aca="true" t="shared" si="10" ref="AF102:AF111">IF(AE102&lt;&gt;0,(AD102-AE102)/AE102,0)</f>
        <v>0</v>
      </c>
      <c r="AG102" s="175"/>
      <c r="AM102" s="254"/>
      <c r="AN102" s="159"/>
      <c r="AO102" s="158"/>
      <c r="AP102" s="62"/>
      <c r="AQ102" s="62"/>
      <c r="AR102" s="59"/>
      <c r="AS102" s="59"/>
      <c r="AT102" s="59"/>
      <c r="AU102" s="59"/>
      <c r="AV102" s="59"/>
      <c r="AW102" s="59"/>
      <c r="AX102" s="17"/>
    </row>
    <row r="103" spans="1:50" ht="13.5" customHeight="1">
      <c r="A103" s="37" t="str">
        <f>$G$23</f>
        <v>Franche-Comté</v>
      </c>
      <c r="B103" s="143"/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/>
      <c r="M103" s="85"/>
      <c r="N103" s="85"/>
      <c r="O103" s="85">
        <v>0</v>
      </c>
      <c r="P103" s="85">
        <v>10</v>
      </c>
      <c r="Q103" s="200">
        <f>IF(P103&lt;&gt;0,(O103-P103)/P103,0)</f>
        <v>-1</v>
      </c>
      <c r="R103" s="127"/>
      <c r="S103" s="127"/>
      <c r="T103" s="127"/>
      <c r="U103" s="127"/>
      <c r="V103" s="127"/>
      <c r="W103" s="127"/>
      <c r="X103" s="127"/>
      <c r="Y103" s="120"/>
      <c r="Z103" s="126"/>
      <c r="AA103" s="126"/>
      <c r="AB103" s="29"/>
      <c r="AC103" s="29"/>
      <c r="AD103" s="171"/>
      <c r="AE103" s="127"/>
      <c r="AF103" s="193">
        <f t="shared" si="10"/>
        <v>0</v>
      </c>
      <c r="AG103" s="175"/>
      <c r="AM103" s="254"/>
      <c r="AN103" s="159"/>
      <c r="AO103" s="158"/>
      <c r="AP103" s="62"/>
      <c r="AQ103" s="62"/>
      <c r="AR103" s="59"/>
      <c r="AS103" s="59"/>
      <c r="AT103" s="59"/>
      <c r="AU103" s="59"/>
      <c r="AV103" s="59"/>
      <c r="AW103" s="59"/>
      <c r="AX103" s="17"/>
    </row>
    <row r="104" spans="1:50" s="369" customFormat="1" ht="13.5" customHeight="1">
      <c r="A104" s="317" t="s">
        <v>30</v>
      </c>
      <c r="B104" s="326"/>
      <c r="C104" s="324">
        <v>347.8</v>
      </c>
      <c r="D104" s="324">
        <v>358</v>
      </c>
      <c r="E104" s="324">
        <v>462.7</v>
      </c>
      <c r="F104" s="324">
        <v>382.6</v>
      </c>
      <c r="G104" s="324">
        <v>409.5</v>
      </c>
      <c r="H104" s="324">
        <v>385.2</v>
      </c>
      <c r="I104" s="324">
        <v>439.3</v>
      </c>
      <c r="J104" s="324">
        <v>476.2</v>
      </c>
      <c r="K104" s="324">
        <v>421.5</v>
      </c>
      <c r="L104" s="324"/>
      <c r="M104" s="324"/>
      <c r="N104" s="324"/>
      <c r="O104" s="324">
        <v>3682.8</v>
      </c>
      <c r="P104" s="324">
        <v>1885.2</v>
      </c>
      <c r="Q104" s="321">
        <f aca="true" t="shared" si="11" ref="Q104:Q111">IF(P104&lt;&gt;0,(O104-P104)/P104,0)</f>
        <v>0.9535327816677276</v>
      </c>
      <c r="R104" s="334">
        <v>214.8</v>
      </c>
      <c r="S104" s="334">
        <v>206.7</v>
      </c>
      <c r="T104" s="324">
        <v>253.9</v>
      </c>
      <c r="U104" s="324">
        <v>227.2</v>
      </c>
      <c r="V104" s="324">
        <v>259.2</v>
      </c>
      <c r="W104" s="324">
        <v>241.3</v>
      </c>
      <c r="X104" s="324">
        <v>350.4</v>
      </c>
      <c r="Y104" s="327">
        <v>310.6</v>
      </c>
      <c r="Z104" s="327">
        <v>249.1</v>
      </c>
      <c r="AA104" s="334">
        <v>0</v>
      </c>
      <c r="AB104" s="334">
        <v>0</v>
      </c>
      <c r="AC104" s="324">
        <v>0</v>
      </c>
      <c r="AD104" s="324">
        <v>249.1</v>
      </c>
      <c r="AE104" s="324">
        <v>208.5</v>
      </c>
      <c r="AF104" s="193">
        <f t="shared" si="10"/>
        <v>0.19472422062350117</v>
      </c>
      <c r="AG104" s="296"/>
      <c r="AH104" s="261"/>
      <c r="AI104" s="261"/>
      <c r="AJ104" s="261"/>
      <c r="AK104" s="261"/>
      <c r="AL104" s="261"/>
      <c r="AM104" s="384"/>
      <c r="AN104" s="251"/>
      <c r="AO104" s="158"/>
      <c r="AP104" s="62"/>
      <c r="AQ104" s="62"/>
      <c r="AR104" s="328"/>
      <c r="AS104" s="328"/>
      <c r="AT104" s="328"/>
      <c r="AU104" s="328"/>
      <c r="AV104" s="328"/>
      <c r="AW104" s="328"/>
      <c r="AX104" s="367"/>
    </row>
    <row r="105" spans="1:50" s="369" customFormat="1" ht="13.5" customHeight="1">
      <c r="A105" s="317" t="s">
        <v>5</v>
      </c>
      <c r="B105" s="326"/>
      <c r="C105" s="324">
        <v>390.6</v>
      </c>
      <c r="D105" s="324">
        <v>262.5</v>
      </c>
      <c r="E105" s="324">
        <v>320.3</v>
      </c>
      <c r="F105" s="324">
        <v>392</v>
      </c>
      <c r="G105" s="324">
        <v>315.6</v>
      </c>
      <c r="H105" s="324">
        <v>360.8</v>
      </c>
      <c r="I105" s="324">
        <v>359.1</v>
      </c>
      <c r="J105" s="324">
        <v>458.5</v>
      </c>
      <c r="K105" s="324">
        <v>386.2</v>
      </c>
      <c r="L105" s="324"/>
      <c r="M105" s="324"/>
      <c r="N105" s="324"/>
      <c r="O105" s="324">
        <v>3245.6</v>
      </c>
      <c r="P105" s="324">
        <v>2086.6</v>
      </c>
      <c r="Q105" s="321">
        <f t="shared" si="11"/>
        <v>0.5554490558803796</v>
      </c>
      <c r="R105" s="334">
        <v>518.3</v>
      </c>
      <c r="S105" s="334">
        <v>664.1</v>
      </c>
      <c r="T105" s="324">
        <v>611.9</v>
      </c>
      <c r="U105" s="324">
        <v>546.8</v>
      </c>
      <c r="V105" s="324">
        <v>562.8</v>
      </c>
      <c r="W105" s="324">
        <v>480.4</v>
      </c>
      <c r="X105" s="324">
        <v>461.3</v>
      </c>
      <c r="Y105" s="327">
        <v>508.2</v>
      </c>
      <c r="Z105" s="327">
        <v>520.9</v>
      </c>
      <c r="AA105" s="334">
        <v>0</v>
      </c>
      <c r="AB105" s="334">
        <v>0</v>
      </c>
      <c r="AC105" s="324">
        <v>0</v>
      </c>
      <c r="AD105" s="324">
        <v>520.9</v>
      </c>
      <c r="AE105" s="324">
        <v>1167.2</v>
      </c>
      <c r="AF105" s="193">
        <f t="shared" si="10"/>
        <v>-0.5537183002056203</v>
      </c>
      <c r="AG105" s="296"/>
      <c r="AH105" s="261"/>
      <c r="AI105" s="261"/>
      <c r="AJ105" s="261"/>
      <c r="AK105" s="261"/>
      <c r="AL105" s="261"/>
      <c r="AM105" s="384"/>
      <c r="AN105" s="251"/>
      <c r="AO105" s="158"/>
      <c r="AP105" s="62"/>
      <c r="AQ105" s="62"/>
      <c r="AR105" s="328"/>
      <c r="AS105" s="328"/>
      <c r="AT105" s="328"/>
      <c r="AU105" s="328"/>
      <c r="AV105" s="328"/>
      <c r="AW105" s="328"/>
      <c r="AX105" s="367"/>
    </row>
    <row r="106" spans="1:50" s="369" customFormat="1" ht="13.5" customHeight="1">
      <c r="A106" s="317" t="s">
        <v>15</v>
      </c>
      <c r="B106" s="326"/>
      <c r="C106" s="324">
        <v>218.2</v>
      </c>
      <c r="D106" s="324">
        <v>167.9</v>
      </c>
      <c r="E106" s="324">
        <v>256.8</v>
      </c>
      <c r="F106" s="324">
        <v>307.9</v>
      </c>
      <c r="G106" s="324">
        <v>224</v>
      </c>
      <c r="H106" s="324">
        <v>186</v>
      </c>
      <c r="I106" s="324">
        <v>187.2</v>
      </c>
      <c r="J106" s="324">
        <v>230.9</v>
      </c>
      <c r="K106" s="324">
        <v>170.4</v>
      </c>
      <c r="L106" s="324"/>
      <c r="M106" s="324"/>
      <c r="N106" s="324"/>
      <c r="O106" s="324">
        <v>1949.3</v>
      </c>
      <c r="P106" s="324">
        <v>2067.9</v>
      </c>
      <c r="Q106" s="321">
        <f t="shared" si="11"/>
        <v>-0.057352870061415026</v>
      </c>
      <c r="R106" s="334">
        <v>64.9</v>
      </c>
      <c r="S106" s="334">
        <v>83.2</v>
      </c>
      <c r="T106" s="324">
        <v>170.4</v>
      </c>
      <c r="U106" s="324">
        <v>27.8</v>
      </c>
      <c r="V106" s="324">
        <v>57.1</v>
      </c>
      <c r="W106" s="324">
        <v>59.8</v>
      </c>
      <c r="X106" s="324">
        <v>106.1</v>
      </c>
      <c r="Y106" s="327">
        <v>85.4</v>
      </c>
      <c r="Z106" s="327">
        <v>42.6</v>
      </c>
      <c r="AA106" s="334">
        <v>0</v>
      </c>
      <c r="AB106" s="334">
        <v>0</v>
      </c>
      <c r="AC106" s="324">
        <v>0</v>
      </c>
      <c r="AD106" s="324">
        <v>42.6</v>
      </c>
      <c r="AE106" s="324">
        <v>177.4</v>
      </c>
      <c r="AF106" s="193">
        <f t="shared" si="10"/>
        <v>-0.7598647125140925</v>
      </c>
      <c r="AG106" s="296"/>
      <c r="AH106" s="261"/>
      <c r="AI106" s="261"/>
      <c r="AJ106" s="261"/>
      <c r="AK106" s="261"/>
      <c r="AL106" s="261"/>
      <c r="AM106" s="261"/>
      <c r="AN106" s="251"/>
      <c r="AO106" s="158"/>
      <c r="AP106" s="62"/>
      <c r="AQ106" s="62"/>
      <c r="AR106" s="328"/>
      <c r="AS106" s="328"/>
      <c r="AT106" s="328"/>
      <c r="AU106" s="328"/>
      <c r="AV106" s="328"/>
      <c r="AW106" s="328"/>
      <c r="AX106" s="367"/>
    </row>
    <row r="107" spans="1:50" s="329" customFormat="1" ht="13.5" customHeight="1">
      <c r="A107" s="37" t="s">
        <v>16</v>
      </c>
      <c r="B107" s="33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>
        <v>7.2</v>
      </c>
      <c r="P107" s="20"/>
      <c r="Q107" s="325"/>
      <c r="R107" s="127"/>
      <c r="S107" s="127"/>
      <c r="T107" s="85"/>
      <c r="U107" s="85"/>
      <c r="V107" s="85"/>
      <c r="W107" s="85"/>
      <c r="X107" s="85"/>
      <c r="Y107" s="73"/>
      <c r="Z107" s="73"/>
      <c r="AA107" s="73"/>
      <c r="AB107" s="54"/>
      <c r="AC107" s="54"/>
      <c r="AD107" s="54"/>
      <c r="AE107" s="127"/>
      <c r="AF107" s="193">
        <f t="shared" si="10"/>
        <v>0</v>
      </c>
      <c r="AG107" s="175"/>
      <c r="AH107" s="162"/>
      <c r="AI107" s="162"/>
      <c r="AJ107" s="162"/>
      <c r="AK107" s="162"/>
      <c r="AL107" s="162"/>
      <c r="AM107" s="162"/>
      <c r="AN107" s="159"/>
      <c r="AO107" s="157"/>
      <c r="AP107" s="286"/>
      <c r="AQ107" s="286"/>
      <c r="AR107" s="331"/>
      <c r="AS107" s="331"/>
      <c r="AT107" s="331"/>
      <c r="AU107" s="331"/>
      <c r="AV107" s="331"/>
      <c r="AW107" s="331"/>
      <c r="AX107" s="136"/>
    </row>
    <row r="108" spans="1:50" s="329" customFormat="1" ht="13.5" customHeight="1">
      <c r="A108" s="37" t="s">
        <v>19</v>
      </c>
      <c r="B108" s="330"/>
      <c r="C108" s="20"/>
      <c r="D108" s="20"/>
      <c r="E108" s="20">
        <v>100.1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/>
      <c r="M108" s="20"/>
      <c r="N108" s="20"/>
      <c r="O108" s="20">
        <v>100.1</v>
      </c>
      <c r="P108" s="20">
        <v>0</v>
      </c>
      <c r="Q108" s="325"/>
      <c r="R108" s="127"/>
      <c r="S108" s="127"/>
      <c r="T108" s="85"/>
      <c r="U108" s="85"/>
      <c r="V108" s="85"/>
      <c r="W108" s="85"/>
      <c r="X108" s="85"/>
      <c r="Y108" s="73"/>
      <c r="Z108" s="73"/>
      <c r="AA108" s="73"/>
      <c r="AB108" s="54"/>
      <c r="AC108" s="54"/>
      <c r="AD108" s="54"/>
      <c r="AE108" s="127"/>
      <c r="AF108" s="193">
        <f t="shared" si="10"/>
        <v>0</v>
      </c>
      <c r="AG108" s="175"/>
      <c r="AH108" s="162"/>
      <c r="AI108" s="162"/>
      <c r="AJ108" s="162"/>
      <c r="AK108" s="162"/>
      <c r="AL108" s="162"/>
      <c r="AM108" s="162"/>
      <c r="AN108" s="159"/>
      <c r="AO108" s="157"/>
      <c r="AP108" s="286"/>
      <c r="AQ108" s="286"/>
      <c r="AR108" s="331"/>
      <c r="AS108" s="331"/>
      <c r="AT108" s="331"/>
      <c r="AU108" s="331"/>
      <c r="AV108" s="331"/>
      <c r="AW108" s="331"/>
      <c r="AX108" s="136"/>
    </row>
    <row r="109" spans="1:50" ht="13.5" customHeight="1">
      <c r="A109" s="37" t="s">
        <v>24</v>
      </c>
      <c r="B109" s="143"/>
      <c r="C109" s="85">
        <v>13.72</v>
      </c>
      <c r="D109" s="85">
        <v>14.85</v>
      </c>
      <c r="E109" s="85">
        <v>14.48</v>
      </c>
      <c r="F109" s="85">
        <v>14.13</v>
      </c>
      <c r="G109" s="85">
        <v>18.18</v>
      </c>
      <c r="H109" s="85">
        <v>23.06</v>
      </c>
      <c r="I109" s="85">
        <v>29.8</v>
      </c>
      <c r="J109" s="85">
        <v>23.54</v>
      </c>
      <c r="K109" s="85">
        <v>28.54</v>
      </c>
      <c r="L109" s="85"/>
      <c r="M109" s="85"/>
      <c r="N109" s="85"/>
      <c r="O109" s="85">
        <v>180.29</v>
      </c>
      <c r="P109" s="85">
        <v>139.3</v>
      </c>
      <c r="Q109" s="200">
        <f t="shared" si="11"/>
        <v>0.29425699928212473</v>
      </c>
      <c r="R109" s="127">
        <v>4.51</v>
      </c>
      <c r="S109" s="127">
        <v>2.7</v>
      </c>
      <c r="T109" s="85">
        <v>2.5</v>
      </c>
      <c r="U109" s="85">
        <v>2.3</v>
      </c>
      <c r="V109" s="85">
        <v>1.8</v>
      </c>
      <c r="W109" s="85">
        <v>0.8</v>
      </c>
      <c r="X109" s="85">
        <v>6.7</v>
      </c>
      <c r="Y109" s="120">
        <v>5.9</v>
      </c>
      <c r="Z109" s="121">
        <v>5</v>
      </c>
      <c r="AA109" s="127">
        <v>0</v>
      </c>
      <c r="AB109" s="127">
        <v>0</v>
      </c>
      <c r="AC109" s="85">
        <v>0</v>
      </c>
      <c r="AD109" s="85">
        <v>5</v>
      </c>
      <c r="AE109" s="85">
        <v>11.1</v>
      </c>
      <c r="AF109" s="193">
        <f t="shared" si="10"/>
        <v>-0.5495495495495495</v>
      </c>
      <c r="AG109" s="175"/>
      <c r="AP109" s="158"/>
      <c r="AQ109" s="158"/>
      <c r="AR109" s="26"/>
      <c r="AS109" s="26"/>
      <c r="AT109" s="26"/>
      <c r="AU109" s="26"/>
      <c r="AV109" s="26"/>
      <c r="AW109" s="17"/>
      <c r="AX109" s="17"/>
    </row>
    <row r="110" spans="1:50" ht="13.5" customHeight="1">
      <c r="A110" s="37" t="s">
        <v>8</v>
      </c>
      <c r="B110" s="143"/>
      <c r="C110" s="120">
        <v>0.7</v>
      </c>
      <c r="D110" s="120">
        <v>0.6</v>
      </c>
      <c r="E110" s="120">
        <v>64.5</v>
      </c>
      <c r="F110" s="120">
        <v>68.8</v>
      </c>
      <c r="G110" s="120">
        <v>79.4</v>
      </c>
      <c r="H110" s="120">
        <v>1.2</v>
      </c>
      <c r="I110" s="120">
        <v>0.5</v>
      </c>
      <c r="J110" s="120">
        <v>0</v>
      </c>
      <c r="K110" s="120">
        <v>1</v>
      </c>
      <c r="L110" s="120"/>
      <c r="M110" s="120"/>
      <c r="N110" s="120"/>
      <c r="O110" s="120">
        <v>216.7</v>
      </c>
      <c r="P110" s="120">
        <v>18.1</v>
      </c>
      <c r="Q110" s="200"/>
      <c r="R110" s="127">
        <v>0</v>
      </c>
      <c r="S110" s="127">
        <v>0</v>
      </c>
      <c r="T110" s="128"/>
      <c r="U110" s="128"/>
      <c r="V110" s="128"/>
      <c r="W110" s="128"/>
      <c r="X110" s="128"/>
      <c r="Y110" s="120"/>
      <c r="Z110" s="121"/>
      <c r="AA110" s="121"/>
      <c r="AB110" s="29"/>
      <c r="AC110" s="29"/>
      <c r="AD110" s="30"/>
      <c r="AE110" s="127">
        <f>Q110</f>
        <v>0</v>
      </c>
      <c r="AF110" s="193">
        <f t="shared" si="10"/>
        <v>0</v>
      </c>
      <c r="AG110" s="175"/>
      <c r="AO110" s="253"/>
      <c r="AP110" s="158"/>
      <c r="AQ110" s="158"/>
      <c r="AR110" s="26"/>
      <c r="AS110" s="26"/>
      <c r="AT110" s="26"/>
      <c r="AU110" s="26"/>
      <c r="AV110" s="26"/>
      <c r="AW110" s="26"/>
      <c r="AX110" s="17"/>
    </row>
    <row r="111" spans="1:50" ht="13.5" customHeight="1">
      <c r="A111" s="37" t="s">
        <v>18</v>
      </c>
      <c r="B111" s="143"/>
      <c r="C111" s="120"/>
      <c r="D111" s="120"/>
      <c r="E111" s="120">
        <v>13</v>
      </c>
      <c r="F111" s="120">
        <v>0.2</v>
      </c>
      <c r="G111" s="120">
        <v>11.5</v>
      </c>
      <c r="H111" s="120">
        <v>6.4</v>
      </c>
      <c r="I111" s="120">
        <v>0.2</v>
      </c>
      <c r="J111" s="120">
        <v>0.1</v>
      </c>
      <c r="K111" s="120">
        <v>11.4</v>
      </c>
      <c r="L111" s="120"/>
      <c r="M111" s="120"/>
      <c r="N111" s="120"/>
      <c r="O111" s="120">
        <v>42.8</v>
      </c>
      <c r="P111" s="120">
        <v>62.54</v>
      </c>
      <c r="Q111" s="200">
        <f t="shared" si="11"/>
        <v>-0.3156379916853214</v>
      </c>
      <c r="R111" s="127">
        <v>0.6</v>
      </c>
      <c r="S111" s="127">
        <v>0.6</v>
      </c>
      <c r="T111" s="85">
        <v>2.4</v>
      </c>
      <c r="U111" s="85">
        <v>2.2</v>
      </c>
      <c r="V111" s="85">
        <v>2</v>
      </c>
      <c r="W111" s="85">
        <v>1.7</v>
      </c>
      <c r="X111" s="85">
        <v>1.5</v>
      </c>
      <c r="Y111" s="120">
        <v>1.3</v>
      </c>
      <c r="Z111" s="121">
        <v>1.1</v>
      </c>
      <c r="AA111" s="127">
        <v>0</v>
      </c>
      <c r="AB111" s="127">
        <v>0</v>
      </c>
      <c r="AC111" s="85">
        <v>0</v>
      </c>
      <c r="AD111" s="85">
        <v>1.1</v>
      </c>
      <c r="AE111" s="85">
        <v>1.3</v>
      </c>
      <c r="AF111" s="193">
        <f t="shared" si="10"/>
        <v>-0.1538461538461538</v>
      </c>
      <c r="AG111" s="175"/>
      <c r="AO111" s="253"/>
      <c r="AP111" s="158"/>
      <c r="AQ111" s="158"/>
      <c r="AR111" s="26"/>
      <c r="AS111" s="26"/>
      <c r="AT111" s="26"/>
      <c r="AU111" s="26"/>
      <c r="AV111" s="26"/>
      <c r="AW111" s="26"/>
      <c r="AX111" s="17"/>
    </row>
    <row r="112" spans="1:50" ht="13.5" customHeight="1">
      <c r="A112" s="37" t="s">
        <v>35</v>
      </c>
      <c r="B112" s="143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202"/>
      <c r="R112" s="127"/>
      <c r="S112" s="127"/>
      <c r="T112" s="125"/>
      <c r="U112" s="125"/>
      <c r="V112" s="125"/>
      <c r="W112" s="125"/>
      <c r="X112" s="125"/>
      <c r="Y112" s="120"/>
      <c r="Z112" s="121"/>
      <c r="AA112" s="121"/>
      <c r="AB112" s="29"/>
      <c r="AC112" s="29"/>
      <c r="AD112" s="29"/>
      <c r="AE112" s="85"/>
      <c r="AF112" s="193">
        <f>IF(AE112&lt;&gt;0,(AD112-AE112)/AE112,0)</f>
        <v>0</v>
      </c>
      <c r="AG112" s="13"/>
      <c r="AO112" s="253"/>
      <c r="AP112" s="158"/>
      <c r="AQ112" s="158"/>
      <c r="AR112" s="26"/>
      <c r="AS112" s="26"/>
      <c r="AT112" s="26"/>
      <c r="AU112" s="26"/>
      <c r="AV112" s="26"/>
      <c r="AW112" s="26"/>
      <c r="AX112" s="17"/>
    </row>
    <row r="113" spans="1:54" s="7" customFormat="1" ht="13.5" customHeight="1">
      <c r="A113" s="166" t="s">
        <v>53</v>
      </c>
      <c r="B113" s="155"/>
      <c r="C113" s="170">
        <f>SUM(C101:C112)</f>
        <v>1018.4200000000001</v>
      </c>
      <c r="D113" s="170">
        <f aca="true" t="shared" si="12" ref="D113:N113">SUM(D101:D112)</f>
        <v>869.63</v>
      </c>
      <c r="E113" s="170">
        <f t="shared" si="12"/>
        <v>1298.6499999999999</v>
      </c>
      <c r="F113" s="170">
        <f t="shared" si="12"/>
        <v>1225.5900000000001</v>
      </c>
      <c r="G113" s="170">
        <f t="shared" si="12"/>
        <v>1093.9</v>
      </c>
      <c r="H113" s="170">
        <f t="shared" si="12"/>
        <v>1003.18</v>
      </c>
      <c r="I113" s="170">
        <f t="shared" si="12"/>
        <v>1021.8300000000002</v>
      </c>
      <c r="J113" s="170">
        <f t="shared" si="12"/>
        <v>1254.74</v>
      </c>
      <c r="K113" s="170">
        <f t="shared" si="12"/>
        <v>1067.0300000000002</v>
      </c>
      <c r="L113" s="170">
        <f t="shared" si="12"/>
        <v>0</v>
      </c>
      <c r="M113" s="170">
        <f t="shared" si="12"/>
        <v>0</v>
      </c>
      <c r="N113" s="170">
        <f t="shared" si="12"/>
        <v>0</v>
      </c>
      <c r="O113" s="170">
        <f>SUM(O101:O112)</f>
        <v>9860.760000000002</v>
      </c>
      <c r="P113" s="170">
        <f>SUM(P101:P112)</f>
        <v>6818.9400000000005</v>
      </c>
      <c r="Q113" s="129">
        <f>IF(P113&lt;&gt;0,(O113-P113)/P113,0)</f>
        <v>0.44608399545970506</v>
      </c>
      <c r="R113" s="170">
        <f>SUM(R101:R112)</f>
        <v>846.71</v>
      </c>
      <c r="S113" s="170">
        <f aca="true" t="shared" si="13" ref="S113:AE113">SUM(S101:S112)</f>
        <v>1029.52</v>
      </c>
      <c r="T113" s="170">
        <f t="shared" si="13"/>
        <v>1102.5500000000002</v>
      </c>
      <c r="U113" s="170">
        <f t="shared" si="13"/>
        <v>880.5899999999999</v>
      </c>
      <c r="V113" s="170">
        <f t="shared" si="13"/>
        <v>971.4699999999999</v>
      </c>
      <c r="W113" s="170">
        <f t="shared" si="13"/>
        <v>878.5</v>
      </c>
      <c r="X113" s="170">
        <f t="shared" si="13"/>
        <v>1014.7700000000001</v>
      </c>
      <c r="Y113" s="170">
        <f t="shared" si="13"/>
        <v>961.27</v>
      </c>
      <c r="Z113" s="170">
        <f t="shared" si="13"/>
        <v>864.88</v>
      </c>
      <c r="AA113" s="170">
        <f t="shared" si="13"/>
        <v>0</v>
      </c>
      <c r="AB113" s="170">
        <f t="shared" si="13"/>
        <v>0</v>
      </c>
      <c r="AC113" s="170">
        <f t="shared" si="13"/>
        <v>0</v>
      </c>
      <c r="AD113" s="170">
        <f t="shared" si="13"/>
        <v>864.88</v>
      </c>
      <c r="AE113" s="170">
        <f t="shared" si="13"/>
        <v>1643</v>
      </c>
      <c r="AF113" s="247">
        <f>IF(AE113&lt;&gt;0,(AD113-AE113)/AE113,0)</f>
        <v>-0.47359707851491173</v>
      </c>
      <c r="AG113" s="158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8"/>
      <c r="AU113" s="158"/>
      <c r="AV113" s="157"/>
      <c r="AW113" s="157"/>
      <c r="AX113" s="158"/>
      <c r="BA113" s="130"/>
      <c r="BB113" s="130"/>
    </row>
    <row r="114" spans="1:50" ht="12" customHeight="1">
      <c r="A114" s="8" t="s">
        <v>36</v>
      </c>
      <c r="B114" s="42"/>
      <c r="C114" s="430"/>
      <c r="D114" s="430"/>
      <c r="E114" s="430"/>
      <c r="F114" s="430"/>
      <c r="G114" s="6">
        <f>SUM(F101:F112)</f>
        <v>1225.5900000000001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f>SUM(Q101:Q112)</f>
        <v>0.4235606572992389</v>
      </c>
      <c r="R114" s="6"/>
      <c r="S114" s="6"/>
      <c r="T114" s="6"/>
      <c r="U114" s="6"/>
      <c r="V114" s="25"/>
      <c r="W114" s="25"/>
      <c r="X114" s="35"/>
      <c r="Y114" s="6">
        <f>SUM(X101:X112)</f>
        <v>1014.7700000000001</v>
      </c>
      <c r="AB114" s="46"/>
      <c r="AC114" s="46"/>
      <c r="AD114" s="46"/>
      <c r="AE114" s="46"/>
      <c r="AF114" s="314"/>
      <c r="AG114" s="47"/>
      <c r="AH114" s="299"/>
      <c r="AI114" s="299"/>
      <c r="AJ114" s="299"/>
      <c r="AK114" s="299"/>
      <c r="AP114" s="162"/>
      <c r="AQ114" s="162"/>
      <c r="AR114" s="17"/>
      <c r="AS114" s="17"/>
      <c r="AT114" s="18"/>
      <c r="AU114" s="18"/>
      <c r="AV114" s="17"/>
      <c r="AW114" s="17"/>
      <c r="AX114" s="17"/>
    </row>
    <row r="115" spans="2:52" ht="22.5" customHeight="1">
      <c r="B115" s="29"/>
      <c r="C115" s="13"/>
      <c r="D115" s="13"/>
      <c r="E115" s="6"/>
      <c r="F115" s="6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"/>
      <c r="R115" s="84"/>
      <c r="S115" s="84"/>
      <c r="T115" s="84"/>
      <c r="U115" s="84"/>
      <c r="V115" s="84"/>
      <c r="W115" s="84"/>
      <c r="X115" s="84"/>
      <c r="AB115" s="2"/>
      <c r="AC115" s="2"/>
      <c r="AD115" s="2"/>
      <c r="AE115" s="2"/>
      <c r="AO115" s="255"/>
      <c r="AP115" s="158"/>
      <c r="AQ115" s="158"/>
      <c r="AR115" s="18"/>
      <c r="AS115" s="18"/>
      <c r="AT115" s="18"/>
      <c r="AU115" s="18"/>
      <c r="AV115" s="18"/>
      <c r="AW115" s="18"/>
      <c r="AX115" s="17"/>
      <c r="AY115" s="64"/>
      <c r="AZ115" s="64"/>
    </row>
    <row r="116" spans="2:52" ht="18" customHeight="1">
      <c r="B116" s="29"/>
      <c r="C116" s="13"/>
      <c r="D116" s="13"/>
      <c r="E116" s="6"/>
      <c r="F116" s="6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"/>
      <c r="R116" s="84"/>
      <c r="S116" s="84"/>
      <c r="T116" s="84"/>
      <c r="U116" s="84"/>
      <c r="V116" s="84"/>
      <c r="W116" s="84"/>
      <c r="X116" s="84"/>
      <c r="AB116" s="2"/>
      <c r="AC116" s="2"/>
      <c r="AD116" s="2"/>
      <c r="AE116" s="2"/>
      <c r="AO116" s="255"/>
      <c r="AP116" s="158"/>
      <c r="AQ116" s="158"/>
      <c r="AR116" s="18"/>
      <c r="AS116" s="18"/>
      <c r="AT116" s="18"/>
      <c r="AU116" s="18"/>
      <c r="AV116" s="18"/>
      <c r="AW116" s="18"/>
      <c r="AX116" s="17"/>
      <c r="AY116" s="64"/>
      <c r="AZ116" s="64"/>
    </row>
    <row r="117" spans="2:52" ht="7.5" customHeight="1">
      <c r="B117" s="29"/>
      <c r="C117" s="13"/>
      <c r="D117" s="13"/>
      <c r="E117" s="6"/>
      <c r="F117" s="6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"/>
      <c r="R117" s="84"/>
      <c r="S117" s="84"/>
      <c r="T117" s="84"/>
      <c r="U117" s="84"/>
      <c r="V117" s="84"/>
      <c r="W117" s="84"/>
      <c r="X117" s="84"/>
      <c r="AB117" s="2"/>
      <c r="AC117" s="2"/>
      <c r="AD117" s="2"/>
      <c r="AE117" s="2"/>
      <c r="AO117" s="255"/>
      <c r="AP117" s="158"/>
      <c r="AQ117" s="158"/>
      <c r="AR117" s="18"/>
      <c r="AS117" s="18"/>
      <c r="AT117" s="18"/>
      <c r="AU117" s="18"/>
      <c r="AV117" s="18"/>
      <c r="AW117" s="18"/>
      <c r="AX117" s="17"/>
      <c r="AY117" s="64"/>
      <c r="AZ117" s="64"/>
    </row>
    <row r="118" spans="2:52" ht="7.5" customHeight="1">
      <c r="B118" s="29"/>
      <c r="C118" s="13"/>
      <c r="D118" s="13"/>
      <c r="E118" s="6"/>
      <c r="F118" s="6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"/>
      <c r="R118" s="84"/>
      <c r="S118" s="84"/>
      <c r="T118" s="84"/>
      <c r="U118" s="84"/>
      <c r="V118" s="84"/>
      <c r="W118" s="84"/>
      <c r="X118" s="84"/>
      <c r="AB118" s="2"/>
      <c r="AC118" s="2"/>
      <c r="AD118" s="2"/>
      <c r="AE118" s="2"/>
      <c r="AO118" s="255"/>
      <c r="AP118" s="158"/>
      <c r="AQ118" s="158"/>
      <c r="AR118" s="18"/>
      <c r="AS118" s="18"/>
      <c r="AT118" s="18"/>
      <c r="AU118" s="18"/>
      <c r="AV118" s="18"/>
      <c r="AW118" s="18"/>
      <c r="AX118" s="17"/>
      <c r="AY118" s="64"/>
      <c r="AZ118" s="64"/>
    </row>
    <row r="119" spans="1:54" ht="27.75" customHeight="1">
      <c r="A119" s="100"/>
      <c r="B119" s="100"/>
      <c r="C119" s="424" t="s">
        <v>10</v>
      </c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7"/>
      <c r="AH119" s="299"/>
      <c r="AI119" s="299"/>
      <c r="AJ119" s="299"/>
      <c r="AK119" s="299"/>
      <c r="AP119" s="162"/>
      <c r="AQ119" s="162"/>
      <c r="AR119" s="17"/>
      <c r="AS119" s="17"/>
      <c r="AT119" s="18"/>
      <c r="AU119" s="18"/>
      <c r="AV119" s="17"/>
      <c r="AW119" s="17"/>
      <c r="AX119" s="30"/>
      <c r="AY119" s="30"/>
      <c r="AZ119" s="30"/>
      <c r="BA119" s="30"/>
      <c r="BB119" s="30"/>
    </row>
    <row r="120" spans="1:49" ht="21.75" customHeight="1">
      <c r="A120" s="427" t="str">
        <f>$A$73</f>
        <v>Evolution régionale des mises en œuvre et des stocks des FAB</v>
      </c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7"/>
      <c r="AH120" s="299"/>
      <c r="AI120" s="299"/>
      <c r="AJ120" s="299"/>
      <c r="AK120" s="299"/>
      <c r="AL120" s="299"/>
      <c r="AP120" s="62"/>
      <c r="AQ120" s="162"/>
      <c r="AR120" s="17"/>
      <c r="AS120" s="17"/>
      <c r="AT120" s="18"/>
      <c r="AU120" s="18"/>
      <c r="AV120" s="17"/>
      <c r="AW120" s="63"/>
    </row>
    <row r="121" spans="1:54" s="64" customFormat="1" ht="21.75" customHeight="1">
      <c r="A121" s="20"/>
      <c r="B121" s="20"/>
      <c r="C121" s="422" t="s">
        <v>56</v>
      </c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3"/>
      <c r="R121" s="422" t="s">
        <v>2</v>
      </c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  <c r="AC121" s="422"/>
      <c r="AD121" s="422"/>
      <c r="AE121" s="422"/>
      <c r="AF121" s="422"/>
      <c r="AG121" s="56"/>
      <c r="AH121" s="304"/>
      <c r="AI121" s="304"/>
      <c r="AJ121" s="304"/>
      <c r="AK121" s="304"/>
      <c r="AL121" s="162"/>
      <c r="AM121" s="162"/>
      <c r="AN121" s="162"/>
      <c r="AO121" s="162"/>
      <c r="AP121" s="162"/>
      <c r="AQ121" s="162"/>
      <c r="AR121" s="17"/>
      <c r="AS121" s="17"/>
      <c r="AT121" s="18"/>
      <c r="AU121" s="18"/>
      <c r="AV121" s="17"/>
      <c r="AW121" s="17"/>
      <c r="AX121" s="63"/>
      <c r="AY121" s="66"/>
      <c r="AZ121" s="66"/>
      <c r="BA121" s="66"/>
      <c r="BB121" s="66"/>
    </row>
    <row r="122" spans="1:54" ht="13.5" customHeight="1">
      <c r="A122" s="157"/>
      <c r="B122" s="157"/>
      <c r="C122" s="173" t="s">
        <v>41</v>
      </c>
      <c r="D122" s="173" t="s">
        <v>37</v>
      </c>
      <c r="E122" s="173" t="s">
        <v>42</v>
      </c>
      <c r="F122" s="173" t="s">
        <v>43</v>
      </c>
      <c r="G122" s="173" t="s">
        <v>44</v>
      </c>
      <c r="H122" s="173" t="s">
        <v>45</v>
      </c>
      <c r="I122" s="173" t="s">
        <v>46</v>
      </c>
      <c r="J122" s="173" t="s">
        <v>47</v>
      </c>
      <c r="K122" s="173" t="s">
        <v>38</v>
      </c>
      <c r="L122" s="173" t="s">
        <v>48</v>
      </c>
      <c r="M122" s="173" t="s">
        <v>39</v>
      </c>
      <c r="N122" s="173" t="s">
        <v>40</v>
      </c>
      <c r="O122" s="160" t="s">
        <v>54</v>
      </c>
      <c r="P122" s="160" t="s">
        <v>52</v>
      </c>
      <c r="Q122" s="199" t="s">
        <v>0</v>
      </c>
      <c r="R122" s="173" t="s">
        <v>41</v>
      </c>
      <c r="S122" s="173" t="s">
        <v>37</v>
      </c>
      <c r="T122" s="173" t="s">
        <v>42</v>
      </c>
      <c r="U122" s="173" t="s">
        <v>43</v>
      </c>
      <c r="V122" s="173" t="s">
        <v>44</v>
      </c>
      <c r="W122" s="173" t="s">
        <v>45</v>
      </c>
      <c r="X122" s="173" t="s">
        <v>46</v>
      </c>
      <c r="Y122" s="173" t="s">
        <v>47</v>
      </c>
      <c r="Z122" s="173" t="s">
        <v>38</v>
      </c>
      <c r="AA122" s="173" t="s">
        <v>48</v>
      </c>
      <c r="AB122" s="173" t="s">
        <v>39</v>
      </c>
      <c r="AC122" s="173" t="s">
        <v>40</v>
      </c>
      <c r="AD122" s="160" t="s">
        <v>54</v>
      </c>
      <c r="AE122" s="160" t="s">
        <v>52</v>
      </c>
      <c r="AF122" s="402" t="s">
        <v>0</v>
      </c>
      <c r="AP122" s="162"/>
      <c r="AQ122" s="162"/>
      <c r="AR122" s="17"/>
      <c r="AS122" s="17"/>
      <c r="AT122" s="18"/>
      <c r="AU122" s="18"/>
      <c r="AV122" s="17"/>
      <c r="AW122" s="17"/>
      <c r="AX122" s="63"/>
      <c r="AY122" s="66"/>
      <c r="AZ122" s="66"/>
      <c r="BA122" s="66"/>
      <c r="BB122" s="66"/>
    </row>
    <row r="123" spans="1:49" s="66" customFormat="1" ht="12.75">
      <c r="A123" s="144" t="s">
        <v>12</v>
      </c>
      <c r="B123" s="145"/>
      <c r="C123" s="128">
        <v>56</v>
      </c>
      <c r="D123" s="128">
        <v>86.82</v>
      </c>
      <c r="E123" s="128">
        <v>97.56</v>
      </c>
      <c r="F123" s="128">
        <v>132.86</v>
      </c>
      <c r="G123" s="128">
        <v>96.51</v>
      </c>
      <c r="H123" s="128">
        <v>88.59</v>
      </c>
      <c r="I123" s="128">
        <v>66.92</v>
      </c>
      <c r="J123" s="128">
        <v>111.62</v>
      </c>
      <c r="K123" s="128">
        <v>82.8</v>
      </c>
      <c r="L123" s="128"/>
      <c r="M123" s="128"/>
      <c r="N123" s="128"/>
      <c r="O123" s="128">
        <v>819.68</v>
      </c>
      <c r="P123" s="128">
        <v>1152.28</v>
      </c>
      <c r="Q123" s="201">
        <f aca="true" t="shared" si="14" ref="Q123:Q140">IF(P123&lt;&gt;0,(O123-P123)/P123,0)</f>
        <v>-0.2886451209775402</v>
      </c>
      <c r="R123" s="127">
        <v>0</v>
      </c>
      <c r="S123" s="127">
        <v>50</v>
      </c>
      <c r="T123" s="127">
        <v>37</v>
      </c>
      <c r="U123" s="127">
        <v>37</v>
      </c>
      <c r="V123" s="127">
        <v>47.67</v>
      </c>
      <c r="W123" s="127">
        <v>39</v>
      </c>
      <c r="X123" s="127">
        <v>52</v>
      </c>
      <c r="Y123" s="54">
        <v>47</v>
      </c>
      <c r="Z123" s="110">
        <v>44.5</v>
      </c>
      <c r="AA123" s="127">
        <v>0</v>
      </c>
      <c r="AB123" s="127">
        <v>0</v>
      </c>
      <c r="AC123" s="127">
        <v>0</v>
      </c>
      <c r="AD123" s="127">
        <v>44.5</v>
      </c>
      <c r="AE123" s="127">
        <v>42</v>
      </c>
      <c r="AF123" s="193">
        <f>IF(AE123&lt;&gt;0,(AD123-AE123)/AE123,0)</f>
        <v>0.05952380952380952</v>
      </c>
      <c r="AG123" s="7"/>
      <c r="AH123" s="162"/>
      <c r="AI123" s="162"/>
      <c r="AJ123" s="162"/>
      <c r="AK123" s="162"/>
      <c r="AL123" s="162"/>
      <c r="AM123" s="256"/>
      <c r="AN123" s="162"/>
      <c r="AO123" s="162"/>
      <c r="AP123" s="162"/>
      <c r="AQ123" s="162"/>
      <c r="AR123" s="17"/>
      <c r="AS123" s="18"/>
      <c r="AT123" s="18"/>
      <c r="AU123" s="17"/>
      <c r="AV123" s="17"/>
      <c r="AW123" s="17"/>
    </row>
    <row r="124" spans="1:49" s="66" customFormat="1" ht="12.75">
      <c r="A124" s="37" t="s">
        <v>20</v>
      </c>
      <c r="B124" s="37"/>
      <c r="C124" s="17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203"/>
      <c r="R124" s="127"/>
      <c r="S124" s="127"/>
      <c r="T124" s="127"/>
      <c r="U124" s="127"/>
      <c r="V124" s="127"/>
      <c r="W124" s="127"/>
      <c r="X124" s="127"/>
      <c r="Z124" s="110"/>
      <c r="AA124" s="127"/>
      <c r="AB124" s="127"/>
      <c r="AC124" s="127"/>
      <c r="AD124" s="127"/>
      <c r="AE124" s="127"/>
      <c r="AF124" s="193">
        <f aca="true" t="shared" si="15" ref="AF124:AF139">IF(AE124&lt;&gt;0,(AD124-AE124)/AE124,0)</f>
        <v>0</v>
      </c>
      <c r="AG124" s="7"/>
      <c r="AH124" s="162"/>
      <c r="AI124" s="162"/>
      <c r="AJ124" s="162"/>
      <c r="AK124" s="162"/>
      <c r="AL124" s="162"/>
      <c r="AM124" s="256"/>
      <c r="AN124" s="162"/>
      <c r="AO124" s="162"/>
      <c r="AP124" s="162"/>
      <c r="AQ124" s="162"/>
      <c r="AR124" s="17"/>
      <c r="AS124" s="18"/>
      <c r="AT124" s="18"/>
      <c r="AU124" s="17"/>
      <c r="AV124" s="17"/>
      <c r="AW124" s="17"/>
    </row>
    <row r="125" spans="1:54" s="66" customFormat="1" ht="13.5" customHeight="1">
      <c r="A125" s="37" t="s">
        <v>14</v>
      </c>
      <c r="B125" s="146"/>
      <c r="C125" s="128">
        <v>15</v>
      </c>
      <c r="D125" s="128">
        <v>45</v>
      </c>
      <c r="E125" s="128">
        <v>46</v>
      </c>
      <c r="F125" s="128">
        <v>19</v>
      </c>
      <c r="G125" s="128">
        <v>22</v>
      </c>
      <c r="H125" s="128">
        <v>13</v>
      </c>
      <c r="I125" s="128">
        <v>11</v>
      </c>
      <c r="J125" s="128">
        <v>21</v>
      </c>
      <c r="K125" s="128">
        <v>24</v>
      </c>
      <c r="L125" s="128"/>
      <c r="M125" s="128"/>
      <c r="N125" s="128"/>
      <c r="O125" s="128">
        <v>216</v>
      </c>
      <c r="P125" s="128">
        <v>190</v>
      </c>
      <c r="Q125" s="202">
        <f t="shared" si="14"/>
        <v>0.1368421052631579</v>
      </c>
      <c r="R125" s="127">
        <v>27</v>
      </c>
      <c r="S125" s="127">
        <v>15</v>
      </c>
      <c r="T125" s="127">
        <v>25</v>
      </c>
      <c r="U125" s="127">
        <v>35</v>
      </c>
      <c r="V125" s="127">
        <v>13</v>
      </c>
      <c r="W125" s="127">
        <v>27</v>
      </c>
      <c r="X125" s="127">
        <v>16</v>
      </c>
      <c r="Y125" s="120">
        <v>25</v>
      </c>
      <c r="Z125" s="375">
        <v>28</v>
      </c>
      <c r="AA125" s="127">
        <v>0</v>
      </c>
      <c r="AB125" s="127">
        <v>0</v>
      </c>
      <c r="AC125" s="127">
        <v>0</v>
      </c>
      <c r="AD125" s="127">
        <v>28</v>
      </c>
      <c r="AE125" s="127">
        <v>30</v>
      </c>
      <c r="AF125" s="193">
        <f t="shared" si="15"/>
        <v>-0.06666666666666667</v>
      </c>
      <c r="AG125" s="7"/>
      <c r="AH125" s="162"/>
      <c r="AI125" s="162"/>
      <c r="AJ125" s="162"/>
      <c r="AK125" s="162"/>
      <c r="AL125" s="259"/>
      <c r="AM125" s="256"/>
      <c r="AN125" s="162"/>
      <c r="AO125" s="162"/>
      <c r="AP125" s="162"/>
      <c r="AQ125" s="162"/>
      <c r="AR125" s="17"/>
      <c r="AS125" s="17"/>
      <c r="AT125" s="18"/>
      <c r="AU125" s="18"/>
      <c r="AV125" s="17"/>
      <c r="AW125" s="17"/>
      <c r="AX125" s="17"/>
      <c r="AY125" s="2"/>
      <c r="AZ125" s="2"/>
      <c r="BA125" s="2"/>
      <c r="BB125" s="2"/>
    </row>
    <row r="126" spans="1:54" s="66" customFormat="1" ht="13.5" customHeight="1">
      <c r="A126" s="37" t="s">
        <v>3</v>
      </c>
      <c r="B126" s="146"/>
      <c r="C126" s="128">
        <v>62.4</v>
      </c>
      <c r="D126" s="128">
        <v>40.5</v>
      </c>
      <c r="E126" s="128">
        <v>34.9</v>
      </c>
      <c r="F126" s="128">
        <v>33.4</v>
      </c>
      <c r="G126" s="128">
        <v>45.5</v>
      </c>
      <c r="H126" s="128">
        <v>40.1</v>
      </c>
      <c r="I126" s="128">
        <v>31.2</v>
      </c>
      <c r="J126" s="128">
        <v>26.2</v>
      </c>
      <c r="K126" s="128">
        <v>64</v>
      </c>
      <c r="L126" s="128"/>
      <c r="M126" s="128"/>
      <c r="N126" s="128"/>
      <c r="O126" s="128">
        <v>378.2</v>
      </c>
      <c r="P126" s="128">
        <v>341.5</v>
      </c>
      <c r="Q126" s="202">
        <f t="shared" si="14"/>
        <v>0.10746705710102486</v>
      </c>
      <c r="R126" s="127">
        <v>18.3</v>
      </c>
      <c r="S126" s="127">
        <v>28</v>
      </c>
      <c r="T126" s="127">
        <v>18.2</v>
      </c>
      <c r="U126" s="127">
        <v>31.7</v>
      </c>
      <c r="V126" s="127">
        <v>12.1</v>
      </c>
      <c r="W126" s="127">
        <v>19.4</v>
      </c>
      <c r="X126" s="127">
        <v>11.2</v>
      </c>
      <c r="Y126" s="120">
        <v>34.2</v>
      </c>
      <c r="Z126" s="375">
        <v>40.1</v>
      </c>
      <c r="AA126" s="127">
        <v>0</v>
      </c>
      <c r="AB126" s="127">
        <v>0</v>
      </c>
      <c r="AC126" s="127">
        <v>0</v>
      </c>
      <c r="AD126" s="127">
        <v>40.1</v>
      </c>
      <c r="AE126" s="127">
        <v>13.5</v>
      </c>
      <c r="AF126" s="193">
        <f t="shared" si="15"/>
        <v>1.9703703703703705</v>
      </c>
      <c r="AG126" s="7"/>
      <c r="AH126" s="162"/>
      <c r="AI126" s="162"/>
      <c r="AJ126" s="162"/>
      <c r="AK126" s="162"/>
      <c r="AL126" s="259"/>
      <c r="AM126" s="256"/>
      <c r="AN126" s="162"/>
      <c r="AO126" s="162"/>
      <c r="AP126" s="162"/>
      <c r="AQ126" s="162"/>
      <c r="AR126" s="17"/>
      <c r="AS126" s="17"/>
      <c r="AT126" s="18"/>
      <c r="AU126" s="18"/>
      <c r="AV126" s="17"/>
      <c r="AW126" s="17"/>
      <c r="AX126" s="17"/>
      <c r="AY126" s="2"/>
      <c r="AZ126" s="2"/>
      <c r="BA126" s="2"/>
      <c r="BB126" s="2"/>
    </row>
    <row r="127" spans="1:54" s="66" customFormat="1" ht="13.5" customHeight="1">
      <c r="A127" s="37" t="s">
        <v>13</v>
      </c>
      <c r="B127" s="146"/>
      <c r="C127" s="128">
        <v>2.4</v>
      </c>
      <c r="D127" s="128">
        <v>2.8</v>
      </c>
      <c r="E127" s="128">
        <v>4.4</v>
      </c>
      <c r="F127" s="128">
        <v>3.3</v>
      </c>
      <c r="G127" s="128">
        <v>5.7</v>
      </c>
      <c r="H127" s="128">
        <v>5.7</v>
      </c>
      <c r="I127" s="128">
        <v>5.1</v>
      </c>
      <c r="J127" s="128">
        <v>4.5</v>
      </c>
      <c r="K127" s="128">
        <v>5.5</v>
      </c>
      <c r="L127" s="128"/>
      <c r="M127" s="128"/>
      <c r="N127" s="128"/>
      <c r="O127" s="128">
        <v>39.4</v>
      </c>
      <c r="P127" s="128">
        <v>0</v>
      </c>
      <c r="Q127" s="202"/>
      <c r="R127" s="127">
        <v>5.1</v>
      </c>
      <c r="S127" s="127">
        <v>2.4</v>
      </c>
      <c r="T127" s="127">
        <v>4.4</v>
      </c>
      <c r="U127" s="127">
        <v>5.2</v>
      </c>
      <c r="V127" s="127">
        <v>1.1</v>
      </c>
      <c r="W127" s="127">
        <v>2.9</v>
      </c>
      <c r="X127" s="127">
        <v>0.3</v>
      </c>
      <c r="Y127" s="120">
        <v>3.2</v>
      </c>
      <c r="Z127" s="375">
        <v>6.2</v>
      </c>
      <c r="AA127" s="127">
        <v>0</v>
      </c>
      <c r="AB127" s="127">
        <v>0</v>
      </c>
      <c r="AC127" s="127">
        <v>0</v>
      </c>
      <c r="AD127" s="127">
        <v>6.2</v>
      </c>
      <c r="AE127" s="127">
        <v>0</v>
      </c>
      <c r="AF127" s="193">
        <f t="shared" si="15"/>
        <v>0</v>
      </c>
      <c r="AG127" s="7"/>
      <c r="AH127" s="162"/>
      <c r="AI127" s="162"/>
      <c r="AJ127" s="162"/>
      <c r="AK127" s="162"/>
      <c r="AL127" s="259"/>
      <c r="AM127" s="256"/>
      <c r="AN127" s="162"/>
      <c r="AO127" s="162"/>
      <c r="AP127" s="162"/>
      <c r="AQ127" s="162"/>
      <c r="AR127" s="17"/>
      <c r="AS127" s="17"/>
      <c r="AT127" s="18"/>
      <c r="AU127" s="18"/>
      <c r="AV127" s="17"/>
      <c r="AW127" s="17"/>
      <c r="AX127" s="17"/>
      <c r="AY127" s="2"/>
      <c r="AZ127" s="2"/>
      <c r="BA127" s="2"/>
      <c r="BB127" s="2"/>
    </row>
    <row r="128" spans="1:54" s="66" customFormat="1" ht="13.5" customHeight="1">
      <c r="A128" s="37" t="s">
        <v>4</v>
      </c>
      <c r="B128" s="146"/>
      <c r="C128" s="128">
        <v>224</v>
      </c>
      <c r="D128" s="128">
        <v>307.5</v>
      </c>
      <c r="E128" s="128">
        <v>263.2</v>
      </c>
      <c r="F128" s="128">
        <v>254.3</v>
      </c>
      <c r="G128" s="128">
        <v>276.5</v>
      </c>
      <c r="H128" s="128">
        <v>269</v>
      </c>
      <c r="I128" s="128">
        <v>220.6</v>
      </c>
      <c r="J128" s="128">
        <v>279.5</v>
      </c>
      <c r="K128" s="128">
        <v>263.6</v>
      </c>
      <c r="L128" s="128"/>
      <c r="M128" s="128"/>
      <c r="N128" s="128"/>
      <c r="O128" s="128">
        <v>2358.2</v>
      </c>
      <c r="P128" s="128">
        <v>15.1</v>
      </c>
      <c r="Q128" s="202"/>
      <c r="R128" s="127">
        <v>54.2</v>
      </c>
      <c r="S128" s="127">
        <v>36.1</v>
      </c>
      <c r="T128" s="127">
        <v>33.8</v>
      </c>
      <c r="U128" s="127">
        <v>48.4</v>
      </c>
      <c r="V128" s="127">
        <v>80.4</v>
      </c>
      <c r="W128" s="127">
        <v>77.6</v>
      </c>
      <c r="X128" s="127">
        <v>30.7</v>
      </c>
      <c r="Y128" s="120">
        <v>38.1</v>
      </c>
      <c r="Z128" s="375">
        <v>107</v>
      </c>
      <c r="AA128" s="127">
        <v>0</v>
      </c>
      <c r="AB128" s="127">
        <v>0</v>
      </c>
      <c r="AC128" s="127">
        <v>0</v>
      </c>
      <c r="AD128" s="127">
        <v>107</v>
      </c>
      <c r="AE128" s="127">
        <v>5.2</v>
      </c>
      <c r="AF128" s="193"/>
      <c r="AG128" s="7"/>
      <c r="AH128" s="162"/>
      <c r="AI128" s="162"/>
      <c r="AJ128" s="162"/>
      <c r="AK128" s="162"/>
      <c r="AL128" s="259"/>
      <c r="AM128" s="256"/>
      <c r="AN128" s="162"/>
      <c r="AO128" s="162"/>
      <c r="AP128" s="162"/>
      <c r="AQ128" s="162"/>
      <c r="AR128" s="17"/>
      <c r="AS128" s="17"/>
      <c r="AT128" s="18"/>
      <c r="AU128" s="18"/>
      <c r="AV128" s="17"/>
      <c r="AW128" s="17"/>
      <c r="AX128" s="17"/>
      <c r="AY128" s="2"/>
      <c r="AZ128" s="2"/>
      <c r="BA128" s="2"/>
      <c r="BB128" s="2"/>
    </row>
    <row r="129" spans="1:47" ht="12.75" customHeight="1">
      <c r="A129" s="37" t="s">
        <v>28</v>
      </c>
      <c r="B129" s="147"/>
      <c r="C129" s="128">
        <v>69.39</v>
      </c>
      <c r="D129" s="128">
        <v>164.74</v>
      </c>
      <c r="E129" s="128">
        <v>102.27</v>
      </c>
      <c r="F129" s="128">
        <v>123.45</v>
      </c>
      <c r="G129" s="128">
        <v>77.56</v>
      </c>
      <c r="H129" s="128">
        <v>72.63</v>
      </c>
      <c r="I129" s="128">
        <v>81.19</v>
      </c>
      <c r="J129" s="128">
        <v>54.93</v>
      </c>
      <c r="K129" s="128">
        <v>80.31</v>
      </c>
      <c r="L129" s="128"/>
      <c r="M129" s="128"/>
      <c r="N129" s="128"/>
      <c r="O129" s="128">
        <v>826.47</v>
      </c>
      <c r="P129" s="128">
        <v>1163.58</v>
      </c>
      <c r="Q129" s="202">
        <f t="shared" si="14"/>
        <v>-0.28971793946269264</v>
      </c>
      <c r="R129" s="29">
        <v>30</v>
      </c>
      <c r="S129" s="29">
        <v>29</v>
      </c>
      <c r="T129" s="120">
        <v>61.97</v>
      </c>
      <c r="U129" s="120">
        <v>47.1</v>
      </c>
      <c r="V129" s="120">
        <v>52.58</v>
      </c>
      <c r="W129" s="120">
        <v>36.69</v>
      </c>
      <c r="X129" s="120">
        <v>36.66</v>
      </c>
      <c r="Y129" s="120">
        <v>39.17</v>
      </c>
      <c r="Z129" s="110">
        <v>37</v>
      </c>
      <c r="AA129" s="29">
        <v>0</v>
      </c>
      <c r="AB129" s="29">
        <v>0</v>
      </c>
      <c r="AC129" s="120">
        <v>0</v>
      </c>
      <c r="AD129" s="120">
        <v>37</v>
      </c>
      <c r="AE129" s="120">
        <v>16.53</v>
      </c>
      <c r="AF129" s="193">
        <f t="shared" si="15"/>
        <v>1.2383545069570476</v>
      </c>
      <c r="AG129" s="7"/>
      <c r="AL129" s="304"/>
      <c r="AM129" s="257"/>
      <c r="AN129" s="159"/>
      <c r="AP129" s="162"/>
      <c r="AQ129" s="162"/>
      <c r="AR129" s="17"/>
      <c r="AS129" s="17"/>
      <c r="AT129" s="18"/>
      <c r="AU129" s="18"/>
    </row>
    <row r="130" spans="1:47" ht="12.75" customHeight="1">
      <c r="A130" s="108" t="s">
        <v>22</v>
      </c>
      <c r="B130" s="147"/>
      <c r="C130" s="120">
        <v>2.1</v>
      </c>
      <c r="D130" s="120">
        <v>2.4</v>
      </c>
      <c r="E130" s="120">
        <v>2.8</v>
      </c>
      <c r="F130" s="120">
        <v>0</v>
      </c>
      <c r="G130" s="120">
        <v>2.3</v>
      </c>
      <c r="H130" s="120">
        <v>2.5</v>
      </c>
      <c r="I130" s="120">
        <v>2.2</v>
      </c>
      <c r="J130" s="120">
        <v>1.8</v>
      </c>
      <c r="K130" s="120">
        <v>2.7</v>
      </c>
      <c r="L130" s="120"/>
      <c r="M130" s="120"/>
      <c r="N130" s="120"/>
      <c r="O130" s="120">
        <v>18.8</v>
      </c>
      <c r="P130" s="120">
        <v>13.3</v>
      </c>
      <c r="Q130" s="202"/>
      <c r="R130" s="127">
        <v>8.7</v>
      </c>
      <c r="S130" s="127">
        <v>6.3</v>
      </c>
      <c r="T130" s="127">
        <v>3.5</v>
      </c>
      <c r="U130" s="127">
        <v>3.5</v>
      </c>
      <c r="V130" s="127">
        <v>12</v>
      </c>
      <c r="W130" s="127">
        <v>6</v>
      </c>
      <c r="X130" s="127">
        <v>3.8</v>
      </c>
      <c r="Y130" s="120">
        <v>2</v>
      </c>
      <c r="Z130" s="375">
        <v>9.3</v>
      </c>
      <c r="AA130" s="127">
        <v>0</v>
      </c>
      <c r="AB130" s="127">
        <v>0</v>
      </c>
      <c r="AC130" s="127">
        <v>0</v>
      </c>
      <c r="AD130" s="127">
        <v>9.3</v>
      </c>
      <c r="AE130" s="127">
        <v>7</v>
      </c>
      <c r="AF130" s="193">
        <f t="shared" si="15"/>
        <v>0.3285714285714287</v>
      </c>
      <c r="AG130" s="7"/>
      <c r="AL130" s="304"/>
      <c r="AM130" s="257"/>
      <c r="AN130" s="159"/>
      <c r="AP130" s="162"/>
      <c r="AQ130" s="162"/>
      <c r="AR130" s="17"/>
      <c r="AS130" s="17"/>
      <c r="AT130" s="18"/>
      <c r="AU130" s="18"/>
    </row>
    <row r="131" spans="1:47" s="337" customFormat="1" ht="12.75" customHeight="1">
      <c r="A131" s="332" t="s">
        <v>30</v>
      </c>
      <c r="B131" s="333"/>
      <c r="C131" s="334">
        <v>1717.7</v>
      </c>
      <c r="D131" s="334">
        <v>1998</v>
      </c>
      <c r="E131" s="334">
        <v>2012.4</v>
      </c>
      <c r="F131" s="334">
        <v>1812.5</v>
      </c>
      <c r="G131" s="334">
        <v>2016.5</v>
      </c>
      <c r="H131" s="334">
        <v>1773.4</v>
      </c>
      <c r="I131" s="334">
        <v>2141.6</v>
      </c>
      <c r="J131" s="334">
        <v>2628.3</v>
      </c>
      <c r="K131" s="334">
        <v>2983.1</v>
      </c>
      <c r="L131" s="334"/>
      <c r="M131" s="334"/>
      <c r="N131" s="334"/>
      <c r="O131" s="334">
        <v>19083.5</v>
      </c>
      <c r="P131" s="334">
        <v>22078.83</v>
      </c>
      <c r="Q131" s="335">
        <f t="shared" si="14"/>
        <v>-0.1356652503778507</v>
      </c>
      <c r="R131" s="320">
        <v>1857.5</v>
      </c>
      <c r="S131" s="320">
        <v>1751.7</v>
      </c>
      <c r="T131" s="320">
        <v>1100.8</v>
      </c>
      <c r="U131" s="320">
        <v>1842.3</v>
      </c>
      <c r="V131" s="320">
        <v>1859.6</v>
      </c>
      <c r="W131" s="320">
        <v>1734.5</v>
      </c>
      <c r="X131" s="320">
        <v>1979</v>
      </c>
      <c r="Y131" s="342">
        <v>1360.7</v>
      </c>
      <c r="Z131" s="336">
        <v>1398.1</v>
      </c>
      <c r="AA131" s="320">
        <v>0</v>
      </c>
      <c r="AB131" s="320">
        <v>0</v>
      </c>
      <c r="AC131" s="320">
        <v>0</v>
      </c>
      <c r="AD131" s="320">
        <v>1398.1</v>
      </c>
      <c r="AE131" s="320">
        <v>1251.4</v>
      </c>
      <c r="AF131" s="193">
        <f t="shared" si="15"/>
        <v>0.11722870385168596</v>
      </c>
      <c r="AG131" s="130"/>
      <c r="AH131" s="158"/>
      <c r="AI131" s="158"/>
      <c r="AJ131" s="158"/>
      <c r="AK131" s="158"/>
      <c r="AL131" s="385"/>
      <c r="AM131" s="258"/>
      <c r="AN131" s="386"/>
      <c r="AO131" s="385"/>
      <c r="AP131" s="260"/>
      <c r="AQ131" s="260"/>
      <c r="AR131" s="338"/>
      <c r="AS131" s="338"/>
      <c r="AT131" s="338"/>
      <c r="AU131" s="338"/>
    </row>
    <row r="132" spans="1:47" s="337" customFormat="1" ht="12.75" customHeight="1">
      <c r="A132" s="339" t="s">
        <v>5</v>
      </c>
      <c r="B132" s="333"/>
      <c r="C132" s="324">
        <v>1183.6</v>
      </c>
      <c r="D132" s="324">
        <v>944.2</v>
      </c>
      <c r="E132" s="324">
        <v>525.12</v>
      </c>
      <c r="F132" s="324">
        <v>1450.71</v>
      </c>
      <c r="G132" s="324">
        <v>1376.55</v>
      </c>
      <c r="H132" s="324">
        <v>1245.34</v>
      </c>
      <c r="I132" s="324">
        <v>1365.73</v>
      </c>
      <c r="J132" s="324">
        <v>1169.49</v>
      </c>
      <c r="K132" s="324">
        <v>1260.84</v>
      </c>
      <c r="L132" s="324"/>
      <c r="M132" s="324"/>
      <c r="N132" s="324"/>
      <c r="O132" s="324">
        <v>10521.59</v>
      </c>
      <c r="P132" s="324">
        <v>8633.92</v>
      </c>
      <c r="Q132" s="335">
        <f t="shared" si="14"/>
        <v>0.21863417775471627</v>
      </c>
      <c r="R132" s="320">
        <v>667.15</v>
      </c>
      <c r="S132" s="320">
        <v>664.55</v>
      </c>
      <c r="T132" s="320">
        <v>480.49</v>
      </c>
      <c r="U132" s="320">
        <v>446.82</v>
      </c>
      <c r="V132" s="320">
        <v>277.5</v>
      </c>
      <c r="W132" s="320">
        <v>664.98</v>
      </c>
      <c r="X132" s="320">
        <v>713.92</v>
      </c>
      <c r="Y132" s="337">
        <v>915.94</v>
      </c>
      <c r="Z132" s="336">
        <v>1253.41</v>
      </c>
      <c r="AA132" s="320">
        <v>0</v>
      </c>
      <c r="AB132" s="320">
        <v>0</v>
      </c>
      <c r="AC132" s="320">
        <v>0</v>
      </c>
      <c r="AD132" s="320">
        <v>1253.41</v>
      </c>
      <c r="AE132" s="320">
        <v>837.5</v>
      </c>
      <c r="AF132" s="193">
        <f t="shared" si="15"/>
        <v>0.4966089552238807</v>
      </c>
      <c r="AG132" s="130"/>
      <c r="AH132" s="158"/>
      <c r="AI132" s="158"/>
      <c r="AJ132" s="158"/>
      <c r="AK132" s="158"/>
      <c r="AL132" s="387"/>
      <c r="AM132" s="257"/>
      <c r="AN132" s="251"/>
      <c r="AO132" s="158"/>
      <c r="AP132" s="158"/>
      <c r="AQ132" s="158"/>
      <c r="AR132" s="324"/>
      <c r="AS132" s="324"/>
      <c r="AT132" s="324"/>
      <c r="AU132" s="324"/>
    </row>
    <row r="133" spans="1:47" s="69" customFormat="1" ht="12.75" customHeight="1">
      <c r="A133" s="37" t="s">
        <v>15</v>
      </c>
      <c r="B133" s="148"/>
      <c r="C133" s="20">
        <v>2.2</v>
      </c>
      <c r="D133" s="20">
        <v>1.6</v>
      </c>
      <c r="E133" s="20">
        <v>4.2</v>
      </c>
      <c r="F133" s="20">
        <v>4.2</v>
      </c>
      <c r="G133" s="20">
        <v>3.1</v>
      </c>
      <c r="H133" s="20">
        <v>2.1</v>
      </c>
      <c r="I133" s="20">
        <v>2.1</v>
      </c>
      <c r="J133" s="20">
        <v>2.6</v>
      </c>
      <c r="K133" s="20">
        <v>2.5</v>
      </c>
      <c r="L133" s="20"/>
      <c r="M133" s="20"/>
      <c r="N133" s="20"/>
      <c r="O133" s="20">
        <v>24.6</v>
      </c>
      <c r="P133" s="20">
        <v>14.8</v>
      </c>
      <c r="Q133" s="202">
        <f t="shared" si="14"/>
        <v>0.6621621621621622</v>
      </c>
      <c r="R133" s="127">
        <v>1</v>
      </c>
      <c r="S133" s="127">
        <v>1.3</v>
      </c>
      <c r="T133" s="127">
        <v>1.5</v>
      </c>
      <c r="U133" s="127">
        <v>1.3</v>
      </c>
      <c r="V133" s="127">
        <v>1.9</v>
      </c>
      <c r="W133" s="127">
        <v>3.7</v>
      </c>
      <c r="X133" s="127">
        <v>1.7</v>
      </c>
      <c r="Y133" s="121">
        <v>1.3</v>
      </c>
      <c r="Z133" s="375">
        <v>1.3</v>
      </c>
      <c r="AA133" s="127">
        <v>0</v>
      </c>
      <c r="AB133" s="127">
        <v>0</v>
      </c>
      <c r="AC133" s="127">
        <v>0</v>
      </c>
      <c r="AD133" s="127">
        <v>1.3</v>
      </c>
      <c r="AE133" s="127">
        <v>2</v>
      </c>
      <c r="AF133" s="193">
        <f t="shared" si="15"/>
        <v>-0.35</v>
      </c>
      <c r="AG133" s="7"/>
      <c r="AH133" s="261"/>
      <c r="AI133" s="261"/>
      <c r="AJ133" s="261"/>
      <c r="AK133" s="261"/>
      <c r="AL133" s="261"/>
      <c r="AM133" s="262"/>
      <c r="AN133" s="251"/>
      <c r="AO133" s="261"/>
      <c r="AP133" s="261"/>
      <c r="AQ133" s="261"/>
      <c r="AR133" s="22"/>
      <c r="AS133" s="22"/>
      <c r="AT133" s="18"/>
      <c r="AU133" s="18"/>
    </row>
    <row r="134" spans="1:47" s="69" customFormat="1" ht="12.75" customHeight="1">
      <c r="A134" s="37" t="s">
        <v>6</v>
      </c>
      <c r="B134" s="148"/>
      <c r="C134" s="128">
        <v>35.76</v>
      </c>
      <c r="D134" s="128">
        <v>55.8</v>
      </c>
      <c r="E134" s="128">
        <v>42.8</v>
      </c>
      <c r="F134" s="128">
        <v>42.68</v>
      </c>
      <c r="G134" s="128">
        <v>47.45</v>
      </c>
      <c r="H134" s="128">
        <v>52.99</v>
      </c>
      <c r="I134" s="128">
        <v>36.38</v>
      </c>
      <c r="J134" s="128">
        <v>24.54</v>
      </c>
      <c r="K134" s="128">
        <v>5.6</v>
      </c>
      <c r="L134" s="128"/>
      <c r="M134" s="128"/>
      <c r="N134" s="128"/>
      <c r="O134" s="128">
        <v>344</v>
      </c>
      <c r="P134" s="128">
        <v>169.67</v>
      </c>
      <c r="Q134" s="202">
        <f t="shared" si="14"/>
        <v>1.0274650792715272</v>
      </c>
      <c r="R134" s="127">
        <v>3.57</v>
      </c>
      <c r="S134" s="127">
        <v>18.97</v>
      </c>
      <c r="T134" s="127">
        <v>27.37</v>
      </c>
      <c r="U134" s="127">
        <v>14.69</v>
      </c>
      <c r="V134" s="127">
        <v>25.76</v>
      </c>
      <c r="W134" s="127">
        <v>7.95</v>
      </c>
      <c r="X134" s="127">
        <v>21.37</v>
      </c>
      <c r="Y134" s="121">
        <v>6.83</v>
      </c>
      <c r="Z134" s="375">
        <v>7.98</v>
      </c>
      <c r="AA134" s="127">
        <v>0</v>
      </c>
      <c r="AB134" s="127">
        <v>0</v>
      </c>
      <c r="AC134" s="127">
        <v>0</v>
      </c>
      <c r="AD134" s="127">
        <v>7.98</v>
      </c>
      <c r="AE134" s="127">
        <v>42.6</v>
      </c>
      <c r="AF134" s="193">
        <f t="shared" si="15"/>
        <v>-0.8126760563380282</v>
      </c>
      <c r="AG134" s="7"/>
      <c r="AH134" s="261"/>
      <c r="AI134" s="261"/>
      <c r="AJ134" s="261"/>
      <c r="AK134" s="261"/>
      <c r="AL134" s="261"/>
      <c r="AM134" s="262"/>
      <c r="AN134" s="251"/>
      <c r="AO134" s="261"/>
      <c r="AP134" s="261"/>
      <c r="AQ134" s="261"/>
      <c r="AR134" s="22"/>
      <c r="AS134" s="22"/>
      <c r="AT134" s="18"/>
      <c r="AU134" s="18"/>
    </row>
    <row r="135" spans="1:47" s="69" customFormat="1" ht="12.75" customHeight="1">
      <c r="A135" s="37" t="s">
        <v>16</v>
      </c>
      <c r="B135" s="148"/>
      <c r="C135" s="128">
        <v>4.5</v>
      </c>
      <c r="D135" s="128">
        <v>0</v>
      </c>
      <c r="E135" s="128">
        <v>0</v>
      </c>
      <c r="F135" s="128">
        <v>0</v>
      </c>
      <c r="G135" s="128">
        <v>0</v>
      </c>
      <c r="H135" s="128">
        <v>0</v>
      </c>
      <c r="I135" s="128">
        <v>43.1</v>
      </c>
      <c r="J135" s="128">
        <v>0</v>
      </c>
      <c r="K135" s="128">
        <v>0</v>
      </c>
      <c r="L135" s="128"/>
      <c r="M135" s="128"/>
      <c r="N135" s="128"/>
      <c r="O135" s="128">
        <v>47.6</v>
      </c>
      <c r="P135" s="128">
        <v>177.4</v>
      </c>
      <c r="Q135" s="202"/>
      <c r="Y135" s="121"/>
      <c r="Z135" s="121"/>
      <c r="AF135" s="193">
        <f t="shared" si="15"/>
        <v>0</v>
      </c>
      <c r="AG135" s="7"/>
      <c r="AH135" s="261"/>
      <c r="AI135" s="261"/>
      <c r="AJ135" s="261"/>
      <c r="AK135" s="261"/>
      <c r="AL135" s="261"/>
      <c r="AM135" s="262"/>
      <c r="AN135" s="251"/>
      <c r="AO135" s="261"/>
      <c r="AP135" s="261"/>
      <c r="AQ135" s="261"/>
      <c r="AR135" s="22"/>
      <c r="AS135" s="22"/>
      <c r="AT135" s="18"/>
      <c r="AU135" s="18"/>
    </row>
    <row r="136" spans="1:47" s="69" customFormat="1" ht="12.75" customHeight="1">
      <c r="A136" s="37" t="s">
        <v>19</v>
      </c>
      <c r="B136" s="14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202"/>
      <c r="R136" s="127">
        <v>25.4</v>
      </c>
      <c r="S136" s="127">
        <v>24.9</v>
      </c>
      <c r="T136" s="127">
        <v>21.7</v>
      </c>
      <c r="U136" s="127">
        <v>21.2</v>
      </c>
      <c r="V136" s="127">
        <v>18.7</v>
      </c>
      <c r="W136" s="127">
        <v>17</v>
      </c>
      <c r="X136" s="127">
        <v>15.7</v>
      </c>
      <c r="Y136" s="121">
        <v>14.6</v>
      </c>
      <c r="Z136" s="375">
        <v>14</v>
      </c>
      <c r="AA136" s="127">
        <v>0</v>
      </c>
      <c r="AB136" s="127">
        <v>0</v>
      </c>
      <c r="AC136" s="127">
        <v>0</v>
      </c>
      <c r="AD136" s="127">
        <v>14</v>
      </c>
      <c r="AE136" s="127">
        <v>0</v>
      </c>
      <c r="AF136" s="193">
        <f t="shared" si="15"/>
        <v>0</v>
      </c>
      <c r="AG136" s="7"/>
      <c r="AH136" s="261"/>
      <c r="AI136" s="261"/>
      <c r="AJ136" s="261"/>
      <c r="AK136" s="261"/>
      <c r="AL136" s="261"/>
      <c r="AM136" s="262"/>
      <c r="AN136" s="251"/>
      <c r="AO136" s="261"/>
      <c r="AP136" s="261"/>
      <c r="AQ136" s="261"/>
      <c r="AR136" s="22"/>
      <c r="AS136" s="22"/>
      <c r="AT136" s="18"/>
      <c r="AU136" s="18"/>
    </row>
    <row r="137" spans="1:47" s="327" customFormat="1" ht="12.75" customHeight="1">
      <c r="A137" s="339" t="s">
        <v>24</v>
      </c>
      <c r="B137" s="413"/>
      <c r="C137" s="334">
        <v>952</v>
      </c>
      <c r="D137" s="334">
        <v>1095.34</v>
      </c>
      <c r="E137" s="334">
        <v>930.98</v>
      </c>
      <c r="F137" s="334">
        <v>1027.56</v>
      </c>
      <c r="G137" s="334">
        <v>964.99</v>
      </c>
      <c r="H137" s="334">
        <v>798.25</v>
      </c>
      <c r="I137" s="334">
        <v>724.5</v>
      </c>
      <c r="J137" s="334">
        <v>817.54</v>
      </c>
      <c r="K137" s="334">
        <v>1210.39</v>
      </c>
      <c r="L137" s="334"/>
      <c r="M137" s="334"/>
      <c r="N137" s="334"/>
      <c r="O137" s="334">
        <v>8521.54</v>
      </c>
      <c r="P137" s="334">
        <v>7818.52</v>
      </c>
      <c r="Q137" s="335">
        <f t="shared" si="14"/>
        <v>0.08991727334585067</v>
      </c>
      <c r="R137" s="320">
        <v>483.37</v>
      </c>
      <c r="S137" s="320">
        <v>429.67</v>
      </c>
      <c r="T137" s="320">
        <v>587.51</v>
      </c>
      <c r="U137" s="320">
        <v>529.25</v>
      </c>
      <c r="V137" s="320">
        <v>453.58</v>
      </c>
      <c r="W137" s="320">
        <v>378.63</v>
      </c>
      <c r="X137" s="320">
        <v>445.36</v>
      </c>
      <c r="Y137" s="327">
        <v>368.2</v>
      </c>
      <c r="Z137" s="336">
        <v>486.5</v>
      </c>
      <c r="AA137" s="320">
        <v>0</v>
      </c>
      <c r="AB137" s="320">
        <v>0</v>
      </c>
      <c r="AC137" s="320">
        <v>0</v>
      </c>
      <c r="AD137" s="320">
        <v>486.5</v>
      </c>
      <c r="AE137" s="320">
        <v>342.3</v>
      </c>
      <c r="AF137" s="323">
        <f t="shared" si="15"/>
        <v>0.42126789366053163</v>
      </c>
      <c r="AG137" s="337"/>
      <c r="AH137" s="324"/>
      <c r="AI137" s="324"/>
      <c r="AJ137" s="324"/>
      <c r="AK137" s="324"/>
      <c r="AL137" s="324"/>
      <c r="AM137" s="412"/>
      <c r="AN137" s="340"/>
      <c r="AO137" s="324"/>
      <c r="AP137" s="324"/>
      <c r="AQ137" s="324"/>
      <c r="AR137" s="324"/>
      <c r="AS137" s="324"/>
      <c r="AT137" s="324"/>
      <c r="AU137" s="324"/>
    </row>
    <row r="138" spans="1:47" s="35" customFormat="1" ht="12.75" customHeight="1">
      <c r="A138" s="37" t="s">
        <v>8</v>
      </c>
      <c r="B138" s="149"/>
      <c r="C138" s="128">
        <v>135.85</v>
      </c>
      <c r="D138" s="128">
        <v>79.3</v>
      </c>
      <c r="E138" s="128">
        <v>77.61</v>
      </c>
      <c r="F138" s="128">
        <v>80.9</v>
      </c>
      <c r="G138" s="128">
        <v>52.6</v>
      </c>
      <c r="H138" s="128">
        <v>84.19</v>
      </c>
      <c r="I138" s="128">
        <v>87.81</v>
      </c>
      <c r="J138" s="128">
        <v>83.46</v>
      </c>
      <c r="K138" s="128">
        <v>61.49</v>
      </c>
      <c r="L138" s="128"/>
      <c r="M138" s="128"/>
      <c r="N138" s="128"/>
      <c r="O138" s="128">
        <v>743.21</v>
      </c>
      <c r="P138" s="128">
        <v>620.8</v>
      </c>
      <c r="Q138" s="202"/>
      <c r="R138" s="127">
        <v>20.61</v>
      </c>
      <c r="S138" s="127">
        <v>20.61</v>
      </c>
      <c r="T138" s="127">
        <v>14.4</v>
      </c>
      <c r="U138" s="127">
        <v>14.4</v>
      </c>
      <c r="V138" s="127">
        <v>13.5</v>
      </c>
      <c r="W138" s="127">
        <v>13.11</v>
      </c>
      <c r="X138" s="127">
        <v>12.1</v>
      </c>
      <c r="Y138" s="121">
        <v>11.24</v>
      </c>
      <c r="Z138" s="375">
        <v>10.55</v>
      </c>
      <c r="AA138" s="127">
        <v>0</v>
      </c>
      <c r="AB138" s="127">
        <v>0</v>
      </c>
      <c r="AC138" s="127">
        <v>0</v>
      </c>
      <c r="AD138" s="127">
        <v>10.55</v>
      </c>
      <c r="AE138" s="127">
        <v>0.5</v>
      </c>
      <c r="AF138" s="193"/>
      <c r="AG138" s="7"/>
      <c r="AH138" s="162"/>
      <c r="AI138" s="162"/>
      <c r="AJ138" s="162"/>
      <c r="AK138" s="162"/>
      <c r="AL138" s="162"/>
      <c r="AM138" s="162"/>
      <c r="AN138" s="159"/>
      <c r="AO138" s="162"/>
      <c r="AP138" s="162"/>
      <c r="AQ138" s="162"/>
      <c r="AR138" s="17"/>
      <c r="AS138" s="17"/>
      <c r="AT138" s="18"/>
      <c r="AU138" s="18"/>
    </row>
    <row r="139" spans="1:47" ht="12.75" customHeight="1">
      <c r="A139" s="37" t="s">
        <v>18</v>
      </c>
      <c r="B139" s="149"/>
      <c r="C139" s="85">
        <v>18.2</v>
      </c>
      <c r="D139" s="85">
        <v>23.7</v>
      </c>
      <c r="E139" s="85">
        <v>15.9</v>
      </c>
      <c r="F139" s="85">
        <v>11.5</v>
      </c>
      <c r="G139" s="85">
        <v>12.9</v>
      </c>
      <c r="H139" s="85">
        <v>10.7</v>
      </c>
      <c r="I139" s="85">
        <v>9.6</v>
      </c>
      <c r="J139" s="85">
        <v>11.2</v>
      </c>
      <c r="K139" s="85">
        <v>20.4</v>
      </c>
      <c r="L139" s="85"/>
      <c r="M139" s="85"/>
      <c r="N139" s="85"/>
      <c r="O139" s="85">
        <v>134.1</v>
      </c>
      <c r="P139" s="85">
        <v>200.1</v>
      </c>
      <c r="Q139" s="202">
        <f t="shared" si="14"/>
        <v>-0.32983508245877063</v>
      </c>
      <c r="R139" s="2">
        <v>11.2</v>
      </c>
      <c r="S139" s="2">
        <v>12.5</v>
      </c>
      <c r="T139" s="127">
        <v>20</v>
      </c>
      <c r="U139" s="127">
        <v>9</v>
      </c>
      <c r="V139" s="127">
        <v>21</v>
      </c>
      <c r="W139" s="127">
        <v>10</v>
      </c>
      <c r="X139" s="127">
        <v>26</v>
      </c>
      <c r="Y139" s="120">
        <v>15</v>
      </c>
      <c r="Z139" s="375">
        <v>16</v>
      </c>
      <c r="AA139" s="2">
        <v>0</v>
      </c>
      <c r="AB139" s="2">
        <v>0</v>
      </c>
      <c r="AC139" s="127">
        <v>0</v>
      </c>
      <c r="AD139" s="127">
        <v>16</v>
      </c>
      <c r="AE139" s="127">
        <v>15.5</v>
      </c>
      <c r="AF139" s="193">
        <f t="shared" si="15"/>
        <v>0.03225806451612903</v>
      </c>
      <c r="AG139" s="7"/>
      <c r="AN139" s="250"/>
      <c r="AP139" s="162"/>
      <c r="AQ139" s="162"/>
      <c r="AR139" s="17"/>
      <c r="AS139" s="17"/>
      <c r="AT139" s="18"/>
      <c r="AU139" s="18"/>
    </row>
    <row r="140" spans="1:47" s="54" customFormat="1" ht="12.75" customHeight="1">
      <c r="A140" s="166" t="s">
        <v>53</v>
      </c>
      <c r="B140" s="168"/>
      <c r="C140" s="170">
        <f aca="true" t="shared" si="16" ref="C140:P140">SUM(C123:C139)</f>
        <v>4481.1</v>
      </c>
      <c r="D140" s="170">
        <f t="shared" si="16"/>
        <v>4847.7</v>
      </c>
      <c r="E140" s="170">
        <f t="shared" si="16"/>
        <v>4160.139999999999</v>
      </c>
      <c r="F140" s="170">
        <f t="shared" si="16"/>
        <v>4996.359999999999</v>
      </c>
      <c r="G140" s="170">
        <f t="shared" si="16"/>
        <v>5000.16</v>
      </c>
      <c r="H140" s="170">
        <f t="shared" si="16"/>
        <v>4458.49</v>
      </c>
      <c r="I140" s="170">
        <f t="shared" si="16"/>
        <v>4829.030000000001</v>
      </c>
      <c r="J140" s="170">
        <f t="shared" si="16"/>
        <v>5236.68</v>
      </c>
      <c r="K140" s="170">
        <f t="shared" si="16"/>
        <v>6067.2300000000005</v>
      </c>
      <c r="L140" s="170">
        <f t="shared" si="16"/>
        <v>0</v>
      </c>
      <c r="M140" s="170">
        <f t="shared" si="16"/>
        <v>0</v>
      </c>
      <c r="N140" s="170">
        <f t="shared" si="16"/>
        <v>0</v>
      </c>
      <c r="O140" s="170">
        <f t="shared" si="16"/>
        <v>44076.88999999999</v>
      </c>
      <c r="P140" s="170">
        <f t="shared" si="16"/>
        <v>42589.80000000001</v>
      </c>
      <c r="Q140" s="129">
        <f t="shared" si="14"/>
        <v>0.03491657626943497</v>
      </c>
      <c r="R140" s="170">
        <f>SUM(R123:R139)</f>
        <v>3213.1</v>
      </c>
      <c r="S140" s="170">
        <f>SUM(S123:S139)</f>
        <v>3091.0000000000005</v>
      </c>
      <c r="T140" s="170">
        <f aca="true" t="shared" si="17" ref="T140:AB140">SUM(T123:T139)</f>
        <v>2437.64</v>
      </c>
      <c r="U140" s="170">
        <f t="shared" si="17"/>
        <v>3086.86</v>
      </c>
      <c r="V140" s="170">
        <f t="shared" si="17"/>
        <v>2890.39</v>
      </c>
      <c r="W140" s="170">
        <f t="shared" si="17"/>
        <v>3038.4599999999996</v>
      </c>
      <c r="X140" s="170">
        <f t="shared" si="17"/>
        <v>3365.8099999999995</v>
      </c>
      <c r="Y140" s="170">
        <f t="shared" si="17"/>
        <v>2882.48</v>
      </c>
      <c r="Z140" s="170">
        <f t="shared" si="17"/>
        <v>3459.94</v>
      </c>
      <c r="AA140" s="170">
        <f t="shared" si="17"/>
        <v>0</v>
      </c>
      <c r="AB140" s="170">
        <f t="shared" si="17"/>
        <v>0</v>
      </c>
      <c r="AC140" s="170">
        <f>SUM(AC123:AC139)</f>
        <v>0</v>
      </c>
      <c r="AD140" s="170">
        <f>SUM(AD123:AD139)</f>
        <v>3459.94</v>
      </c>
      <c r="AE140" s="170">
        <f>SUM(AE123:AE139)</f>
        <v>2606.03</v>
      </c>
      <c r="AF140" s="247">
        <f>IF(AE140&lt;&gt;0,(AD140-AE140)/AE140,0)</f>
        <v>0.3276669877169487</v>
      </c>
      <c r="AG140" s="7"/>
      <c r="AH140" s="157"/>
      <c r="AI140" s="157"/>
      <c r="AJ140" s="157"/>
      <c r="AK140" s="157"/>
      <c r="AL140" s="157"/>
      <c r="AM140" s="157"/>
      <c r="AN140" s="263"/>
      <c r="AO140" s="157"/>
      <c r="AP140" s="157"/>
      <c r="AQ140" s="157"/>
      <c r="AR140" s="20"/>
      <c r="AS140" s="20"/>
      <c r="AT140" s="26"/>
      <c r="AU140" s="26"/>
    </row>
    <row r="141" spans="1:47" ht="12.75" customHeight="1">
      <c r="A141" s="8" t="s">
        <v>36</v>
      </c>
      <c r="B141" s="15"/>
      <c r="C141" s="426"/>
      <c r="D141" s="426"/>
      <c r="E141" s="426"/>
      <c r="F141" s="14">
        <f>SUM(E123:E139)</f>
        <v>4160.139999999999</v>
      </c>
      <c r="G141" s="14">
        <f>SUM(F123:F139)</f>
        <v>4996.359999999999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>
        <f>SUM(Q123:Q139)</f>
        <v>1.1986244616215849</v>
      </c>
      <c r="R141" s="14">
        <f>SUM(R123:R138)</f>
        <v>3201.9</v>
      </c>
      <c r="S141" s="14"/>
      <c r="T141" s="14">
        <f>SUM(S123:S138)</f>
        <v>3078.5000000000005</v>
      </c>
      <c r="U141" s="14">
        <f>SUM(T123:T139)</f>
        <v>2437.64</v>
      </c>
      <c r="V141" s="14">
        <f>SUM(U123:U139)</f>
        <v>3086.86</v>
      </c>
      <c r="W141" s="14"/>
      <c r="X141" s="14">
        <f>SUM(V123:V139)</f>
        <v>2890.39</v>
      </c>
      <c r="Y141" s="15">
        <f>SUM(X123:X139)</f>
        <v>3365.8099999999995</v>
      </c>
      <c r="Z141" s="67"/>
      <c r="AA141" s="67"/>
      <c r="AB141" s="2"/>
      <c r="AC141" s="2"/>
      <c r="AD141" s="2"/>
      <c r="AE141" s="2"/>
      <c r="AN141" s="159"/>
      <c r="AP141" s="162"/>
      <c r="AQ141" s="162"/>
      <c r="AR141" s="17"/>
      <c r="AS141" s="17"/>
      <c r="AT141" s="18"/>
      <c r="AU141" s="18"/>
    </row>
    <row r="142" spans="1:47" ht="7.5" customHeight="1">
      <c r="A142" s="8"/>
      <c r="B142" s="15"/>
      <c r="C142" s="88"/>
      <c r="D142" s="88"/>
      <c r="E142" s="88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5"/>
      <c r="Z142" s="67"/>
      <c r="AA142" s="67"/>
      <c r="AB142" s="2"/>
      <c r="AC142" s="2"/>
      <c r="AD142" s="2"/>
      <c r="AE142" s="2"/>
      <c r="AN142" s="159"/>
      <c r="AP142" s="162"/>
      <c r="AQ142" s="162"/>
      <c r="AR142" s="17"/>
      <c r="AS142" s="17"/>
      <c r="AT142" s="18"/>
      <c r="AU142" s="18"/>
    </row>
    <row r="143" spans="1:47" ht="11.25" customHeight="1">
      <c r="A143" s="8"/>
      <c r="B143" s="15"/>
      <c r="C143" s="88"/>
      <c r="D143" s="88"/>
      <c r="E143" s="88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5"/>
      <c r="Z143" s="67"/>
      <c r="AA143" s="67"/>
      <c r="AB143" s="2"/>
      <c r="AC143" s="2"/>
      <c r="AD143" s="2"/>
      <c r="AE143" s="2"/>
      <c r="AN143" s="159"/>
      <c r="AP143" s="162"/>
      <c r="AQ143" s="162"/>
      <c r="AR143" s="17"/>
      <c r="AS143" s="17"/>
      <c r="AT143" s="18"/>
      <c r="AU143" s="18"/>
    </row>
    <row r="144" spans="1:47" ht="12" customHeight="1">
      <c r="A144" s="8"/>
      <c r="B144" s="15"/>
      <c r="C144" s="88"/>
      <c r="D144" s="88"/>
      <c r="E144" s="88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5"/>
      <c r="Z144" s="67"/>
      <c r="AA144" s="67"/>
      <c r="AB144" s="2"/>
      <c r="AC144" s="2"/>
      <c r="AD144" s="2"/>
      <c r="AE144" s="2"/>
      <c r="AI144" s="162">
        <v>0.4</v>
      </c>
      <c r="AN144" s="159"/>
      <c r="AP144" s="162"/>
      <c r="AQ144" s="162"/>
      <c r="AR144" s="17"/>
      <c r="AS144" s="17"/>
      <c r="AT144" s="18"/>
      <c r="AU144" s="18"/>
    </row>
    <row r="145" spans="1:47" ht="12" customHeight="1">
      <c r="A145" s="8"/>
      <c r="B145" s="15"/>
      <c r="C145" s="88"/>
      <c r="D145" s="88"/>
      <c r="E145" s="88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5"/>
      <c r="Z145" s="67"/>
      <c r="AA145" s="67"/>
      <c r="AB145" s="2"/>
      <c r="AC145" s="2"/>
      <c r="AD145" s="2"/>
      <c r="AE145" s="2"/>
      <c r="AN145" s="159"/>
      <c r="AP145" s="162"/>
      <c r="AQ145" s="162"/>
      <c r="AR145" s="17"/>
      <c r="AS145" s="17"/>
      <c r="AT145" s="18"/>
      <c r="AU145" s="18"/>
    </row>
    <row r="146" spans="1:47" ht="12" customHeight="1">
      <c r="A146" s="8"/>
      <c r="B146" s="15"/>
      <c r="C146" s="88"/>
      <c r="D146" s="88"/>
      <c r="E146" s="88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67"/>
      <c r="AA146" s="67"/>
      <c r="AB146" s="2"/>
      <c r="AC146" s="2"/>
      <c r="AD146" s="2"/>
      <c r="AE146" s="2"/>
      <c r="AN146" s="159"/>
      <c r="AP146" s="162"/>
      <c r="AQ146" s="162"/>
      <c r="AR146" s="17"/>
      <c r="AS146" s="17"/>
      <c r="AT146" s="18"/>
      <c r="AU146" s="18"/>
    </row>
    <row r="147" spans="1:47" ht="12" customHeight="1">
      <c r="A147" s="8"/>
      <c r="B147" s="15"/>
      <c r="C147" s="88"/>
      <c r="D147" s="88"/>
      <c r="E147" s="88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5"/>
      <c r="Z147" s="67"/>
      <c r="AA147" s="67"/>
      <c r="AB147" s="2"/>
      <c r="AC147" s="2"/>
      <c r="AD147" s="2"/>
      <c r="AE147" s="2"/>
      <c r="AN147" s="159"/>
      <c r="AP147" s="162"/>
      <c r="AQ147" s="162"/>
      <c r="AR147" s="17"/>
      <c r="AS147" s="17"/>
      <c r="AT147" s="18"/>
      <c r="AU147" s="18"/>
    </row>
    <row r="148" spans="1:47" ht="12" customHeight="1">
      <c r="A148" s="8"/>
      <c r="B148" s="15"/>
      <c r="C148" s="88"/>
      <c r="D148" s="88"/>
      <c r="E148" s="88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5"/>
      <c r="Z148" s="67"/>
      <c r="AA148" s="67"/>
      <c r="AB148" s="2"/>
      <c r="AC148" s="2"/>
      <c r="AD148" s="2"/>
      <c r="AE148" s="2"/>
      <c r="AN148" s="159"/>
      <c r="AP148" s="162"/>
      <c r="AQ148" s="162"/>
      <c r="AR148" s="17"/>
      <c r="AS148" s="17"/>
      <c r="AT148" s="18"/>
      <c r="AU148" s="18"/>
    </row>
    <row r="149" spans="1:47" ht="12" customHeight="1">
      <c r="A149" s="8"/>
      <c r="B149" s="15"/>
      <c r="C149" s="88"/>
      <c r="D149" s="88"/>
      <c r="E149" s="88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5"/>
      <c r="Z149" s="67"/>
      <c r="AA149" s="67"/>
      <c r="AB149" s="2"/>
      <c r="AC149" s="2"/>
      <c r="AD149" s="2"/>
      <c r="AE149" s="2"/>
      <c r="AN149" s="159"/>
      <c r="AP149" s="162"/>
      <c r="AQ149" s="162"/>
      <c r="AR149" s="17"/>
      <c r="AS149" s="17"/>
      <c r="AT149" s="18"/>
      <c r="AU149" s="18"/>
    </row>
    <row r="150" spans="1:47" ht="12" customHeight="1">
      <c r="A150" s="8"/>
      <c r="B150" s="15"/>
      <c r="C150" s="88"/>
      <c r="D150" s="88"/>
      <c r="E150" s="88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5"/>
      <c r="Z150" s="67"/>
      <c r="AA150" s="67"/>
      <c r="AB150" s="2"/>
      <c r="AC150" s="2"/>
      <c r="AD150" s="2"/>
      <c r="AE150" s="2"/>
      <c r="AN150" s="159"/>
      <c r="AP150" s="162"/>
      <c r="AQ150" s="162"/>
      <c r="AR150" s="17"/>
      <c r="AS150" s="17"/>
      <c r="AT150" s="18"/>
      <c r="AU150" s="18"/>
    </row>
    <row r="151" spans="1:47" ht="12" customHeight="1">
      <c r="A151" s="8"/>
      <c r="B151" s="15"/>
      <c r="C151" s="88"/>
      <c r="D151" s="88"/>
      <c r="E151" s="88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5"/>
      <c r="Z151" s="67"/>
      <c r="AA151" s="67"/>
      <c r="AB151" s="2"/>
      <c r="AC151" s="2"/>
      <c r="AD151" s="2"/>
      <c r="AE151" s="2"/>
      <c r="AN151" s="159"/>
      <c r="AP151" s="162"/>
      <c r="AQ151" s="162"/>
      <c r="AR151" s="17"/>
      <c r="AS151" s="17"/>
      <c r="AT151" s="18"/>
      <c r="AU151" s="18"/>
    </row>
    <row r="152" spans="1:47" ht="12" customHeight="1">
      <c r="A152" s="8"/>
      <c r="B152" s="15"/>
      <c r="C152" s="88"/>
      <c r="D152" s="88"/>
      <c r="E152" s="88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5"/>
      <c r="Z152" s="67"/>
      <c r="AA152" s="67"/>
      <c r="AB152" s="2"/>
      <c r="AC152" s="2"/>
      <c r="AD152" s="2"/>
      <c r="AE152" s="2"/>
      <c r="AN152" s="159"/>
      <c r="AP152" s="162"/>
      <c r="AQ152" s="162"/>
      <c r="AR152" s="17"/>
      <c r="AS152" s="17"/>
      <c r="AT152" s="18"/>
      <c r="AU152" s="18"/>
    </row>
    <row r="153" spans="1:46" s="72" customFormat="1" ht="19.5" customHeight="1">
      <c r="A153" s="100"/>
      <c r="B153" s="100"/>
      <c r="C153" s="424" t="s">
        <v>11</v>
      </c>
      <c r="D153" s="424"/>
      <c r="E153" s="424"/>
      <c r="F153" s="424"/>
      <c r="G153" s="424"/>
      <c r="H153" s="424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4"/>
      <c r="X153" s="424"/>
      <c r="Y153" s="424"/>
      <c r="Z153" s="424"/>
      <c r="AA153" s="424"/>
      <c r="AB153" s="424"/>
      <c r="AC153" s="424"/>
      <c r="AD153" s="424"/>
      <c r="AE153" s="424"/>
      <c r="AF153" s="424"/>
      <c r="AG153" s="15"/>
      <c r="AH153" s="265"/>
      <c r="AI153" s="265"/>
      <c r="AJ153" s="265"/>
      <c r="AK153" s="162"/>
      <c r="AL153" s="157"/>
      <c r="AM153" s="159"/>
      <c r="AN153" s="264"/>
      <c r="AO153" s="157"/>
      <c r="AP153" s="157"/>
      <c r="AQ153" s="157"/>
      <c r="AR153" s="70"/>
      <c r="AS153" s="71"/>
      <c r="AT153" s="71"/>
    </row>
    <row r="154" spans="1:46" s="72" customFormat="1" ht="21.75" customHeight="1">
      <c r="A154" s="427" t="str">
        <f>$A$73</f>
        <v>Evolution régionale des mises en œuvre et des stocks des FAB</v>
      </c>
      <c r="B154" s="427"/>
      <c r="C154" s="427"/>
      <c r="D154" s="427"/>
      <c r="E154" s="427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  <c r="Z154" s="427"/>
      <c r="AA154" s="427"/>
      <c r="AB154" s="427"/>
      <c r="AC154" s="427"/>
      <c r="AD154" s="427"/>
      <c r="AE154" s="427"/>
      <c r="AF154" s="427"/>
      <c r="AG154" s="15"/>
      <c r="AH154" s="265"/>
      <c r="AI154" s="265"/>
      <c r="AJ154" s="265"/>
      <c r="AK154" s="162"/>
      <c r="AL154" s="157"/>
      <c r="AM154" s="159"/>
      <c r="AN154" s="264"/>
      <c r="AO154" s="157"/>
      <c r="AP154" s="157"/>
      <c r="AQ154" s="157"/>
      <c r="AR154" s="70"/>
      <c r="AS154" s="71"/>
      <c r="AT154" s="71"/>
    </row>
    <row r="155" spans="1:46" s="72" customFormat="1" ht="21.75" customHeight="1">
      <c r="A155" s="20"/>
      <c r="B155" s="20"/>
      <c r="C155" s="422" t="s">
        <v>56</v>
      </c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3"/>
      <c r="R155" s="422" t="s">
        <v>2</v>
      </c>
      <c r="S155" s="422"/>
      <c r="T155" s="422"/>
      <c r="U155" s="422"/>
      <c r="V155" s="422"/>
      <c r="W155" s="422"/>
      <c r="X155" s="422"/>
      <c r="Y155" s="422"/>
      <c r="Z155" s="422"/>
      <c r="AA155" s="422"/>
      <c r="AB155" s="422"/>
      <c r="AC155" s="422"/>
      <c r="AD155" s="422"/>
      <c r="AE155" s="422"/>
      <c r="AF155" s="422"/>
      <c r="AG155" s="15"/>
      <c r="AH155" s="265"/>
      <c r="AI155" s="265"/>
      <c r="AJ155" s="265"/>
      <c r="AK155" s="162"/>
      <c r="AL155" s="157"/>
      <c r="AM155" s="159"/>
      <c r="AN155" s="264"/>
      <c r="AO155" s="157"/>
      <c r="AP155" s="157"/>
      <c r="AQ155" s="157"/>
      <c r="AR155" s="70"/>
      <c r="AS155" s="71"/>
      <c r="AT155" s="71"/>
    </row>
    <row r="156" spans="1:47" s="7" customFormat="1" ht="19.5" customHeight="1">
      <c r="A156" s="157"/>
      <c r="B156" s="157"/>
      <c r="C156" s="173" t="s">
        <v>41</v>
      </c>
      <c r="D156" s="173" t="s">
        <v>37</v>
      </c>
      <c r="E156" s="173" t="s">
        <v>42</v>
      </c>
      <c r="F156" s="173" t="s">
        <v>43</v>
      </c>
      <c r="G156" s="173" t="s">
        <v>44</v>
      </c>
      <c r="H156" s="173" t="s">
        <v>45</v>
      </c>
      <c r="I156" s="173" t="s">
        <v>46</v>
      </c>
      <c r="J156" s="173" t="s">
        <v>47</v>
      </c>
      <c r="K156" s="173" t="s">
        <v>38</v>
      </c>
      <c r="L156" s="173" t="s">
        <v>48</v>
      </c>
      <c r="M156" s="173" t="s">
        <v>39</v>
      </c>
      <c r="N156" s="173" t="s">
        <v>40</v>
      </c>
      <c r="O156" s="160" t="s">
        <v>54</v>
      </c>
      <c r="P156" s="160" t="s">
        <v>52</v>
      </c>
      <c r="Q156" s="199" t="s">
        <v>0</v>
      </c>
      <c r="R156" s="173" t="s">
        <v>41</v>
      </c>
      <c r="S156" s="173" t="s">
        <v>37</v>
      </c>
      <c r="T156" s="173" t="s">
        <v>42</v>
      </c>
      <c r="U156" s="173" t="s">
        <v>43</v>
      </c>
      <c r="V156" s="173" t="s">
        <v>44</v>
      </c>
      <c r="W156" s="173" t="s">
        <v>45</v>
      </c>
      <c r="X156" s="173" t="s">
        <v>46</v>
      </c>
      <c r="Y156" s="173" t="s">
        <v>47</v>
      </c>
      <c r="Z156" s="173" t="s">
        <v>38</v>
      </c>
      <c r="AA156" s="173" t="s">
        <v>48</v>
      </c>
      <c r="AB156" s="173" t="s">
        <v>39</v>
      </c>
      <c r="AC156" s="173" t="s">
        <v>40</v>
      </c>
      <c r="AD156" s="160" t="s">
        <v>54</v>
      </c>
      <c r="AE156" s="160" t="s">
        <v>52</v>
      </c>
      <c r="AF156" s="402" t="s">
        <v>0</v>
      </c>
      <c r="AG156" s="161"/>
      <c r="AH156" s="307"/>
      <c r="AI156" s="307"/>
      <c r="AJ156" s="305"/>
      <c r="AK156" s="305"/>
      <c r="AL156" s="157"/>
      <c r="AM156" s="157"/>
      <c r="AN156" s="157"/>
      <c r="AO156" s="157"/>
      <c r="AP156" s="157"/>
      <c r="AQ156" s="157"/>
      <c r="AR156" s="157"/>
      <c r="AS156" s="157"/>
      <c r="AT156" s="158"/>
      <c r="AU156" s="158"/>
    </row>
    <row r="157" spans="1:47" s="35" customFormat="1" ht="19.5" customHeight="1">
      <c r="A157" s="150" t="s">
        <v>27</v>
      </c>
      <c r="B157" s="151"/>
      <c r="C157" s="176">
        <v>6.05</v>
      </c>
      <c r="D157" s="128">
        <v>0</v>
      </c>
      <c r="E157" s="176">
        <v>0</v>
      </c>
      <c r="F157" s="176">
        <v>0</v>
      </c>
      <c r="G157" s="176">
        <v>0</v>
      </c>
      <c r="H157" s="176">
        <v>3.2</v>
      </c>
      <c r="I157" s="176">
        <v>0</v>
      </c>
      <c r="J157" s="176">
        <v>0</v>
      </c>
      <c r="K157" s="176">
        <v>0</v>
      </c>
      <c r="L157" s="128"/>
      <c r="M157" s="176"/>
      <c r="N157" s="128"/>
      <c r="O157" s="176">
        <v>9.25</v>
      </c>
      <c r="P157" s="128">
        <v>38.21</v>
      </c>
      <c r="Q157" s="201">
        <f aca="true" t="shared" si="18" ref="Q157:Q176">IF(P157&lt;&gt;0,(O157-P157)/P157,0)</f>
        <v>-0.7579167757131641</v>
      </c>
      <c r="R157" s="85">
        <v>16.6</v>
      </c>
      <c r="S157" s="85">
        <v>16.6</v>
      </c>
      <c r="T157" s="85">
        <v>16.6</v>
      </c>
      <c r="U157" s="85">
        <v>16.6</v>
      </c>
      <c r="V157" s="85">
        <v>16.6</v>
      </c>
      <c r="W157" s="85">
        <v>13.4</v>
      </c>
      <c r="X157" s="85">
        <v>6.7</v>
      </c>
      <c r="Y157" s="85">
        <v>6.7</v>
      </c>
      <c r="Z157" s="85">
        <v>6.7</v>
      </c>
      <c r="AA157" s="85">
        <v>0</v>
      </c>
      <c r="AB157" s="85">
        <v>0</v>
      </c>
      <c r="AC157" s="85">
        <v>0</v>
      </c>
      <c r="AD157" s="85">
        <v>6.7</v>
      </c>
      <c r="AE157" s="85">
        <v>29.25</v>
      </c>
      <c r="AF157" s="193">
        <f>IF(AE157&lt;&gt;0,(AD157-AE157)/AE157,0)</f>
        <v>-0.770940170940171</v>
      </c>
      <c r="AG157" s="218"/>
      <c r="AH157" s="259"/>
      <c r="AI157" s="259"/>
      <c r="AJ157" s="304"/>
      <c r="AK157" s="304"/>
      <c r="AL157" s="162"/>
      <c r="AM157" s="157"/>
      <c r="AN157" s="157"/>
      <c r="AO157" s="162"/>
      <c r="AP157" s="157"/>
      <c r="AQ157" s="157"/>
      <c r="AR157" s="20"/>
      <c r="AS157" s="20"/>
      <c r="AT157" s="26"/>
      <c r="AU157" s="26"/>
    </row>
    <row r="158" spans="1:50" ht="15" customHeight="1">
      <c r="A158" s="37" t="s">
        <v>12</v>
      </c>
      <c r="B158" s="143"/>
      <c r="C158" s="127">
        <v>153.5</v>
      </c>
      <c r="D158" s="127">
        <v>73.3</v>
      </c>
      <c r="E158" s="127">
        <v>97.3</v>
      </c>
      <c r="F158" s="127">
        <v>28.3</v>
      </c>
      <c r="G158" s="127">
        <v>0</v>
      </c>
      <c r="H158" s="127">
        <v>0</v>
      </c>
      <c r="I158" s="127">
        <v>0</v>
      </c>
      <c r="J158" s="127">
        <v>0</v>
      </c>
      <c r="K158" s="127">
        <v>0</v>
      </c>
      <c r="L158" s="127"/>
      <c r="M158" s="127"/>
      <c r="N158" s="127"/>
      <c r="O158" s="127">
        <v>352.4</v>
      </c>
      <c r="P158" s="127">
        <v>1815.5</v>
      </c>
      <c r="Q158" s="202">
        <f t="shared" si="18"/>
        <v>-0.8058936931974662</v>
      </c>
      <c r="R158" s="85">
        <v>33.6</v>
      </c>
      <c r="S158" s="85">
        <v>21.8</v>
      </c>
      <c r="T158" s="85">
        <v>28.3</v>
      </c>
      <c r="U158" s="85">
        <v>0</v>
      </c>
      <c r="V158" s="85">
        <v>0</v>
      </c>
      <c r="W158" s="85">
        <v>0</v>
      </c>
      <c r="X158" s="85">
        <v>0</v>
      </c>
      <c r="Y158" s="85">
        <v>0</v>
      </c>
      <c r="Z158" s="85">
        <v>0</v>
      </c>
      <c r="AA158" s="85">
        <v>0</v>
      </c>
      <c r="AB158" s="85">
        <v>0</v>
      </c>
      <c r="AC158" s="85">
        <v>0</v>
      </c>
      <c r="AD158" s="85">
        <v>0</v>
      </c>
      <c r="AE158" s="85">
        <v>18.6</v>
      </c>
      <c r="AF158" s="193">
        <f aca="true" t="shared" si="19" ref="AF158:AF176">IF(AE158&lt;&gt;0,(AD158-AE158)/AE158,0)</f>
        <v>-1</v>
      </c>
      <c r="AG158" s="218"/>
      <c r="AJ158" s="304"/>
      <c r="AK158" s="304"/>
      <c r="AM158" s="157"/>
      <c r="AN158" s="157"/>
      <c r="AO158" s="157"/>
      <c r="AP158" s="157"/>
      <c r="AQ158" s="157"/>
      <c r="AR158" s="20"/>
      <c r="AS158" s="20"/>
      <c r="AT158" s="26"/>
      <c r="AU158" s="26"/>
      <c r="AV158" s="20"/>
      <c r="AW158" s="20"/>
      <c r="AX158" s="17"/>
    </row>
    <row r="159" spans="1:50" ht="14.25" customHeight="1">
      <c r="A159" s="37" t="s">
        <v>20</v>
      </c>
      <c r="B159" s="143"/>
      <c r="C159" s="127">
        <v>11.21</v>
      </c>
      <c r="D159" s="127">
        <v>12.34</v>
      </c>
      <c r="E159" s="127">
        <v>9.12</v>
      </c>
      <c r="F159" s="127">
        <v>0</v>
      </c>
      <c r="G159" s="127">
        <v>0.74</v>
      </c>
      <c r="H159" s="127">
        <v>1.21</v>
      </c>
      <c r="I159" s="127">
        <v>6.49</v>
      </c>
      <c r="J159" s="127">
        <v>0.12</v>
      </c>
      <c r="K159" s="127">
        <v>0</v>
      </c>
      <c r="L159" s="127"/>
      <c r="M159" s="127"/>
      <c r="N159" s="127"/>
      <c r="O159" s="127">
        <v>41.24</v>
      </c>
      <c r="P159" s="127">
        <v>23.57</v>
      </c>
      <c r="Q159" s="202">
        <f t="shared" si="18"/>
        <v>0.7496817988969029</v>
      </c>
      <c r="R159" s="85">
        <v>21.84</v>
      </c>
      <c r="S159" s="85">
        <v>9.5</v>
      </c>
      <c r="T159" s="85">
        <v>7.67</v>
      </c>
      <c r="U159" s="85">
        <v>7.67</v>
      </c>
      <c r="V159" s="85">
        <v>9.98</v>
      </c>
      <c r="W159" s="85">
        <v>2.47</v>
      </c>
      <c r="X159" s="85">
        <v>2.33</v>
      </c>
      <c r="Y159" s="85">
        <v>2.21</v>
      </c>
      <c r="Z159" s="85">
        <v>2.21</v>
      </c>
      <c r="AA159" s="85">
        <v>0</v>
      </c>
      <c r="AB159" s="85">
        <v>0</v>
      </c>
      <c r="AC159" s="85">
        <v>0</v>
      </c>
      <c r="AD159" s="85">
        <v>2.21</v>
      </c>
      <c r="AE159" s="85">
        <v>37.11</v>
      </c>
      <c r="AF159" s="193"/>
      <c r="AG159" s="218"/>
      <c r="AM159" s="157"/>
      <c r="AN159" s="157"/>
      <c r="AO159" s="157"/>
      <c r="AP159" s="157"/>
      <c r="AQ159" s="157"/>
      <c r="AR159" s="20"/>
      <c r="AS159" s="20"/>
      <c r="AT159" s="26"/>
      <c r="AU159" s="26"/>
      <c r="AV159" s="20"/>
      <c r="AW159" s="20"/>
      <c r="AX159" s="17"/>
    </row>
    <row r="160" spans="1:50" ht="12.75" customHeight="1">
      <c r="A160" s="37" t="s">
        <v>14</v>
      </c>
      <c r="B160" s="143"/>
      <c r="C160" s="127">
        <v>90.1</v>
      </c>
      <c r="D160" s="127">
        <v>39.1</v>
      </c>
      <c r="E160" s="127">
        <v>50.1</v>
      </c>
      <c r="F160" s="127">
        <v>10</v>
      </c>
      <c r="G160" s="127">
        <v>10</v>
      </c>
      <c r="H160" s="127">
        <v>22</v>
      </c>
      <c r="I160" s="127">
        <v>19</v>
      </c>
      <c r="J160" s="127">
        <v>23</v>
      </c>
      <c r="K160" s="127">
        <v>81</v>
      </c>
      <c r="L160" s="127"/>
      <c r="M160" s="127"/>
      <c r="N160" s="127"/>
      <c r="O160" s="127">
        <v>344.3</v>
      </c>
      <c r="P160" s="127">
        <v>576.5</v>
      </c>
      <c r="Q160" s="202">
        <f t="shared" si="18"/>
        <v>-0.40277536860364266</v>
      </c>
      <c r="R160" s="85">
        <v>191</v>
      </c>
      <c r="S160" s="85">
        <v>185</v>
      </c>
      <c r="T160" s="85">
        <v>146</v>
      </c>
      <c r="U160" s="85">
        <v>136</v>
      </c>
      <c r="V160" s="85">
        <v>126</v>
      </c>
      <c r="W160" s="85">
        <v>104</v>
      </c>
      <c r="X160" s="85">
        <v>85</v>
      </c>
      <c r="Y160" s="85">
        <v>62</v>
      </c>
      <c r="Z160" s="85">
        <v>40</v>
      </c>
      <c r="AA160" s="85">
        <v>0</v>
      </c>
      <c r="AB160" s="85">
        <v>0</v>
      </c>
      <c r="AC160" s="85">
        <v>0</v>
      </c>
      <c r="AD160" s="85">
        <v>40</v>
      </c>
      <c r="AE160" s="85">
        <v>160</v>
      </c>
      <c r="AF160" s="193">
        <f t="shared" si="19"/>
        <v>-0.75</v>
      </c>
      <c r="AG160" s="218"/>
      <c r="AM160" s="157"/>
      <c r="AN160" s="157"/>
      <c r="AO160" s="157"/>
      <c r="AP160" s="157"/>
      <c r="AQ160" s="157"/>
      <c r="AR160" s="20"/>
      <c r="AS160" s="20"/>
      <c r="AT160" s="26"/>
      <c r="AU160" s="26"/>
      <c r="AV160" s="20"/>
      <c r="AW160" s="17"/>
      <c r="AX160" s="17"/>
    </row>
    <row r="161" spans="1:50" ht="12.75">
      <c r="A161" s="37" t="s">
        <v>3</v>
      </c>
      <c r="B161" s="143"/>
      <c r="C161" s="127">
        <v>41.3</v>
      </c>
      <c r="D161" s="127">
        <v>0</v>
      </c>
      <c r="E161" s="127">
        <v>3.8</v>
      </c>
      <c r="F161" s="127">
        <v>52.1</v>
      </c>
      <c r="G161" s="127">
        <v>20</v>
      </c>
      <c r="H161" s="127">
        <v>0</v>
      </c>
      <c r="I161" s="127">
        <v>0</v>
      </c>
      <c r="J161" s="127">
        <v>9.1</v>
      </c>
      <c r="K161" s="127">
        <v>0</v>
      </c>
      <c r="L161" s="127"/>
      <c r="M161" s="127"/>
      <c r="N161" s="127"/>
      <c r="O161" s="127">
        <v>126.3</v>
      </c>
      <c r="P161" s="127">
        <v>1217.6</v>
      </c>
      <c r="Q161" s="202">
        <f t="shared" si="18"/>
        <v>-0.8962713534822602</v>
      </c>
      <c r="R161" s="85">
        <v>0</v>
      </c>
      <c r="S161" s="85">
        <v>0</v>
      </c>
      <c r="T161" s="85">
        <v>59</v>
      </c>
      <c r="U161" s="85">
        <v>20</v>
      </c>
      <c r="V161" s="85">
        <v>0</v>
      </c>
      <c r="W161" s="85">
        <v>0</v>
      </c>
      <c r="X161" s="85">
        <v>0</v>
      </c>
      <c r="Y161" s="85">
        <v>0</v>
      </c>
      <c r="Z161" s="85">
        <v>0</v>
      </c>
      <c r="AA161" s="85">
        <v>0</v>
      </c>
      <c r="AB161" s="85">
        <v>0</v>
      </c>
      <c r="AC161" s="85">
        <v>0</v>
      </c>
      <c r="AD161" s="85">
        <v>0</v>
      </c>
      <c r="AE161" s="85">
        <v>26.6</v>
      </c>
      <c r="AF161" s="193">
        <f t="shared" si="19"/>
        <v>-1</v>
      </c>
      <c r="AG161" s="218"/>
      <c r="AM161" s="157"/>
      <c r="AN161" s="157"/>
      <c r="AO161" s="157"/>
      <c r="AP161" s="157"/>
      <c r="AQ161" s="157"/>
      <c r="AR161" s="20"/>
      <c r="AS161" s="20"/>
      <c r="AT161" s="26"/>
      <c r="AU161" s="26"/>
      <c r="AV161" s="20"/>
      <c r="AW161" s="17"/>
      <c r="AX161" s="17"/>
    </row>
    <row r="162" spans="1:50" ht="12.75" customHeight="1">
      <c r="A162" s="37" t="s">
        <v>13</v>
      </c>
      <c r="B162" s="143"/>
      <c r="C162" s="127">
        <v>281.7</v>
      </c>
      <c r="D162" s="127">
        <v>62.2</v>
      </c>
      <c r="E162" s="127">
        <v>3.4</v>
      </c>
      <c r="F162" s="127">
        <v>30.4</v>
      </c>
      <c r="G162" s="127">
        <v>8</v>
      </c>
      <c r="H162" s="127">
        <v>4.6</v>
      </c>
      <c r="I162" s="127">
        <v>156.2</v>
      </c>
      <c r="J162" s="127">
        <v>382.4</v>
      </c>
      <c r="K162" s="127">
        <v>384.7</v>
      </c>
      <c r="L162" s="127"/>
      <c r="M162" s="127"/>
      <c r="N162" s="127"/>
      <c r="O162" s="127">
        <v>1313.6</v>
      </c>
      <c r="P162" s="127">
        <v>5771.3</v>
      </c>
      <c r="Q162" s="202">
        <f t="shared" si="18"/>
        <v>-0.7723909691057476</v>
      </c>
      <c r="R162" s="85">
        <v>51.1</v>
      </c>
      <c r="S162" s="85">
        <v>42</v>
      </c>
      <c r="T162" s="85">
        <v>46.5</v>
      </c>
      <c r="U162" s="85">
        <v>25.9</v>
      </c>
      <c r="V162" s="85">
        <v>34.1</v>
      </c>
      <c r="W162" s="85">
        <v>13.8</v>
      </c>
      <c r="X162" s="85">
        <v>125.3</v>
      </c>
      <c r="Y162" s="85">
        <v>109.5</v>
      </c>
      <c r="Z162" s="85">
        <v>104.9</v>
      </c>
      <c r="AA162" s="85">
        <v>0</v>
      </c>
      <c r="AB162" s="85">
        <v>0</v>
      </c>
      <c r="AC162" s="85">
        <v>0</v>
      </c>
      <c r="AD162" s="85">
        <v>104.9</v>
      </c>
      <c r="AE162" s="85">
        <v>213.6</v>
      </c>
      <c r="AF162" s="193">
        <f t="shared" si="19"/>
        <v>-0.5088951310861423</v>
      </c>
      <c r="AG162" s="218"/>
      <c r="AM162" s="157"/>
      <c r="AN162" s="157"/>
      <c r="AO162" s="157"/>
      <c r="AP162" s="157"/>
      <c r="AQ162" s="157"/>
      <c r="AR162" s="20"/>
      <c r="AS162" s="20"/>
      <c r="AT162" s="26"/>
      <c r="AU162" s="26"/>
      <c r="AV162" s="20"/>
      <c r="AW162" s="17"/>
      <c r="AX162" s="17"/>
    </row>
    <row r="163" spans="1:50" ht="12.75" customHeight="1">
      <c r="A163" s="37" t="s">
        <v>4</v>
      </c>
      <c r="B163" s="143"/>
      <c r="C163" s="127">
        <v>125.1</v>
      </c>
      <c r="D163" s="127">
        <v>378.6</v>
      </c>
      <c r="E163" s="127">
        <v>361.4</v>
      </c>
      <c r="F163" s="127">
        <v>23.5</v>
      </c>
      <c r="G163" s="127">
        <v>4.6</v>
      </c>
      <c r="H163" s="127">
        <v>2.5</v>
      </c>
      <c r="I163" s="127">
        <v>150</v>
      </c>
      <c r="J163" s="127">
        <v>201.9</v>
      </c>
      <c r="K163" s="127">
        <v>248.3</v>
      </c>
      <c r="L163" s="127"/>
      <c r="M163" s="127"/>
      <c r="N163" s="127"/>
      <c r="O163" s="127">
        <v>1495.9</v>
      </c>
      <c r="P163" s="127">
        <v>2303.62</v>
      </c>
      <c r="Q163" s="202">
        <f t="shared" si="18"/>
        <v>-0.35063074639046365</v>
      </c>
      <c r="R163" s="85">
        <v>77.8</v>
      </c>
      <c r="S163" s="85">
        <v>196.5</v>
      </c>
      <c r="T163" s="85">
        <v>70.7</v>
      </c>
      <c r="U163" s="85">
        <v>47.2</v>
      </c>
      <c r="V163" s="85">
        <v>42.6</v>
      </c>
      <c r="W163" s="85">
        <v>40.1</v>
      </c>
      <c r="X163" s="85">
        <v>36.5</v>
      </c>
      <c r="Y163" s="85">
        <v>31.5</v>
      </c>
      <c r="Z163" s="85">
        <v>55.4</v>
      </c>
      <c r="AA163" s="85">
        <v>0</v>
      </c>
      <c r="AB163" s="85">
        <v>0</v>
      </c>
      <c r="AC163" s="85">
        <v>0</v>
      </c>
      <c r="AD163" s="85">
        <v>55.4</v>
      </c>
      <c r="AE163" s="85">
        <v>105.3</v>
      </c>
      <c r="AF163" s="193">
        <f t="shared" si="19"/>
        <v>-0.47388414055080724</v>
      </c>
      <c r="AG163" s="218"/>
      <c r="AN163" s="158"/>
      <c r="AO163" s="157"/>
      <c r="AP163" s="157"/>
      <c r="AQ163" s="157"/>
      <c r="AR163" s="20"/>
      <c r="AS163" s="20"/>
      <c r="AT163" s="26"/>
      <c r="AU163" s="26"/>
      <c r="AV163" s="20"/>
      <c r="AW163" s="17"/>
      <c r="AX163" s="17"/>
    </row>
    <row r="164" spans="1:50" ht="12.75">
      <c r="A164" s="37" t="s">
        <v>28</v>
      </c>
      <c r="B164" s="143"/>
      <c r="C164" s="127">
        <v>74.1</v>
      </c>
      <c r="D164" s="127">
        <v>52</v>
      </c>
      <c r="E164" s="127">
        <v>33.6</v>
      </c>
      <c r="F164" s="127">
        <v>0</v>
      </c>
      <c r="G164" s="127">
        <v>6.2</v>
      </c>
      <c r="H164" s="127">
        <v>9.3</v>
      </c>
      <c r="I164" s="127">
        <v>19.64</v>
      </c>
      <c r="J164" s="127">
        <v>16.94</v>
      </c>
      <c r="K164" s="127">
        <v>8.16</v>
      </c>
      <c r="L164" s="127"/>
      <c r="M164" s="127"/>
      <c r="N164" s="127"/>
      <c r="O164" s="127">
        <v>219.93</v>
      </c>
      <c r="P164" s="127">
        <v>2389.24</v>
      </c>
      <c r="Q164" s="202">
        <f t="shared" si="18"/>
        <v>-0.9079498083072443</v>
      </c>
      <c r="R164" s="85">
        <v>44.4</v>
      </c>
      <c r="S164" s="85">
        <v>23.1</v>
      </c>
      <c r="T164" s="85">
        <v>0.5</v>
      </c>
      <c r="U164" s="85">
        <v>0.4</v>
      </c>
      <c r="V164" s="85">
        <v>5.3</v>
      </c>
      <c r="W164" s="85">
        <v>2</v>
      </c>
      <c r="X164" s="85">
        <v>16.84</v>
      </c>
      <c r="Y164" s="85">
        <v>2.9</v>
      </c>
      <c r="Z164" s="85">
        <v>0.6</v>
      </c>
      <c r="AA164" s="85">
        <v>0</v>
      </c>
      <c r="AB164" s="85">
        <v>0</v>
      </c>
      <c r="AC164" s="85">
        <v>0</v>
      </c>
      <c r="AD164" s="85">
        <v>0.6</v>
      </c>
      <c r="AE164" s="85">
        <v>109.11</v>
      </c>
      <c r="AF164" s="193">
        <f t="shared" si="19"/>
        <v>-0.994500962331592</v>
      </c>
      <c r="AG164" s="218"/>
      <c r="AL164" s="308"/>
      <c r="AM164" s="265"/>
      <c r="AN164" s="265"/>
      <c r="AO164" s="265"/>
      <c r="AP164" s="265"/>
      <c r="AQ164" s="265"/>
      <c r="AR164" s="74"/>
      <c r="AS164" s="74"/>
      <c r="AT164" s="60"/>
      <c r="AU164" s="60"/>
      <c r="AV164" s="74"/>
      <c r="AW164" s="21"/>
      <c r="AX164" s="20"/>
    </row>
    <row r="165" spans="1:50" ht="12.75">
      <c r="A165" s="37" t="s">
        <v>21</v>
      </c>
      <c r="B165" s="143"/>
      <c r="C165" s="127">
        <v>37.6</v>
      </c>
      <c r="D165" s="127">
        <v>29.9</v>
      </c>
      <c r="E165" s="127">
        <v>10.8</v>
      </c>
      <c r="F165" s="127">
        <v>2.5</v>
      </c>
      <c r="G165" s="127">
        <v>2.6</v>
      </c>
      <c r="H165" s="127">
        <v>0</v>
      </c>
      <c r="I165" s="127">
        <v>6.4</v>
      </c>
      <c r="J165" s="127">
        <v>13.5</v>
      </c>
      <c r="K165" s="127">
        <v>8.4</v>
      </c>
      <c r="L165" s="127"/>
      <c r="M165" s="127"/>
      <c r="N165" s="127"/>
      <c r="O165" s="127">
        <v>111.7</v>
      </c>
      <c r="P165" s="127">
        <v>881.2</v>
      </c>
      <c r="Q165" s="202">
        <f t="shared" si="18"/>
        <v>-0.8732410349523376</v>
      </c>
      <c r="R165" s="85">
        <v>47</v>
      </c>
      <c r="S165" s="85">
        <v>18.5</v>
      </c>
      <c r="T165" s="85">
        <v>7.3</v>
      </c>
      <c r="U165" s="85">
        <v>4.8</v>
      </c>
      <c r="V165" s="85">
        <v>2.2</v>
      </c>
      <c r="W165" s="85">
        <v>2.2</v>
      </c>
      <c r="X165" s="85">
        <v>7.7</v>
      </c>
      <c r="Y165" s="85">
        <v>15.2</v>
      </c>
      <c r="Z165" s="85">
        <v>26.4</v>
      </c>
      <c r="AA165" s="85">
        <v>0</v>
      </c>
      <c r="AB165" s="85">
        <v>0</v>
      </c>
      <c r="AC165" s="85">
        <v>0</v>
      </c>
      <c r="AD165" s="85">
        <v>26.4</v>
      </c>
      <c r="AE165" s="85">
        <v>78.2</v>
      </c>
      <c r="AF165" s="193">
        <f t="shared" si="19"/>
        <v>-0.6624040920716113</v>
      </c>
      <c r="AG165" s="218"/>
      <c r="AL165" s="259"/>
      <c r="AO165" s="157"/>
      <c r="AP165" s="157"/>
      <c r="AQ165" s="157"/>
      <c r="AR165" s="20"/>
      <c r="AS165" s="20"/>
      <c r="AT165" s="26"/>
      <c r="AU165" s="26"/>
      <c r="AV165" s="17"/>
      <c r="AW165" s="17"/>
      <c r="AX165" s="20"/>
    </row>
    <row r="166" spans="1:50" s="54" customFormat="1" ht="12.75" customHeight="1">
      <c r="A166" s="37" t="s">
        <v>29</v>
      </c>
      <c r="B166" s="143"/>
      <c r="C166" s="127">
        <v>11.9</v>
      </c>
      <c r="D166" s="127">
        <v>26.5</v>
      </c>
      <c r="E166" s="127">
        <v>23.9</v>
      </c>
      <c r="F166" s="127">
        <v>5.5</v>
      </c>
      <c r="G166" s="127">
        <v>0</v>
      </c>
      <c r="H166" s="127">
        <v>0</v>
      </c>
      <c r="I166" s="127">
        <v>5.3</v>
      </c>
      <c r="J166" s="127">
        <v>5.1</v>
      </c>
      <c r="K166" s="127">
        <v>1.6</v>
      </c>
      <c r="L166" s="127"/>
      <c r="M166" s="127"/>
      <c r="N166" s="127"/>
      <c r="O166" s="127">
        <v>79.8</v>
      </c>
      <c r="P166" s="127">
        <v>171.3</v>
      </c>
      <c r="Q166" s="312"/>
      <c r="R166" s="85">
        <v>12</v>
      </c>
      <c r="S166" s="85">
        <v>12.9</v>
      </c>
      <c r="T166" s="85">
        <v>5.2</v>
      </c>
      <c r="U166" s="85">
        <v>0</v>
      </c>
      <c r="V166" s="85">
        <v>0</v>
      </c>
      <c r="W166" s="85">
        <v>0</v>
      </c>
      <c r="X166" s="85">
        <v>0</v>
      </c>
      <c r="Y166" s="85">
        <v>0</v>
      </c>
      <c r="Z166" s="85">
        <v>0</v>
      </c>
      <c r="AA166" s="85">
        <v>0</v>
      </c>
      <c r="AB166" s="85">
        <v>0</v>
      </c>
      <c r="AC166" s="85">
        <v>0</v>
      </c>
      <c r="AD166" s="85">
        <v>0</v>
      </c>
      <c r="AE166" s="85">
        <v>14.4</v>
      </c>
      <c r="AF166" s="313">
        <f t="shared" si="19"/>
        <v>-1</v>
      </c>
      <c r="AG166" s="388"/>
      <c r="AH166" s="157"/>
      <c r="AI166" s="157"/>
      <c r="AJ166" s="157"/>
      <c r="AK166" s="157"/>
      <c r="AL166" s="309"/>
      <c r="AM166" s="307"/>
      <c r="AN166" s="157"/>
      <c r="AO166" s="157"/>
      <c r="AP166" s="157"/>
      <c r="AQ166" s="157"/>
      <c r="AR166" s="20"/>
      <c r="AS166" s="20"/>
      <c r="AT166" s="20"/>
      <c r="AU166" s="20"/>
      <c r="AV166" s="20"/>
      <c r="AW166" s="20"/>
      <c r="AX166" s="20"/>
    </row>
    <row r="167" spans="1:54" s="368" customFormat="1" ht="13.5" customHeight="1">
      <c r="A167" s="332" t="s">
        <v>30</v>
      </c>
      <c r="B167" s="341"/>
      <c r="C167" s="320">
        <v>1091.2</v>
      </c>
      <c r="D167" s="320">
        <v>981.5</v>
      </c>
      <c r="E167" s="320">
        <v>837</v>
      </c>
      <c r="F167" s="320">
        <v>648.5</v>
      </c>
      <c r="G167" s="320">
        <v>566</v>
      </c>
      <c r="H167" s="320">
        <v>515.7</v>
      </c>
      <c r="I167" s="320">
        <v>387.7</v>
      </c>
      <c r="J167" s="320">
        <v>698.9</v>
      </c>
      <c r="K167" s="320">
        <v>884.4</v>
      </c>
      <c r="L167" s="320"/>
      <c r="M167" s="320"/>
      <c r="N167" s="320"/>
      <c r="O167" s="320">
        <v>6610.9</v>
      </c>
      <c r="P167" s="320">
        <v>33427.7</v>
      </c>
      <c r="Q167" s="335">
        <f t="shared" si="18"/>
        <v>-0.8022328787203427</v>
      </c>
      <c r="R167" s="342">
        <v>434</v>
      </c>
      <c r="S167" s="342">
        <v>366.2</v>
      </c>
      <c r="T167" s="342">
        <v>475.9</v>
      </c>
      <c r="U167" s="342">
        <v>339.4</v>
      </c>
      <c r="V167" s="342">
        <v>318.9</v>
      </c>
      <c r="W167" s="342">
        <v>332.5</v>
      </c>
      <c r="X167" s="342">
        <v>617.6</v>
      </c>
      <c r="Y167" s="342">
        <v>374.9</v>
      </c>
      <c r="Z167" s="342">
        <v>448.6</v>
      </c>
      <c r="AA167" s="342">
        <v>0</v>
      </c>
      <c r="AB167" s="342">
        <v>0</v>
      </c>
      <c r="AC167" s="342">
        <v>0</v>
      </c>
      <c r="AD167" s="342">
        <v>448.6</v>
      </c>
      <c r="AE167" s="342">
        <v>1023</v>
      </c>
      <c r="AF167" s="193">
        <f t="shared" si="19"/>
        <v>-0.561485826001955</v>
      </c>
      <c r="AG167" s="389"/>
      <c r="AH167" s="261"/>
      <c r="AI167" s="261"/>
      <c r="AJ167" s="261"/>
      <c r="AK167" s="261"/>
      <c r="AL167" s="306"/>
      <c r="AM167" s="266"/>
      <c r="AN167" s="261"/>
      <c r="AO167" s="158"/>
      <c r="AP167" s="261"/>
      <c r="AQ167" s="261"/>
      <c r="AR167" s="367"/>
      <c r="AS167" s="367"/>
      <c r="AT167" s="324"/>
      <c r="AU167" s="324"/>
      <c r="AV167" s="367"/>
      <c r="AW167" s="367"/>
      <c r="AX167" s="324"/>
      <c r="AY167" s="337"/>
      <c r="AZ167" s="337"/>
      <c r="BA167" s="337"/>
      <c r="BB167" s="337"/>
    </row>
    <row r="168" spans="1:50" s="337" customFormat="1" ht="12.75" customHeight="1">
      <c r="A168" s="332" t="s">
        <v>5</v>
      </c>
      <c r="B168" s="341"/>
      <c r="C168" s="320">
        <v>6799.9</v>
      </c>
      <c r="D168" s="320">
        <v>4433.8</v>
      </c>
      <c r="E168" s="320">
        <v>3032.84</v>
      </c>
      <c r="F168" s="320">
        <v>1858.4</v>
      </c>
      <c r="G168" s="320">
        <v>1169.9</v>
      </c>
      <c r="H168" s="320">
        <v>671.42</v>
      </c>
      <c r="I168" s="320">
        <v>735.2</v>
      </c>
      <c r="J168" s="320">
        <v>2013.6</v>
      </c>
      <c r="K168" s="320">
        <v>2394.1</v>
      </c>
      <c r="L168" s="320"/>
      <c r="M168" s="320"/>
      <c r="N168" s="320"/>
      <c r="O168" s="320">
        <v>23109.16</v>
      </c>
      <c r="P168" s="320">
        <v>144307.8</v>
      </c>
      <c r="Q168" s="335">
        <f t="shared" si="18"/>
        <v>-0.8398620171605415</v>
      </c>
      <c r="R168" s="342">
        <v>1988.4</v>
      </c>
      <c r="S168" s="342">
        <v>2105.1</v>
      </c>
      <c r="T168" s="342">
        <v>1458.9</v>
      </c>
      <c r="U168" s="342">
        <v>1096.9</v>
      </c>
      <c r="V168" s="342">
        <v>672.2</v>
      </c>
      <c r="W168" s="342">
        <v>632.1</v>
      </c>
      <c r="X168" s="342">
        <v>744.4</v>
      </c>
      <c r="Y168" s="342">
        <v>1285.5</v>
      </c>
      <c r="Z168" s="342">
        <v>1478.8</v>
      </c>
      <c r="AA168" s="342">
        <v>0</v>
      </c>
      <c r="AB168" s="342">
        <v>0</v>
      </c>
      <c r="AC168" s="342">
        <v>0</v>
      </c>
      <c r="AD168" s="342">
        <v>1478.8</v>
      </c>
      <c r="AE168" s="342">
        <v>6476.3</v>
      </c>
      <c r="AF168" s="193">
        <f t="shared" si="19"/>
        <v>-0.7716597439896237</v>
      </c>
      <c r="AG168" s="389"/>
      <c r="AH168" s="261"/>
      <c r="AI168" s="261"/>
      <c r="AJ168" s="261"/>
      <c r="AK168" s="261"/>
      <c r="AL168" s="306"/>
      <c r="AM168" s="266"/>
      <c r="AN168" s="261"/>
      <c r="AO168" s="158"/>
      <c r="AP168" s="261"/>
      <c r="AQ168" s="261"/>
      <c r="AR168" s="367"/>
      <c r="AS168" s="367"/>
      <c r="AT168" s="324"/>
      <c r="AU168" s="324"/>
      <c r="AV168" s="367"/>
      <c r="AW168" s="367"/>
      <c r="AX168" s="324"/>
    </row>
    <row r="169" spans="1:50" s="73" customFormat="1" ht="13.5" customHeight="1">
      <c r="A169" s="37" t="s">
        <v>15</v>
      </c>
      <c r="B169" s="143"/>
      <c r="C169" s="127">
        <v>650.9</v>
      </c>
      <c r="D169" s="127">
        <v>436.5</v>
      </c>
      <c r="E169" s="127">
        <v>376.5</v>
      </c>
      <c r="F169" s="127">
        <v>453</v>
      </c>
      <c r="G169" s="127">
        <v>314.8</v>
      </c>
      <c r="H169" s="127">
        <v>232.8</v>
      </c>
      <c r="I169" s="127">
        <v>244.1</v>
      </c>
      <c r="J169" s="127">
        <v>449.2</v>
      </c>
      <c r="K169" s="127">
        <v>540.5</v>
      </c>
      <c r="L169" s="127"/>
      <c r="M169" s="127"/>
      <c r="N169" s="127"/>
      <c r="O169" s="127">
        <v>3698.3</v>
      </c>
      <c r="P169" s="127">
        <v>8693.7</v>
      </c>
      <c r="Q169" s="202">
        <f t="shared" si="18"/>
        <v>-0.5745999976994836</v>
      </c>
      <c r="R169" s="85">
        <v>469.6</v>
      </c>
      <c r="S169" s="85">
        <v>345.7</v>
      </c>
      <c r="T169" s="85">
        <v>387.5</v>
      </c>
      <c r="U169" s="85">
        <v>377.6</v>
      </c>
      <c r="V169" s="85">
        <v>409</v>
      </c>
      <c r="W169" s="85">
        <v>388.4</v>
      </c>
      <c r="X169" s="85">
        <v>388.9</v>
      </c>
      <c r="Y169" s="85">
        <v>395.7</v>
      </c>
      <c r="Z169" s="85">
        <v>360.2</v>
      </c>
      <c r="AA169" s="85">
        <v>0</v>
      </c>
      <c r="AB169" s="85">
        <v>0</v>
      </c>
      <c r="AC169" s="85">
        <v>0</v>
      </c>
      <c r="AD169" s="85">
        <v>360.2</v>
      </c>
      <c r="AE169" s="85">
        <v>438.8</v>
      </c>
      <c r="AF169" s="193">
        <f t="shared" si="19"/>
        <v>-0.17912488605287152</v>
      </c>
      <c r="AG169" s="218"/>
      <c r="AH169" s="261"/>
      <c r="AI169" s="261"/>
      <c r="AJ169" s="162"/>
      <c r="AK169" s="162"/>
      <c r="AL169" s="162"/>
      <c r="AM169" s="259"/>
      <c r="AN169" s="162"/>
      <c r="AO169" s="162"/>
      <c r="AP169" s="162"/>
      <c r="AQ169" s="162"/>
      <c r="AR169" s="17"/>
      <c r="AS169" s="17"/>
      <c r="AT169" s="18"/>
      <c r="AU169" s="18"/>
      <c r="AV169" s="17"/>
      <c r="AW169" s="17"/>
      <c r="AX169" s="20"/>
    </row>
    <row r="170" spans="1:50" s="75" customFormat="1" ht="14.25" customHeight="1">
      <c r="A170" s="37" t="s">
        <v>6</v>
      </c>
      <c r="B170" s="143"/>
      <c r="C170" s="127">
        <v>94.6</v>
      </c>
      <c r="D170" s="127">
        <v>134.6</v>
      </c>
      <c r="E170" s="127">
        <v>33.3</v>
      </c>
      <c r="F170" s="127">
        <v>3</v>
      </c>
      <c r="G170" s="127">
        <v>0</v>
      </c>
      <c r="H170" s="127">
        <v>0</v>
      </c>
      <c r="I170" s="127">
        <v>0</v>
      </c>
      <c r="J170" s="127">
        <v>0</v>
      </c>
      <c r="K170" s="127">
        <v>0</v>
      </c>
      <c r="L170" s="127"/>
      <c r="M170" s="127"/>
      <c r="N170" s="127"/>
      <c r="O170" s="127">
        <v>265.5</v>
      </c>
      <c r="P170" s="127">
        <v>2131.98</v>
      </c>
      <c r="Q170" s="202">
        <f t="shared" si="18"/>
        <v>-0.8754678749331607</v>
      </c>
      <c r="R170" s="85">
        <v>110.7</v>
      </c>
      <c r="S170" s="85">
        <v>36.3</v>
      </c>
      <c r="T170" s="85">
        <v>3</v>
      </c>
      <c r="U170" s="85">
        <v>0</v>
      </c>
      <c r="V170" s="85">
        <v>0</v>
      </c>
      <c r="W170" s="85">
        <v>0</v>
      </c>
      <c r="X170" s="85">
        <v>0</v>
      </c>
      <c r="Y170" s="85">
        <v>0</v>
      </c>
      <c r="Z170" s="85">
        <v>0</v>
      </c>
      <c r="AA170" s="85">
        <v>0</v>
      </c>
      <c r="AB170" s="85">
        <v>0</v>
      </c>
      <c r="AC170" s="85">
        <v>0</v>
      </c>
      <c r="AD170" s="85">
        <v>0</v>
      </c>
      <c r="AE170" s="85">
        <v>0</v>
      </c>
      <c r="AF170" s="193">
        <f t="shared" si="19"/>
        <v>0</v>
      </c>
      <c r="AG170" s="218"/>
      <c r="AH170" s="261"/>
      <c r="AI170" s="261"/>
      <c r="AJ170" s="261"/>
      <c r="AK170" s="261"/>
      <c r="AL170" s="261"/>
      <c r="AM170" s="266"/>
      <c r="AN170" s="267"/>
      <c r="AO170" s="261"/>
      <c r="AP170" s="261"/>
      <c r="AQ170" s="62"/>
      <c r="AR170" s="59"/>
      <c r="AS170" s="59"/>
      <c r="AT170" s="59"/>
      <c r="AU170" s="59"/>
      <c r="AV170" s="59"/>
      <c r="AW170" s="59"/>
      <c r="AX170" s="26"/>
    </row>
    <row r="171" spans="1:50" s="55" customFormat="1" ht="14.25" customHeight="1">
      <c r="A171" s="37" t="s">
        <v>16</v>
      </c>
      <c r="B171" s="143"/>
      <c r="C171" s="127">
        <v>767.2</v>
      </c>
      <c r="D171" s="127">
        <v>650</v>
      </c>
      <c r="E171" s="127">
        <v>417.4</v>
      </c>
      <c r="F171" s="127">
        <v>428.4</v>
      </c>
      <c r="G171" s="127">
        <v>448.4</v>
      </c>
      <c r="H171" s="127">
        <v>461.8</v>
      </c>
      <c r="I171" s="127">
        <v>297.1</v>
      </c>
      <c r="J171" s="127">
        <v>175.1</v>
      </c>
      <c r="K171" s="127">
        <v>224.4</v>
      </c>
      <c r="L171" s="127"/>
      <c r="M171" s="127"/>
      <c r="N171" s="127"/>
      <c r="O171" s="127">
        <v>3869.8</v>
      </c>
      <c r="P171" s="127">
        <v>4315.9</v>
      </c>
      <c r="Q171" s="202">
        <f t="shared" si="18"/>
        <v>-0.1033619870710627</v>
      </c>
      <c r="R171" s="85">
        <v>154.8</v>
      </c>
      <c r="S171" s="85">
        <v>136.2</v>
      </c>
      <c r="T171" s="85">
        <v>138.2</v>
      </c>
      <c r="U171" s="85">
        <v>139.8</v>
      </c>
      <c r="V171" s="85">
        <v>156.6</v>
      </c>
      <c r="W171" s="85">
        <v>158.2</v>
      </c>
      <c r="X171" s="85">
        <v>179.5</v>
      </c>
      <c r="Y171" s="85">
        <v>129.8</v>
      </c>
      <c r="Z171" s="85">
        <v>103.6</v>
      </c>
      <c r="AA171" s="85">
        <v>0</v>
      </c>
      <c r="AB171" s="85">
        <v>0</v>
      </c>
      <c r="AC171" s="85">
        <v>0</v>
      </c>
      <c r="AD171" s="85">
        <v>103.6</v>
      </c>
      <c r="AE171" s="85">
        <v>169</v>
      </c>
      <c r="AF171" s="193">
        <f t="shared" si="19"/>
        <v>-0.3869822485207101</v>
      </c>
      <c r="AG171" s="218"/>
      <c r="AH171" s="162"/>
      <c r="AI171" s="162"/>
      <c r="AJ171" s="261"/>
      <c r="AK171" s="261"/>
      <c r="AL171" s="261"/>
      <c r="AM171" s="266"/>
      <c r="AN171" s="261"/>
      <c r="AO171" s="261"/>
      <c r="AP171" s="261"/>
      <c r="AQ171" s="261"/>
      <c r="AR171" s="22"/>
      <c r="AS171" s="22"/>
      <c r="AT171" s="18"/>
      <c r="AU171" s="18"/>
      <c r="AV171" s="22"/>
      <c r="AW171" s="22"/>
      <c r="AX171" s="26"/>
    </row>
    <row r="172" spans="1:50" s="54" customFormat="1" ht="14.25" customHeight="1">
      <c r="A172" s="37" t="s">
        <v>19</v>
      </c>
      <c r="B172" s="143"/>
      <c r="C172" s="127">
        <v>1.3</v>
      </c>
      <c r="D172" s="127">
        <v>9.5</v>
      </c>
      <c r="E172" s="127">
        <v>8</v>
      </c>
      <c r="F172" s="127">
        <v>8.4</v>
      </c>
      <c r="G172" s="127">
        <v>16.1</v>
      </c>
      <c r="H172" s="127">
        <v>15</v>
      </c>
      <c r="I172" s="127">
        <v>15.6</v>
      </c>
      <c r="J172" s="127">
        <v>13.2</v>
      </c>
      <c r="K172" s="127">
        <v>8</v>
      </c>
      <c r="L172" s="127"/>
      <c r="M172" s="127"/>
      <c r="N172" s="127"/>
      <c r="O172" s="127">
        <v>95.1</v>
      </c>
      <c r="P172" s="127">
        <v>5.7</v>
      </c>
      <c r="Q172" s="202"/>
      <c r="R172" s="85">
        <v>1</v>
      </c>
      <c r="S172" s="85">
        <v>60.3</v>
      </c>
      <c r="T172" s="85">
        <v>50.2</v>
      </c>
      <c r="U172" s="85">
        <v>40</v>
      </c>
      <c r="V172" s="85">
        <v>23.5</v>
      </c>
      <c r="W172" s="85">
        <v>6.6</v>
      </c>
      <c r="X172" s="85">
        <v>57</v>
      </c>
      <c r="Y172" s="85">
        <v>43.2</v>
      </c>
      <c r="Z172" s="85">
        <v>7</v>
      </c>
      <c r="AA172" s="85">
        <v>0</v>
      </c>
      <c r="AB172" s="85">
        <v>0</v>
      </c>
      <c r="AC172" s="85">
        <v>0</v>
      </c>
      <c r="AD172" s="85">
        <v>7</v>
      </c>
      <c r="AE172" s="85">
        <v>8</v>
      </c>
      <c r="AF172" s="193">
        <f t="shared" si="19"/>
        <v>-0.125</v>
      </c>
      <c r="AG172" s="218"/>
      <c r="AH172" s="162"/>
      <c r="AI172" s="162"/>
      <c r="AJ172" s="162"/>
      <c r="AK172" s="162"/>
      <c r="AL172" s="162"/>
      <c r="AM172" s="259"/>
      <c r="AN172" s="162"/>
      <c r="AO172" s="162"/>
      <c r="AP172" s="162"/>
      <c r="AQ172" s="162"/>
      <c r="AR172" s="17"/>
      <c r="AS172" s="17"/>
      <c r="AT172" s="18"/>
      <c r="AU172" s="18"/>
      <c r="AV172" s="17"/>
      <c r="AW172" s="17"/>
      <c r="AX172" s="20"/>
    </row>
    <row r="173" spans="1:50" s="337" customFormat="1" ht="14.25" customHeight="1">
      <c r="A173" s="339" t="s">
        <v>24</v>
      </c>
      <c r="B173" s="411"/>
      <c r="C173" s="320">
        <v>551.5</v>
      </c>
      <c r="D173" s="320">
        <v>581.8</v>
      </c>
      <c r="E173" s="320">
        <v>467.8</v>
      </c>
      <c r="F173" s="320">
        <v>244</v>
      </c>
      <c r="G173" s="320">
        <v>251.3</v>
      </c>
      <c r="H173" s="320">
        <v>252.4</v>
      </c>
      <c r="I173" s="320">
        <v>217.8</v>
      </c>
      <c r="J173" s="320">
        <v>268.4</v>
      </c>
      <c r="K173" s="320">
        <v>303.93</v>
      </c>
      <c r="L173" s="320"/>
      <c r="M173" s="320"/>
      <c r="N173" s="320"/>
      <c r="O173" s="320">
        <v>3138.93</v>
      </c>
      <c r="P173" s="320">
        <v>7904.78</v>
      </c>
      <c r="Q173" s="335">
        <f t="shared" si="18"/>
        <v>-0.6029073547903927</v>
      </c>
      <c r="R173" s="342">
        <v>401.35</v>
      </c>
      <c r="S173" s="342">
        <v>316.5</v>
      </c>
      <c r="T173" s="342">
        <v>305.9</v>
      </c>
      <c r="U173" s="342">
        <v>316.6</v>
      </c>
      <c r="V173" s="342">
        <v>361.6</v>
      </c>
      <c r="W173" s="342">
        <v>278.9</v>
      </c>
      <c r="X173" s="342">
        <v>261.6</v>
      </c>
      <c r="Y173" s="342">
        <v>155.6</v>
      </c>
      <c r="Z173" s="342">
        <v>210.9</v>
      </c>
      <c r="AA173" s="342">
        <v>0</v>
      </c>
      <c r="AB173" s="342">
        <v>0</v>
      </c>
      <c r="AC173" s="342">
        <v>0</v>
      </c>
      <c r="AD173" s="342">
        <v>210.9</v>
      </c>
      <c r="AE173" s="342">
        <v>283.23</v>
      </c>
      <c r="AF173" s="323">
        <f t="shared" si="19"/>
        <v>-0.25537548988454617</v>
      </c>
      <c r="AG173" s="414"/>
      <c r="AH173" s="324"/>
      <c r="AI173" s="324"/>
      <c r="AJ173" s="324"/>
      <c r="AK173" s="324"/>
      <c r="AL173" s="324"/>
      <c r="AM173" s="371"/>
      <c r="AN173" s="324"/>
      <c r="AO173" s="324"/>
      <c r="AP173" s="324"/>
      <c r="AQ173" s="324"/>
      <c r="AR173" s="324"/>
      <c r="AS173" s="324"/>
      <c r="AT173" s="324"/>
      <c r="AU173" s="324"/>
      <c r="AV173" s="324"/>
      <c r="AW173" s="324"/>
      <c r="AX173" s="324"/>
    </row>
    <row r="174" spans="1:50" s="54" customFormat="1" ht="14.25" customHeight="1">
      <c r="A174" s="37" t="s">
        <v>8</v>
      </c>
      <c r="B174" s="143"/>
      <c r="C174" s="127">
        <v>471.4</v>
      </c>
      <c r="D174" s="127">
        <v>477.88</v>
      </c>
      <c r="E174" s="127">
        <v>392.91</v>
      </c>
      <c r="F174" s="127">
        <v>280.89</v>
      </c>
      <c r="G174" s="127">
        <v>301.45</v>
      </c>
      <c r="H174" s="127">
        <v>341.28</v>
      </c>
      <c r="I174" s="127">
        <v>182.52</v>
      </c>
      <c r="J174" s="127">
        <v>341.92</v>
      </c>
      <c r="K174" s="127">
        <v>313.7</v>
      </c>
      <c r="L174" s="127"/>
      <c r="M174" s="127"/>
      <c r="N174" s="127"/>
      <c r="O174" s="127">
        <v>3103.95</v>
      </c>
      <c r="P174" s="127">
        <v>7435</v>
      </c>
      <c r="Q174" s="202">
        <f t="shared" si="18"/>
        <v>-0.5825218560860794</v>
      </c>
      <c r="R174" s="20">
        <v>280.26</v>
      </c>
      <c r="S174" s="85">
        <v>201.09</v>
      </c>
      <c r="T174" s="85">
        <v>251.5</v>
      </c>
      <c r="U174" s="85">
        <v>252.15</v>
      </c>
      <c r="V174" s="85">
        <v>219.06</v>
      </c>
      <c r="W174" s="85">
        <v>233.7</v>
      </c>
      <c r="X174" s="85">
        <v>197.6</v>
      </c>
      <c r="Y174" s="85">
        <v>75.16</v>
      </c>
      <c r="Z174" s="85">
        <v>84.96</v>
      </c>
      <c r="AA174" s="85">
        <v>0</v>
      </c>
      <c r="AB174" s="85">
        <v>0</v>
      </c>
      <c r="AC174" s="85">
        <v>0</v>
      </c>
      <c r="AD174" s="85">
        <v>84.96</v>
      </c>
      <c r="AE174" s="85">
        <v>221.9</v>
      </c>
      <c r="AF174" s="193">
        <f t="shared" si="19"/>
        <v>-0.6171248310049572</v>
      </c>
      <c r="AG174" s="218"/>
      <c r="AH174" s="162"/>
      <c r="AI174" s="162"/>
      <c r="AJ174" s="162"/>
      <c r="AK174" s="162"/>
      <c r="AL174" s="162"/>
      <c r="AM174" s="259"/>
      <c r="AN174" s="162"/>
      <c r="AO174" s="162"/>
      <c r="AP174" s="162"/>
      <c r="AQ174" s="162"/>
      <c r="AR174" s="17"/>
      <c r="AS174" s="17"/>
      <c r="AT174" s="18"/>
      <c r="AU174" s="18"/>
      <c r="AV174" s="17"/>
      <c r="AW174" s="17"/>
      <c r="AX174" s="20"/>
    </row>
    <row r="175" spans="1:50" s="54" customFormat="1" ht="14.25" customHeight="1">
      <c r="A175" s="37" t="s">
        <v>17</v>
      </c>
      <c r="B175" s="143"/>
      <c r="C175" s="127">
        <v>172.2</v>
      </c>
      <c r="D175" s="127">
        <v>258.8</v>
      </c>
      <c r="E175" s="127">
        <v>245.8</v>
      </c>
      <c r="F175" s="127">
        <v>222.5</v>
      </c>
      <c r="G175" s="127">
        <v>154.9</v>
      </c>
      <c r="H175" s="127">
        <v>106.5</v>
      </c>
      <c r="I175" s="127">
        <v>113.8</v>
      </c>
      <c r="J175" s="127">
        <v>109.7</v>
      </c>
      <c r="K175" s="127">
        <v>100.7</v>
      </c>
      <c r="L175" s="127"/>
      <c r="M175" s="127"/>
      <c r="N175" s="127"/>
      <c r="O175" s="127">
        <v>1484.9</v>
      </c>
      <c r="P175" s="127">
        <v>1957.7</v>
      </c>
      <c r="Q175" s="202">
        <f t="shared" si="18"/>
        <v>-0.24150789191398067</v>
      </c>
      <c r="R175" s="54">
        <v>118.2</v>
      </c>
      <c r="S175" s="54">
        <v>100</v>
      </c>
      <c r="T175" s="54">
        <v>66.8</v>
      </c>
      <c r="U175" s="54">
        <v>92.5</v>
      </c>
      <c r="V175" s="54">
        <v>105.3</v>
      </c>
      <c r="W175" s="54">
        <v>108.1</v>
      </c>
      <c r="X175" s="54">
        <v>71.5</v>
      </c>
      <c r="Y175" s="54">
        <v>93.3</v>
      </c>
      <c r="Z175" s="54">
        <v>59.9</v>
      </c>
      <c r="AA175" s="54">
        <v>0</v>
      </c>
      <c r="AB175" s="54">
        <v>0</v>
      </c>
      <c r="AC175" s="54">
        <v>0</v>
      </c>
      <c r="AD175" s="54">
        <v>59.9</v>
      </c>
      <c r="AE175" s="54">
        <v>52.6</v>
      </c>
      <c r="AF175" s="193">
        <f t="shared" si="19"/>
        <v>0.13878326996197712</v>
      </c>
      <c r="AG175" s="218"/>
      <c r="AH175" s="162"/>
      <c r="AI175" s="162"/>
      <c r="AJ175" s="162"/>
      <c r="AK175" s="162"/>
      <c r="AL175" s="162"/>
      <c r="AM175" s="259"/>
      <c r="AN175" s="162"/>
      <c r="AO175" s="162"/>
      <c r="AP175" s="162"/>
      <c r="AQ175" s="162"/>
      <c r="AR175" s="17"/>
      <c r="AS175" s="17"/>
      <c r="AT175" s="18"/>
      <c r="AU175" s="18"/>
      <c r="AV175" s="17"/>
      <c r="AW175" s="17"/>
      <c r="AX175" s="17"/>
    </row>
    <row r="176" spans="1:50" s="54" customFormat="1" ht="14.25" customHeight="1">
      <c r="A176" s="37" t="s">
        <v>18</v>
      </c>
      <c r="B176" s="143"/>
      <c r="C176" s="54">
        <v>30.9</v>
      </c>
      <c r="D176" s="54">
        <v>37.1</v>
      </c>
      <c r="E176" s="54">
        <v>14.8</v>
      </c>
      <c r="F176" s="54">
        <v>23.3</v>
      </c>
      <c r="G176" s="54">
        <v>19.5</v>
      </c>
      <c r="H176" s="54">
        <v>20.7</v>
      </c>
      <c r="I176" s="54">
        <v>34.2</v>
      </c>
      <c r="J176" s="54">
        <v>18.8</v>
      </c>
      <c r="K176" s="54">
        <v>27.1</v>
      </c>
      <c r="L176" s="127"/>
      <c r="M176" s="127"/>
      <c r="N176" s="127"/>
      <c r="O176" s="127">
        <v>226.4</v>
      </c>
      <c r="P176" s="127">
        <v>325.11</v>
      </c>
      <c r="Q176" s="202">
        <f t="shared" si="18"/>
        <v>-0.30362031312478854</v>
      </c>
      <c r="R176" s="54">
        <v>77.6</v>
      </c>
      <c r="S176" s="54">
        <v>81.5</v>
      </c>
      <c r="T176" s="54">
        <v>64.4</v>
      </c>
      <c r="U176" s="54">
        <v>51.4</v>
      </c>
      <c r="V176" s="54">
        <v>56.7</v>
      </c>
      <c r="W176" s="54">
        <v>70.4</v>
      </c>
      <c r="X176" s="54">
        <v>38.7</v>
      </c>
      <c r="Y176" s="54">
        <v>36.1</v>
      </c>
      <c r="Z176" s="54">
        <v>13.2</v>
      </c>
      <c r="AA176" s="54">
        <v>0</v>
      </c>
      <c r="AB176" s="54">
        <v>0</v>
      </c>
      <c r="AC176" s="54">
        <v>0</v>
      </c>
      <c r="AD176" s="54">
        <v>13.2</v>
      </c>
      <c r="AE176" s="54">
        <v>65.5</v>
      </c>
      <c r="AF176" s="193">
        <f t="shared" si="19"/>
        <v>-0.7984732824427481</v>
      </c>
      <c r="AG176" s="218"/>
      <c r="AH176" s="162"/>
      <c r="AI176" s="162"/>
      <c r="AJ176" s="162"/>
      <c r="AK176" s="162"/>
      <c r="AL176" s="162"/>
      <c r="AM176" s="162"/>
      <c r="AN176" s="250"/>
      <c r="AO176" s="162"/>
      <c r="AP176" s="162"/>
      <c r="AQ176" s="162"/>
      <c r="AR176" s="17"/>
      <c r="AS176" s="17"/>
      <c r="AT176" s="18"/>
      <c r="AU176" s="18"/>
      <c r="AV176" s="17"/>
      <c r="AW176" s="17"/>
      <c r="AX176" s="17"/>
    </row>
    <row r="177" spans="1:54" s="54" customFormat="1" ht="14.25" customHeight="1">
      <c r="A177" s="166" t="s">
        <v>53</v>
      </c>
      <c r="B177" s="169"/>
      <c r="C177" s="170">
        <f>SUM(C157:C176)</f>
        <v>11463.66</v>
      </c>
      <c r="D177" s="170">
        <f>SUM(D157:D176)</f>
        <v>8675.42</v>
      </c>
      <c r="E177" s="170">
        <f>SUM(E157:E176)</f>
        <v>6419.77</v>
      </c>
      <c r="F177" s="170">
        <f aca="true" t="shared" si="20" ref="F177:P177">SUM(F157:F176)</f>
        <v>4322.69</v>
      </c>
      <c r="G177" s="170">
        <f t="shared" si="20"/>
        <v>3294.4900000000002</v>
      </c>
      <c r="H177" s="170">
        <f t="shared" si="20"/>
        <v>2660.41</v>
      </c>
      <c r="I177" s="170">
        <f t="shared" si="20"/>
        <v>2591.05</v>
      </c>
      <c r="J177" s="170">
        <f t="shared" si="20"/>
        <v>4740.879999999999</v>
      </c>
      <c r="K177" s="170">
        <f t="shared" si="20"/>
        <v>5528.99</v>
      </c>
      <c r="L177" s="170">
        <f t="shared" si="20"/>
        <v>0</v>
      </c>
      <c r="M177" s="170">
        <f t="shared" si="20"/>
        <v>0</v>
      </c>
      <c r="N177" s="170">
        <f t="shared" si="20"/>
        <v>0</v>
      </c>
      <c r="O177" s="170">
        <f t="shared" si="20"/>
        <v>49697.36</v>
      </c>
      <c r="P177" s="170">
        <f t="shared" si="20"/>
        <v>225693.41</v>
      </c>
      <c r="Q177" s="129">
        <f>IF(P177&lt;&gt;0,(O177-P177)/P177,0)</f>
        <v>-0.7798014572069251</v>
      </c>
      <c r="R177" s="191">
        <f>SUM(R157:R176)</f>
        <v>4531.25</v>
      </c>
      <c r="S177" s="191">
        <f aca="true" t="shared" si="21" ref="S177:AE177">SUM(S157:S176)</f>
        <v>4274.79</v>
      </c>
      <c r="T177" s="191">
        <f t="shared" si="21"/>
        <v>3590.07</v>
      </c>
      <c r="U177" s="191">
        <f t="shared" si="21"/>
        <v>2964.9200000000005</v>
      </c>
      <c r="V177" s="191">
        <f t="shared" si="21"/>
        <v>2559.64</v>
      </c>
      <c r="W177" s="191">
        <f t="shared" si="21"/>
        <v>2386.87</v>
      </c>
      <c r="X177" s="191">
        <f t="shared" si="21"/>
        <v>2837.1699999999996</v>
      </c>
      <c r="Y177" s="191">
        <f t="shared" si="21"/>
        <v>2819.2699999999995</v>
      </c>
      <c r="Z177" s="191">
        <f t="shared" si="21"/>
        <v>3003.37</v>
      </c>
      <c r="AA177" s="191">
        <f t="shared" si="21"/>
        <v>0</v>
      </c>
      <c r="AB177" s="191">
        <f t="shared" si="21"/>
        <v>0</v>
      </c>
      <c r="AC177" s="191">
        <f t="shared" si="21"/>
        <v>0</v>
      </c>
      <c r="AD177" s="191">
        <f t="shared" si="21"/>
        <v>3003.37</v>
      </c>
      <c r="AE177" s="191">
        <f t="shared" si="21"/>
        <v>9530.5</v>
      </c>
      <c r="AF177" s="247">
        <f>IF(AE177&lt;&gt;0,(AD177-AE177)/AE177,0)</f>
        <v>-0.6848675305597818</v>
      </c>
      <c r="AG177" s="7"/>
      <c r="AH177" s="162"/>
      <c r="AI177" s="162"/>
      <c r="AJ177" s="162"/>
      <c r="AK177" s="162"/>
      <c r="AL177" s="162"/>
      <c r="AM177" s="162"/>
      <c r="AN177" s="268"/>
      <c r="AO177" s="162"/>
      <c r="AP177" s="162"/>
      <c r="AQ177" s="162"/>
      <c r="AR177" s="136"/>
      <c r="AS177" s="136"/>
      <c r="AT177" s="26"/>
      <c r="AU177" s="26"/>
      <c r="AV177" s="136"/>
      <c r="AW177" s="136"/>
      <c r="AX177" s="136"/>
      <c r="AY177" s="171"/>
      <c r="AZ177" s="171"/>
      <c r="BA177" s="171"/>
      <c r="BB177" s="171"/>
    </row>
    <row r="178" spans="1:54" s="54" customFormat="1" ht="14.25" customHeight="1">
      <c r="A178" s="8" t="s">
        <v>36</v>
      </c>
      <c r="B178" s="14"/>
      <c r="C178" s="14" t="e">
        <f>SUM(#REF!)</f>
        <v>#REF!</v>
      </c>
      <c r="D178" s="14">
        <f>SUM(C158:C175)</f>
        <v>11426.710000000001</v>
      </c>
      <c r="E178" s="14">
        <f>SUM(D158:D175)</f>
        <v>8638.32</v>
      </c>
      <c r="F178" s="14">
        <f>SUM(E158:E175)</f>
        <v>6404.97</v>
      </c>
      <c r="G178" s="14">
        <f>SUM(F158:F176)</f>
        <v>4322.69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>
        <f>SUM(Q158:Q176)</f>
        <v>-9.185553346642093</v>
      </c>
      <c r="R178" s="14">
        <v>77.6</v>
      </c>
      <c r="S178" s="14">
        <v>81.5</v>
      </c>
      <c r="T178" s="14">
        <v>64.4</v>
      </c>
      <c r="U178" s="14">
        <v>51.4</v>
      </c>
      <c r="V178" s="14">
        <v>56.7</v>
      </c>
      <c r="W178" s="14">
        <v>70.4</v>
      </c>
      <c r="X178" s="14">
        <v>38.7</v>
      </c>
      <c r="Y178" s="15">
        <v>36.1</v>
      </c>
      <c r="Z178" s="35"/>
      <c r="AA178" s="35">
        <v>0</v>
      </c>
      <c r="AB178" s="2">
        <v>0</v>
      </c>
      <c r="AC178" s="2">
        <v>0</v>
      </c>
      <c r="AD178" s="2"/>
      <c r="AE178" s="2"/>
      <c r="AF178" s="135"/>
      <c r="AG178" s="16"/>
      <c r="AH178" s="162"/>
      <c r="AI178" s="162"/>
      <c r="AJ178" s="162"/>
      <c r="AK178" s="162"/>
      <c r="AL178" s="162"/>
      <c r="AM178" s="162"/>
      <c r="AN178" s="268"/>
      <c r="AO178" s="162"/>
      <c r="AP178" s="162"/>
      <c r="AQ178" s="162"/>
      <c r="AR178" s="17"/>
      <c r="AS178" s="17"/>
      <c r="AT178" s="18"/>
      <c r="AU178" s="18"/>
      <c r="AV178" s="17"/>
      <c r="AW178" s="17"/>
      <c r="AX178" s="17"/>
      <c r="AY178" s="2"/>
      <c r="AZ178" s="2"/>
      <c r="BA178" s="2"/>
      <c r="BB178" s="2"/>
    </row>
    <row r="179" spans="1:54" s="54" customFormat="1" ht="14.25" customHeight="1">
      <c r="A179" s="87" t="s">
        <v>31</v>
      </c>
      <c r="B179" s="2"/>
      <c r="C179" s="7"/>
      <c r="D179" s="7"/>
      <c r="E179" s="7"/>
      <c r="G179" s="428"/>
      <c r="H179" s="428"/>
      <c r="I179" s="428"/>
      <c r="J179" s="428"/>
      <c r="K179" s="428"/>
      <c r="L179" s="428"/>
      <c r="M179" s="428"/>
      <c r="N179" s="428"/>
      <c r="O179" s="428"/>
      <c r="P179" s="428"/>
      <c r="Q179" s="428"/>
      <c r="R179" s="7"/>
      <c r="S179" s="7"/>
      <c r="T179" s="7"/>
      <c r="U179" s="7"/>
      <c r="V179" s="7"/>
      <c r="W179" s="7"/>
      <c r="X179" s="7"/>
      <c r="Y179" s="25"/>
      <c r="Z179" s="78"/>
      <c r="AA179" s="78"/>
      <c r="AB179" s="2"/>
      <c r="AC179" s="2"/>
      <c r="AD179" s="2"/>
      <c r="AE179" s="2"/>
      <c r="AF179" s="135"/>
      <c r="AG179" s="16"/>
      <c r="AH179" s="162"/>
      <c r="AI179" s="162"/>
      <c r="AJ179" s="162"/>
      <c r="AK179" s="162"/>
      <c r="AL179" s="162"/>
      <c r="AM179" s="162"/>
      <c r="AN179" s="162"/>
      <c r="AO179" s="162"/>
      <c r="AP179" s="12"/>
      <c r="AQ179" s="12"/>
      <c r="AR179" s="76"/>
      <c r="AS179" s="76"/>
      <c r="AT179" s="77"/>
      <c r="AU179" s="77"/>
      <c r="AV179" s="17"/>
      <c r="AW179" s="17"/>
      <c r="AX179" s="17"/>
      <c r="AY179" s="2"/>
      <c r="AZ179" s="2"/>
      <c r="BA179" s="2"/>
      <c r="BB179" s="2"/>
    </row>
    <row r="180" spans="1:46" s="72" customFormat="1" ht="24.75" customHeight="1">
      <c r="A180" s="103"/>
      <c r="B180" s="103"/>
      <c r="C180" s="424" t="s">
        <v>34</v>
      </c>
      <c r="D180" s="424"/>
      <c r="E180" s="424"/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424"/>
      <c r="Q180" s="424"/>
      <c r="R180" s="424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15"/>
      <c r="AH180" s="265"/>
      <c r="AI180" s="265"/>
      <c r="AJ180" s="265"/>
      <c r="AK180" s="162"/>
      <c r="AL180" s="157"/>
      <c r="AM180" s="159"/>
      <c r="AN180" s="264"/>
      <c r="AO180" s="157"/>
      <c r="AP180" s="157"/>
      <c r="AQ180" s="157"/>
      <c r="AR180" s="70"/>
      <c r="AS180" s="71"/>
      <c r="AT180" s="71"/>
    </row>
    <row r="181" spans="1:46" s="72" customFormat="1" ht="21.75" customHeight="1">
      <c r="A181" s="427" t="str">
        <f>$A$73</f>
        <v>Evolution régionale des mises en œuvre et des stocks des FAB</v>
      </c>
      <c r="B181" s="427"/>
      <c r="C181" s="427"/>
      <c r="D181" s="427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15"/>
      <c r="AH181" s="265"/>
      <c r="AI181" s="265"/>
      <c r="AJ181" s="265"/>
      <c r="AK181" s="162"/>
      <c r="AL181" s="157"/>
      <c r="AM181" s="159"/>
      <c r="AN181" s="264"/>
      <c r="AO181" s="157"/>
      <c r="AP181" s="157"/>
      <c r="AQ181" s="157"/>
      <c r="AR181" s="70"/>
      <c r="AS181" s="71"/>
      <c r="AT181" s="71"/>
    </row>
    <row r="182" spans="1:46" s="72" customFormat="1" ht="21.75" customHeight="1">
      <c r="A182" s="20"/>
      <c r="B182" s="20"/>
      <c r="C182" s="422" t="s">
        <v>56</v>
      </c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  <c r="N182" s="422"/>
      <c r="O182" s="422"/>
      <c r="P182" s="422"/>
      <c r="Q182" s="423"/>
      <c r="R182" s="422" t="s">
        <v>2</v>
      </c>
      <c r="S182" s="422"/>
      <c r="T182" s="422"/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15"/>
      <c r="AH182" s="265"/>
      <c r="AI182" s="265"/>
      <c r="AJ182" s="265"/>
      <c r="AK182" s="162"/>
      <c r="AL182" s="157"/>
      <c r="AM182" s="159"/>
      <c r="AN182" s="264"/>
      <c r="AO182" s="157"/>
      <c r="AP182" s="157"/>
      <c r="AQ182" s="157"/>
      <c r="AR182" s="70"/>
      <c r="AS182" s="71"/>
      <c r="AT182" s="71"/>
    </row>
    <row r="183" spans="1:50" s="16" customFormat="1" ht="22.5" customHeight="1">
      <c r="A183" s="157"/>
      <c r="B183" s="157"/>
      <c r="C183" s="173" t="s">
        <v>41</v>
      </c>
      <c r="D183" s="173" t="s">
        <v>37</v>
      </c>
      <c r="E183" s="173" t="s">
        <v>42</v>
      </c>
      <c r="F183" s="173" t="s">
        <v>43</v>
      </c>
      <c r="G183" s="173" t="s">
        <v>44</v>
      </c>
      <c r="H183" s="173" t="s">
        <v>45</v>
      </c>
      <c r="I183" s="173" t="s">
        <v>46</v>
      </c>
      <c r="J183" s="173" t="s">
        <v>47</v>
      </c>
      <c r="K183" s="173" t="s">
        <v>38</v>
      </c>
      <c r="L183" s="173" t="s">
        <v>48</v>
      </c>
      <c r="M183" s="173" t="s">
        <v>39</v>
      </c>
      <c r="N183" s="173" t="s">
        <v>40</v>
      </c>
      <c r="O183" s="160" t="s">
        <v>54</v>
      </c>
      <c r="P183" s="160" t="s">
        <v>52</v>
      </c>
      <c r="Q183" s="199" t="s">
        <v>0</v>
      </c>
      <c r="R183" s="173" t="s">
        <v>41</v>
      </c>
      <c r="S183" s="173" t="s">
        <v>37</v>
      </c>
      <c r="T183" s="173" t="s">
        <v>42</v>
      </c>
      <c r="U183" s="173" t="s">
        <v>43</v>
      </c>
      <c r="V183" s="173" t="s">
        <v>44</v>
      </c>
      <c r="W183" s="173" t="s">
        <v>45</v>
      </c>
      <c r="X183" s="173" t="s">
        <v>46</v>
      </c>
      <c r="Y183" s="173" t="s">
        <v>47</v>
      </c>
      <c r="Z183" s="173" t="s">
        <v>38</v>
      </c>
      <c r="AA183" s="173" t="s">
        <v>48</v>
      </c>
      <c r="AB183" s="173" t="s">
        <v>39</v>
      </c>
      <c r="AC183" s="173" t="s">
        <v>40</v>
      </c>
      <c r="AD183" s="160" t="s">
        <v>54</v>
      </c>
      <c r="AE183" s="160" t="s">
        <v>52</v>
      </c>
      <c r="AF183" s="402" t="s">
        <v>0</v>
      </c>
      <c r="AG183" s="56"/>
      <c r="AH183" s="304"/>
      <c r="AI183" s="304"/>
      <c r="AJ183" s="163"/>
      <c r="AK183" s="304"/>
      <c r="AL183" s="162"/>
      <c r="AM183" s="162"/>
      <c r="AN183" s="162"/>
      <c r="AO183" s="162"/>
      <c r="AP183" s="162"/>
      <c r="AQ183" s="162"/>
      <c r="AR183" s="162"/>
      <c r="AS183" s="162"/>
      <c r="AT183" s="158"/>
      <c r="AU183" s="158"/>
      <c r="AV183" s="162"/>
      <c r="AW183" s="162"/>
      <c r="AX183" s="162"/>
    </row>
    <row r="184" spans="1:50" s="189" customFormat="1" ht="22.5" customHeight="1">
      <c r="A184" s="144" t="s">
        <v>20</v>
      </c>
      <c r="B184" s="152"/>
      <c r="C184" s="128">
        <v>7.76</v>
      </c>
      <c r="D184" s="128">
        <v>9.01</v>
      </c>
      <c r="E184" s="128">
        <v>12.09</v>
      </c>
      <c r="F184" s="128">
        <v>7.65</v>
      </c>
      <c r="G184" s="128">
        <v>10.49</v>
      </c>
      <c r="H184" s="128">
        <v>15.96</v>
      </c>
      <c r="I184" s="128">
        <v>3.64</v>
      </c>
      <c r="J184" s="128">
        <v>3.22</v>
      </c>
      <c r="K184" s="128">
        <v>0</v>
      </c>
      <c r="L184" s="128"/>
      <c r="M184" s="128"/>
      <c r="N184" s="128"/>
      <c r="O184" s="128">
        <v>69.82</v>
      </c>
      <c r="P184" s="128">
        <v>0</v>
      </c>
      <c r="Q184" s="202"/>
      <c r="R184" s="165">
        <v>31.9</v>
      </c>
      <c r="S184" s="165">
        <v>22.89</v>
      </c>
      <c r="T184" s="165">
        <v>39.58</v>
      </c>
      <c r="U184" s="165">
        <v>31.93</v>
      </c>
      <c r="V184" s="165">
        <v>21.44</v>
      </c>
      <c r="W184" s="165">
        <v>5.48</v>
      </c>
      <c r="X184" s="165">
        <v>19.88</v>
      </c>
      <c r="Y184" s="165">
        <v>16.66</v>
      </c>
      <c r="Z184" s="164">
        <v>0</v>
      </c>
      <c r="AA184" s="164">
        <v>0</v>
      </c>
      <c r="AB184" s="165">
        <v>0</v>
      </c>
      <c r="AC184" s="165">
        <v>0</v>
      </c>
      <c r="AD184" s="164">
        <v>0</v>
      </c>
      <c r="AE184" s="165">
        <v>14.38</v>
      </c>
      <c r="AF184" s="164">
        <v>0</v>
      </c>
      <c r="AG184" s="188"/>
      <c r="AH184" s="304"/>
      <c r="AI184" s="304"/>
      <c r="AJ184" s="163"/>
      <c r="AK184" s="304"/>
      <c r="AL184" s="162"/>
      <c r="AM184" s="162"/>
      <c r="AN184" s="162"/>
      <c r="AO184" s="162"/>
      <c r="AP184" s="162"/>
      <c r="AQ184" s="162"/>
      <c r="AR184" s="162"/>
      <c r="AS184" s="162"/>
      <c r="AT184" s="158"/>
      <c r="AU184" s="158"/>
      <c r="AV184" s="162"/>
      <c r="AW184" s="162"/>
      <c r="AX184" s="162"/>
    </row>
    <row r="185" spans="1:50" ht="15.75" customHeight="1">
      <c r="A185" s="37" t="s">
        <v>3</v>
      </c>
      <c r="B185" s="143"/>
      <c r="C185" s="113">
        <v>21.3</v>
      </c>
      <c r="D185" s="113">
        <v>50.9</v>
      </c>
      <c r="E185" s="113">
        <v>62.5</v>
      </c>
      <c r="F185" s="113">
        <v>63.1</v>
      </c>
      <c r="G185" s="113">
        <v>83</v>
      </c>
      <c r="H185" s="113">
        <v>83.4</v>
      </c>
      <c r="I185" s="113">
        <v>97</v>
      </c>
      <c r="J185" s="113">
        <v>75</v>
      </c>
      <c r="K185" s="113">
        <v>66.9</v>
      </c>
      <c r="L185" s="113"/>
      <c r="M185" s="113"/>
      <c r="N185" s="113"/>
      <c r="O185" s="113">
        <v>603.1</v>
      </c>
      <c r="P185" s="113">
        <v>188.8</v>
      </c>
      <c r="Q185" s="202">
        <f aca="true" t="shared" si="22" ref="Q185:Q192">IF(P185&lt;&gt;0,(O185-P185)/P185,0)</f>
        <v>2.194385593220339</v>
      </c>
      <c r="R185" s="127">
        <v>18.3</v>
      </c>
      <c r="S185" s="127">
        <v>22.3</v>
      </c>
      <c r="T185" s="127">
        <v>12</v>
      </c>
      <c r="U185" s="127">
        <v>27.1</v>
      </c>
      <c r="V185" s="127">
        <v>20.4</v>
      </c>
      <c r="W185" s="127">
        <v>25.2</v>
      </c>
      <c r="X185" s="127">
        <v>16.3</v>
      </c>
      <c r="Y185" s="127">
        <v>28.8</v>
      </c>
      <c r="Z185" s="127">
        <v>21.8</v>
      </c>
      <c r="AA185" s="127">
        <v>0</v>
      </c>
      <c r="AB185" s="127">
        <v>0</v>
      </c>
      <c r="AC185" s="127">
        <v>0</v>
      </c>
      <c r="AD185" s="127">
        <v>21.8</v>
      </c>
      <c r="AE185" s="127">
        <v>45.8</v>
      </c>
      <c r="AF185" s="193">
        <f aca="true" t="shared" si="23" ref="AF185:AF195">IF(AE185&lt;&gt;0,(AD185-AE185)/AE185,0)</f>
        <v>-0.5240174672489083</v>
      </c>
      <c r="AG185" s="188"/>
      <c r="AQ185" s="16"/>
      <c r="AR185" s="2"/>
      <c r="AS185" s="2"/>
      <c r="AT185" s="30"/>
      <c r="AU185" s="30"/>
      <c r="AX185" s="17"/>
    </row>
    <row r="186" spans="1:50" ht="11.25" customHeight="1">
      <c r="A186" s="37" t="s">
        <v>25</v>
      </c>
      <c r="B186" s="143"/>
      <c r="C186" s="113">
        <v>0.1</v>
      </c>
      <c r="D186" s="113">
        <v>4.4</v>
      </c>
      <c r="E186" s="113">
        <v>3.6</v>
      </c>
      <c r="F186" s="113">
        <v>2.1</v>
      </c>
      <c r="G186" s="113">
        <v>2.9</v>
      </c>
      <c r="H186" s="113">
        <v>2</v>
      </c>
      <c r="I186" s="113">
        <v>0</v>
      </c>
      <c r="J186" s="113">
        <v>4.4</v>
      </c>
      <c r="K186" s="113">
        <v>7</v>
      </c>
      <c r="L186" s="113"/>
      <c r="M186" s="113"/>
      <c r="N186" s="113"/>
      <c r="O186" s="113">
        <v>26.5</v>
      </c>
      <c r="P186" s="113">
        <v>41.1</v>
      </c>
      <c r="Q186" s="202">
        <f t="shared" si="22"/>
        <v>-0.35523114355231145</v>
      </c>
      <c r="R186" s="127">
        <v>29.6</v>
      </c>
      <c r="S186" s="127">
        <v>22.5</v>
      </c>
      <c r="T186" s="127">
        <v>41.5</v>
      </c>
      <c r="U186" s="127">
        <v>39.4</v>
      </c>
      <c r="V186" s="127">
        <v>36.5</v>
      </c>
      <c r="W186" s="127">
        <v>34.5</v>
      </c>
      <c r="X186" s="127">
        <v>30</v>
      </c>
      <c r="Y186" s="127">
        <v>25.6</v>
      </c>
      <c r="Z186" s="127">
        <v>8.6</v>
      </c>
      <c r="AA186" s="127">
        <v>0</v>
      </c>
      <c r="AB186" s="127">
        <v>0</v>
      </c>
      <c r="AC186" s="127">
        <v>0</v>
      </c>
      <c r="AD186" s="127">
        <v>8.6</v>
      </c>
      <c r="AE186" s="127">
        <v>27.1</v>
      </c>
      <c r="AF186" s="193">
        <f t="shared" si="23"/>
        <v>-0.6826568265682657</v>
      </c>
      <c r="AG186" s="188"/>
      <c r="AQ186" s="16"/>
      <c r="AR186" s="2"/>
      <c r="AS186" s="2"/>
      <c r="AT186" s="30"/>
      <c r="AU186" s="30"/>
      <c r="AX186" s="17"/>
    </row>
    <row r="187" spans="1:50" ht="14.25" customHeight="1">
      <c r="A187" s="37" t="s">
        <v>28</v>
      </c>
      <c r="B187" s="143"/>
      <c r="C187" s="113">
        <v>91.58</v>
      </c>
      <c r="D187" s="113">
        <v>53.23</v>
      </c>
      <c r="E187" s="113">
        <v>63.92</v>
      </c>
      <c r="F187" s="113">
        <v>30.2</v>
      </c>
      <c r="G187" s="113">
        <v>8.19</v>
      </c>
      <c r="H187" s="113">
        <v>21.75</v>
      </c>
      <c r="I187" s="113">
        <v>18.92</v>
      </c>
      <c r="J187" s="113">
        <v>38.11</v>
      </c>
      <c r="K187" s="113">
        <v>27.4</v>
      </c>
      <c r="L187" s="113"/>
      <c r="M187" s="113"/>
      <c r="N187" s="113"/>
      <c r="O187" s="113">
        <v>353.29</v>
      </c>
      <c r="P187" s="113">
        <v>1182.65</v>
      </c>
      <c r="Q187" s="202">
        <f t="shared" si="22"/>
        <v>-0.701272565847884</v>
      </c>
      <c r="R187" s="127">
        <v>59.57</v>
      </c>
      <c r="S187" s="127">
        <v>21.73</v>
      </c>
      <c r="T187" s="127">
        <v>9.31</v>
      </c>
      <c r="U187" s="127">
        <v>12.91</v>
      </c>
      <c r="V187" s="127">
        <v>6.22</v>
      </c>
      <c r="W187" s="127">
        <v>1.65</v>
      </c>
      <c r="X187" s="127">
        <v>3.51</v>
      </c>
      <c r="Y187" s="127">
        <v>16.32</v>
      </c>
      <c r="Z187" s="127">
        <v>3.48</v>
      </c>
      <c r="AA187" s="127">
        <v>0</v>
      </c>
      <c r="AB187" s="127">
        <v>0</v>
      </c>
      <c r="AC187" s="127">
        <v>0</v>
      </c>
      <c r="AD187" s="127">
        <v>3.48</v>
      </c>
      <c r="AE187" s="127">
        <v>58.98</v>
      </c>
      <c r="AF187" s="193">
        <f t="shared" si="23"/>
        <v>-0.9409969481180062</v>
      </c>
      <c r="AG187" s="188"/>
      <c r="AQ187" s="16"/>
      <c r="AR187" s="2"/>
      <c r="AS187" s="2"/>
      <c r="AT187" s="30"/>
      <c r="AU187" s="30"/>
      <c r="AX187" s="17"/>
    </row>
    <row r="188" spans="1:50" ht="12.75" customHeight="1">
      <c r="A188" s="37" t="s">
        <v>21</v>
      </c>
      <c r="B188" s="143"/>
      <c r="C188" s="113">
        <v>2.6</v>
      </c>
      <c r="D188" s="113">
        <v>3.2</v>
      </c>
      <c r="E188" s="113">
        <v>6.9</v>
      </c>
      <c r="F188" s="113">
        <v>9.4</v>
      </c>
      <c r="G188" s="113">
        <v>17.8</v>
      </c>
      <c r="H188" s="113">
        <v>21.8</v>
      </c>
      <c r="I188" s="113">
        <v>13.4</v>
      </c>
      <c r="J188" s="113">
        <v>7</v>
      </c>
      <c r="K188" s="113">
        <v>10.2</v>
      </c>
      <c r="L188" s="113"/>
      <c r="M188" s="113"/>
      <c r="N188" s="113"/>
      <c r="O188" s="113">
        <v>92.3</v>
      </c>
      <c r="P188" s="113">
        <v>73.1</v>
      </c>
      <c r="Q188" s="202">
        <f t="shared" si="22"/>
        <v>0.2626538987688099</v>
      </c>
      <c r="R188" s="127">
        <v>3.2</v>
      </c>
      <c r="S188" s="127">
        <v>0</v>
      </c>
      <c r="T188" s="127">
        <v>9.4</v>
      </c>
      <c r="U188" s="127">
        <v>0</v>
      </c>
      <c r="V188" s="127">
        <v>6.8</v>
      </c>
      <c r="W188" s="127">
        <v>11.1</v>
      </c>
      <c r="X188" s="127">
        <v>12.7</v>
      </c>
      <c r="Y188" s="127">
        <v>8.9</v>
      </c>
      <c r="Z188" s="127">
        <v>9.5</v>
      </c>
      <c r="AA188" s="127">
        <v>0</v>
      </c>
      <c r="AB188" s="127">
        <v>0</v>
      </c>
      <c r="AC188" s="127">
        <v>0</v>
      </c>
      <c r="AD188" s="127">
        <v>9.5</v>
      </c>
      <c r="AE188" s="127">
        <v>18.4</v>
      </c>
      <c r="AF188" s="193">
        <f t="shared" si="23"/>
        <v>-0.483695652173913</v>
      </c>
      <c r="AG188" s="188"/>
      <c r="AQ188" s="16"/>
      <c r="AR188" s="2"/>
      <c r="AS188" s="2"/>
      <c r="AT188" s="30"/>
      <c r="AU188" s="30"/>
      <c r="AX188" s="17"/>
    </row>
    <row r="189" spans="1:50" ht="12.75" customHeight="1">
      <c r="A189" s="37" t="s">
        <v>29</v>
      </c>
      <c r="B189" s="143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202">
        <f t="shared" si="22"/>
        <v>0</v>
      </c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93">
        <f t="shared" si="23"/>
        <v>0</v>
      </c>
      <c r="AG189" s="188"/>
      <c r="AQ189" s="16"/>
      <c r="AR189" s="2"/>
      <c r="AS189" s="2"/>
      <c r="AT189" s="30"/>
      <c r="AU189" s="30"/>
      <c r="AX189" s="17"/>
    </row>
    <row r="190" spans="1:50" ht="12.75" customHeight="1">
      <c r="A190" s="19" t="s">
        <v>30</v>
      </c>
      <c r="B190" s="153"/>
      <c r="C190" s="113">
        <v>115.1</v>
      </c>
      <c r="D190" s="113">
        <v>160</v>
      </c>
      <c r="E190" s="113">
        <v>167.2</v>
      </c>
      <c r="F190" s="113">
        <v>195.5</v>
      </c>
      <c r="G190" s="113">
        <v>198.8</v>
      </c>
      <c r="H190" s="113">
        <v>158.4</v>
      </c>
      <c r="I190" s="113">
        <v>105.3</v>
      </c>
      <c r="J190" s="113">
        <v>113.3</v>
      </c>
      <c r="K190" s="113">
        <v>136.8</v>
      </c>
      <c r="L190" s="113"/>
      <c r="M190" s="113"/>
      <c r="N190" s="113"/>
      <c r="O190" s="113">
        <v>1350.4</v>
      </c>
      <c r="P190" s="113">
        <v>3507.4</v>
      </c>
      <c r="Q190" s="202">
        <f t="shared" si="22"/>
        <v>-0.614985459314592</v>
      </c>
      <c r="R190" s="127">
        <v>123.8</v>
      </c>
      <c r="S190" s="127">
        <v>118.8</v>
      </c>
      <c r="T190" s="127">
        <v>74.2</v>
      </c>
      <c r="U190" s="127">
        <v>144.4</v>
      </c>
      <c r="V190" s="127">
        <v>19.4</v>
      </c>
      <c r="W190" s="127">
        <v>44.7</v>
      </c>
      <c r="X190" s="127">
        <v>46.8</v>
      </c>
      <c r="Y190" s="127">
        <v>72.1</v>
      </c>
      <c r="Z190" s="127">
        <v>76</v>
      </c>
      <c r="AA190" s="127">
        <v>0</v>
      </c>
      <c r="AB190" s="127">
        <v>0</v>
      </c>
      <c r="AC190" s="127">
        <v>0</v>
      </c>
      <c r="AD190" s="127">
        <v>76</v>
      </c>
      <c r="AE190" s="127">
        <v>95.5</v>
      </c>
      <c r="AF190" s="193">
        <f t="shared" si="23"/>
        <v>-0.20418848167539266</v>
      </c>
      <c r="AG190" s="188"/>
      <c r="AQ190" s="16"/>
      <c r="AR190" s="2"/>
      <c r="AS190" s="2"/>
      <c r="AT190" s="30"/>
      <c r="AU190" s="30"/>
      <c r="AX190" s="17"/>
    </row>
    <row r="191" spans="1:50" s="349" customFormat="1" ht="15" customHeight="1">
      <c r="A191" s="343" t="s">
        <v>5</v>
      </c>
      <c r="B191" s="344"/>
      <c r="C191" s="345">
        <v>541.5</v>
      </c>
      <c r="D191" s="345">
        <v>369.6</v>
      </c>
      <c r="E191" s="345">
        <v>344.9</v>
      </c>
      <c r="F191" s="345">
        <v>275.5</v>
      </c>
      <c r="G191" s="345">
        <v>338.6</v>
      </c>
      <c r="H191" s="345">
        <v>334.3</v>
      </c>
      <c r="I191" s="345">
        <v>348.8</v>
      </c>
      <c r="J191" s="345">
        <v>370</v>
      </c>
      <c r="K191" s="345">
        <v>444.7</v>
      </c>
      <c r="L191" s="345"/>
      <c r="M191" s="345"/>
      <c r="N191" s="345"/>
      <c r="O191" s="345">
        <v>3367.9</v>
      </c>
      <c r="P191" s="345">
        <v>11178.7</v>
      </c>
      <c r="Q191" s="346">
        <f t="shared" si="22"/>
        <v>-0.6987216760446207</v>
      </c>
      <c r="R191" s="347">
        <v>151.7</v>
      </c>
      <c r="S191" s="347">
        <v>108.1</v>
      </c>
      <c r="T191" s="348">
        <v>151.4</v>
      </c>
      <c r="U191" s="348">
        <v>220.1</v>
      </c>
      <c r="V191" s="348">
        <v>205</v>
      </c>
      <c r="W191" s="348">
        <v>185.6</v>
      </c>
      <c r="X191" s="348">
        <v>205.7</v>
      </c>
      <c r="Y191" s="348">
        <v>134</v>
      </c>
      <c r="Z191" s="348">
        <v>158.6</v>
      </c>
      <c r="AA191" s="348">
        <v>0</v>
      </c>
      <c r="AB191" s="348">
        <v>0</v>
      </c>
      <c r="AC191" s="348">
        <v>0</v>
      </c>
      <c r="AD191" s="348">
        <v>158.6</v>
      </c>
      <c r="AE191" s="348">
        <v>281.3</v>
      </c>
      <c r="AF191" s="193">
        <f t="shared" si="23"/>
        <v>-0.4361891219338785</v>
      </c>
      <c r="AG191" s="188"/>
      <c r="AH191" s="162"/>
      <c r="AI191" s="162"/>
      <c r="AJ191" s="162"/>
      <c r="AK191" s="162"/>
      <c r="AL191" s="162"/>
      <c r="AM191" s="162"/>
      <c r="AN191" s="162"/>
      <c r="AO191" s="162"/>
      <c r="AP191" s="189"/>
      <c r="AQ191" s="16"/>
      <c r="AT191" s="352"/>
      <c r="AU191" s="352"/>
      <c r="AX191" s="351"/>
    </row>
    <row r="192" spans="1:50" ht="12.75" customHeight="1">
      <c r="A192" s="37" t="s">
        <v>6</v>
      </c>
      <c r="B192" s="143"/>
      <c r="C192" s="120">
        <v>46.82</v>
      </c>
      <c r="D192" s="120">
        <v>35</v>
      </c>
      <c r="E192" s="120">
        <v>40.7</v>
      </c>
      <c r="F192" s="120">
        <v>42.9</v>
      </c>
      <c r="G192" s="120">
        <v>51.9</v>
      </c>
      <c r="H192" s="120">
        <v>60.3</v>
      </c>
      <c r="I192" s="120">
        <v>58.16</v>
      </c>
      <c r="J192" s="120">
        <v>48.2</v>
      </c>
      <c r="K192" s="120">
        <v>65</v>
      </c>
      <c r="L192" s="120"/>
      <c r="M192" s="120"/>
      <c r="N192" s="120"/>
      <c r="O192" s="120">
        <v>448.98</v>
      </c>
      <c r="P192" s="120">
        <v>255.2</v>
      </c>
      <c r="Q192" s="202">
        <f t="shared" si="22"/>
        <v>0.7593260188087776</v>
      </c>
      <c r="R192" s="127">
        <v>31.9</v>
      </c>
      <c r="S192" s="127">
        <v>25.4</v>
      </c>
      <c r="T192" s="127">
        <v>9.6</v>
      </c>
      <c r="U192" s="127">
        <v>27</v>
      </c>
      <c r="V192" s="127">
        <v>5.1</v>
      </c>
      <c r="W192" s="127">
        <v>14.8</v>
      </c>
      <c r="X192" s="127">
        <v>16.96</v>
      </c>
      <c r="Y192" s="127">
        <v>27.66</v>
      </c>
      <c r="Z192" s="127">
        <v>22.66</v>
      </c>
      <c r="AA192" s="127">
        <v>0</v>
      </c>
      <c r="AB192" s="127">
        <v>0</v>
      </c>
      <c r="AC192" s="127">
        <v>0</v>
      </c>
      <c r="AD192" s="127">
        <v>22.66</v>
      </c>
      <c r="AE192" s="127">
        <v>6.8</v>
      </c>
      <c r="AF192" s="193">
        <f t="shared" si="23"/>
        <v>2.3323529411764707</v>
      </c>
      <c r="AG192" s="188"/>
      <c r="AH192" s="261"/>
      <c r="AI192" s="261"/>
      <c r="AQ192" s="16"/>
      <c r="AR192" s="2"/>
      <c r="AS192" s="2"/>
      <c r="AT192" s="30"/>
      <c r="AU192" s="30"/>
      <c r="AX192" s="17"/>
    </row>
    <row r="193" spans="1:50" s="68" customFormat="1" ht="12.75" customHeight="1">
      <c r="A193" s="37" t="s">
        <v>16</v>
      </c>
      <c r="B193" s="143"/>
      <c r="C193" s="119">
        <v>0</v>
      </c>
      <c r="D193" s="119">
        <v>0</v>
      </c>
      <c r="E193" s="119">
        <v>0</v>
      </c>
      <c r="F193" s="119">
        <v>0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/>
      <c r="M193" s="119"/>
      <c r="N193" s="119"/>
      <c r="P193" s="68">
        <v>64.4</v>
      </c>
      <c r="Q193" s="202"/>
      <c r="R193" s="127">
        <v>0</v>
      </c>
      <c r="S193" s="127">
        <v>0</v>
      </c>
      <c r="T193" s="127">
        <v>0</v>
      </c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93">
        <f t="shared" si="23"/>
        <v>0</v>
      </c>
      <c r="AG193" s="188"/>
      <c r="AH193" s="261"/>
      <c r="AI193" s="261"/>
      <c r="AJ193" s="261"/>
      <c r="AK193" s="261"/>
      <c r="AL193" s="261"/>
      <c r="AM193" s="261"/>
      <c r="AN193" s="261"/>
      <c r="AO193" s="261"/>
      <c r="AP193" s="281"/>
      <c r="AQ193" s="390"/>
      <c r="AT193" s="30"/>
      <c r="AU193" s="30"/>
      <c r="AX193" s="22"/>
    </row>
    <row r="194" spans="1:50" s="68" customFormat="1" ht="12.75" customHeight="1">
      <c r="A194" s="37" t="s">
        <v>7</v>
      </c>
      <c r="B194" s="154"/>
      <c r="C194" s="120">
        <v>177.34</v>
      </c>
      <c r="D194" s="120">
        <v>185.8</v>
      </c>
      <c r="E194" s="120">
        <v>187.22</v>
      </c>
      <c r="F194" s="120">
        <v>125.39</v>
      </c>
      <c r="G194" s="120">
        <v>201.34</v>
      </c>
      <c r="H194" s="120">
        <v>226.28</v>
      </c>
      <c r="I194" s="120">
        <v>231.48</v>
      </c>
      <c r="J194" s="120">
        <v>321.77</v>
      </c>
      <c r="K194" s="120">
        <v>256.28</v>
      </c>
      <c r="L194" s="120"/>
      <c r="M194" s="120"/>
      <c r="N194" s="120"/>
      <c r="O194" s="119">
        <v>1912.9</v>
      </c>
      <c r="P194" s="119">
        <v>1462.06</v>
      </c>
      <c r="Q194" s="202">
        <f>IF(P194&lt;&gt;0,(O194-P194)/P194,0)</f>
        <v>0.30835943805315796</v>
      </c>
      <c r="R194" s="127">
        <v>59.8</v>
      </c>
      <c r="S194" s="127">
        <v>29.5</v>
      </c>
      <c r="T194" s="127">
        <v>126.76</v>
      </c>
      <c r="U194" s="127">
        <v>116.13</v>
      </c>
      <c r="V194" s="127">
        <v>97.24</v>
      </c>
      <c r="W194" s="127">
        <v>81.46</v>
      </c>
      <c r="X194" s="127">
        <v>75.32</v>
      </c>
      <c r="Y194" s="127">
        <v>188.04</v>
      </c>
      <c r="Z194" s="127">
        <v>221.36</v>
      </c>
      <c r="AA194" s="127">
        <v>0</v>
      </c>
      <c r="AB194" s="127">
        <v>0</v>
      </c>
      <c r="AC194" s="127">
        <v>0</v>
      </c>
      <c r="AD194" s="127">
        <v>221.36</v>
      </c>
      <c r="AE194" s="127">
        <v>115.3</v>
      </c>
      <c r="AF194" s="193">
        <f t="shared" si="23"/>
        <v>0.919861231569818</v>
      </c>
      <c r="AG194" s="188"/>
      <c r="AH194" s="162"/>
      <c r="AI194" s="162"/>
      <c r="AJ194" s="261"/>
      <c r="AK194" s="261"/>
      <c r="AL194" s="261"/>
      <c r="AM194" s="261"/>
      <c r="AN194" s="261"/>
      <c r="AO194" s="261"/>
      <c r="AP194" s="281"/>
      <c r="AQ194" s="390"/>
      <c r="AT194" s="30"/>
      <c r="AU194" s="30"/>
      <c r="AX194" s="22"/>
    </row>
    <row r="195" spans="1:50" ht="12.75" customHeight="1">
      <c r="A195" s="37" t="s">
        <v>8</v>
      </c>
      <c r="B195" s="143"/>
      <c r="C195" s="85">
        <v>110.57</v>
      </c>
      <c r="D195" s="85">
        <v>82.66</v>
      </c>
      <c r="E195" s="85">
        <v>82.54</v>
      </c>
      <c r="F195" s="85">
        <v>4.02</v>
      </c>
      <c r="G195" s="85">
        <v>16.66</v>
      </c>
      <c r="H195" s="85">
        <v>109.5</v>
      </c>
      <c r="I195" s="85">
        <v>140.12</v>
      </c>
      <c r="J195" s="85">
        <v>138.86</v>
      </c>
      <c r="K195" s="85">
        <v>171.07</v>
      </c>
      <c r="L195" s="85"/>
      <c r="M195" s="85"/>
      <c r="N195" s="85"/>
      <c r="O195" s="120">
        <v>856.01</v>
      </c>
      <c r="P195" s="120">
        <v>801.9</v>
      </c>
      <c r="Q195" s="202">
        <f>IF(P195&lt;&gt;0,(O195-P195)/P195,0)</f>
        <v>0.06747724155131564</v>
      </c>
      <c r="R195" s="127">
        <v>5.82</v>
      </c>
      <c r="S195" s="127">
        <v>9.24</v>
      </c>
      <c r="T195" s="127">
        <v>19.65</v>
      </c>
      <c r="U195" s="127">
        <v>15.63</v>
      </c>
      <c r="V195" s="127">
        <v>31.09</v>
      </c>
      <c r="W195" s="127">
        <v>56.55</v>
      </c>
      <c r="X195" s="127">
        <v>39.51</v>
      </c>
      <c r="Y195" s="127">
        <v>34.36</v>
      </c>
      <c r="Z195" s="127">
        <v>38.32</v>
      </c>
      <c r="AA195" s="127">
        <v>0</v>
      </c>
      <c r="AB195" s="127">
        <v>0</v>
      </c>
      <c r="AC195" s="127">
        <v>0</v>
      </c>
      <c r="AD195" s="127">
        <v>38.32</v>
      </c>
      <c r="AE195" s="127">
        <v>19</v>
      </c>
      <c r="AF195" s="193">
        <f t="shared" si="23"/>
        <v>1.016842105263158</v>
      </c>
      <c r="AG195" s="188"/>
      <c r="AQ195" s="16"/>
      <c r="AR195" s="79"/>
      <c r="AS195" s="79"/>
      <c r="AT195" s="30"/>
      <c r="AU195" s="30"/>
      <c r="AV195" s="80"/>
      <c r="AW195" s="80"/>
      <c r="AX195" s="17"/>
    </row>
    <row r="196" spans="1:50" s="55" customFormat="1" ht="12.75" customHeight="1">
      <c r="A196" s="166" t="s">
        <v>53</v>
      </c>
      <c r="B196" s="172"/>
      <c r="C196" s="170">
        <f aca="true" t="shared" si="24" ref="C196:H196">SUM(C184:C195)</f>
        <v>1114.67</v>
      </c>
      <c r="D196" s="170">
        <f t="shared" si="24"/>
        <v>953.8000000000001</v>
      </c>
      <c r="E196" s="170">
        <f t="shared" si="24"/>
        <v>971.57</v>
      </c>
      <c r="F196" s="170">
        <f t="shared" si="24"/>
        <v>755.76</v>
      </c>
      <c r="G196" s="170">
        <f t="shared" si="24"/>
        <v>929.68</v>
      </c>
      <c r="H196" s="170">
        <f t="shared" si="24"/>
        <v>1033.69</v>
      </c>
      <c r="I196" s="170">
        <f aca="true" t="shared" si="25" ref="I196:N196">SUM(I185:I195)</f>
        <v>1013.1800000000001</v>
      </c>
      <c r="J196" s="170">
        <f t="shared" si="25"/>
        <v>1116.6399999999999</v>
      </c>
      <c r="K196" s="170">
        <f t="shared" si="25"/>
        <v>1185.35</v>
      </c>
      <c r="L196" s="170">
        <f t="shared" si="25"/>
        <v>0</v>
      </c>
      <c r="M196" s="170">
        <f t="shared" si="25"/>
        <v>0</v>
      </c>
      <c r="N196" s="170">
        <f t="shared" si="25"/>
        <v>0</v>
      </c>
      <c r="O196" s="170">
        <f>SUM(O184:O195)</f>
        <v>9081.199999999999</v>
      </c>
      <c r="P196" s="170">
        <f>SUM(P184:P195)</f>
        <v>18755.310000000005</v>
      </c>
      <c r="Q196" s="129">
        <f>IF(P196&lt;&gt;0,(O196-P196)/P196,0)</f>
        <v>-0.5158064569447268</v>
      </c>
      <c r="R196" s="170">
        <f>SUM(R184:R195)</f>
        <v>515.59</v>
      </c>
      <c r="S196" s="170">
        <f>SUM(S184:S195)</f>
        <v>380.46</v>
      </c>
      <c r="T196" s="170">
        <f>SUM(T184:T195)</f>
        <v>493.4</v>
      </c>
      <c r="U196" s="170">
        <f>SUM(U184:U195)</f>
        <v>634.6</v>
      </c>
      <c r="V196" s="170">
        <f>SUM(V184:V195)</f>
        <v>449.19</v>
      </c>
      <c r="W196" s="170">
        <f aca="true" t="shared" si="26" ref="W196:AB196">SUM(W185:W195)</f>
        <v>455.56</v>
      </c>
      <c r="X196" s="170">
        <f t="shared" si="26"/>
        <v>446.79999999999995</v>
      </c>
      <c r="Y196" s="170">
        <f t="shared" si="26"/>
        <v>535.7800000000001</v>
      </c>
      <c r="Z196" s="170">
        <f t="shared" si="26"/>
        <v>560.32</v>
      </c>
      <c r="AA196" s="170">
        <f t="shared" si="26"/>
        <v>0</v>
      </c>
      <c r="AB196" s="170">
        <f t="shared" si="26"/>
        <v>0</v>
      </c>
      <c r="AC196" s="192"/>
      <c r="AD196" s="170">
        <f>SUM(AD184:AD195)</f>
        <v>560.32</v>
      </c>
      <c r="AE196" s="170">
        <f>SUM(AE184:AE195)</f>
        <v>682.56</v>
      </c>
      <c r="AF196" s="247">
        <f>IF(AE196&lt;&gt;0,(AD196-AE196)/AE196,0)</f>
        <v>-0.1790904828879511</v>
      </c>
      <c r="AG196" s="158"/>
      <c r="AH196" s="157"/>
      <c r="AI196" s="157"/>
      <c r="AJ196" s="158"/>
      <c r="AK196" s="158"/>
      <c r="AL196" s="158"/>
      <c r="AM196" s="158"/>
      <c r="AN196" s="158"/>
      <c r="AO196" s="158"/>
      <c r="AP196" s="273"/>
      <c r="AQ196" s="130"/>
      <c r="AX196" s="26"/>
    </row>
    <row r="197" spans="1:50" ht="12.75" customHeight="1">
      <c r="A197" s="8" t="s">
        <v>36</v>
      </c>
      <c r="B197" s="14"/>
      <c r="C197" s="14" t="e">
        <f>SUM(#REF!)</f>
        <v>#REF!</v>
      </c>
      <c r="D197" s="14">
        <f>SUM(C185:C194)</f>
        <v>996.3400000000001</v>
      </c>
      <c r="E197" s="14">
        <f>SUM(D185:D194)</f>
        <v>862.1300000000001</v>
      </c>
      <c r="F197" s="14">
        <f>SUM(E185:E194)</f>
        <v>876.94</v>
      </c>
      <c r="G197" s="14">
        <f>SUM(F185:F194)</f>
        <v>744.0899999999999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>
        <f>SUM(Q185:Q195)</f>
        <v>1.221991345642992</v>
      </c>
      <c r="R197" s="14" t="e">
        <f>SUM(#REF!)</f>
        <v>#REF!</v>
      </c>
      <c r="S197" s="14"/>
      <c r="T197" s="14" t="e">
        <f>SUM(#REF!)</f>
        <v>#REF!</v>
      </c>
      <c r="U197" s="14">
        <f>SUM(R185:R195)</f>
        <v>483.68999999999994</v>
      </c>
      <c r="V197" s="14">
        <f>SUM(S185:S195)</f>
        <v>357.56999999999994</v>
      </c>
      <c r="W197" s="14"/>
      <c r="X197" s="14">
        <f>SUM(T185:T195)</f>
        <v>453.82000000000005</v>
      </c>
      <c r="Y197" s="15">
        <f>SUM(X185:X195)</f>
        <v>446.79999999999995</v>
      </c>
      <c r="Z197" s="67"/>
      <c r="AA197" s="67"/>
      <c r="AB197" s="2"/>
      <c r="AC197" s="2"/>
      <c r="AD197" s="2"/>
      <c r="AE197" s="2"/>
      <c r="AQ197" s="16"/>
      <c r="AR197" s="2"/>
      <c r="AS197" s="2"/>
      <c r="AT197" s="30"/>
      <c r="AU197" s="30"/>
      <c r="AX197" s="17"/>
    </row>
    <row r="198" spans="1:50" ht="12.75" customHeight="1">
      <c r="A198" s="87" t="s">
        <v>31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13"/>
      <c r="Z198" s="67"/>
      <c r="AA198" s="67"/>
      <c r="AB198" s="2"/>
      <c r="AC198" s="2"/>
      <c r="AD198" s="2"/>
      <c r="AE198" s="2"/>
      <c r="AQ198" s="16"/>
      <c r="AR198" s="2"/>
      <c r="AS198" s="2"/>
      <c r="AT198" s="30"/>
      <c r="AU198" s="30"/>
      <c r="AX198" s="17"/>
    </row>
    <row r="199" spans="1:46" s="72" customFormat="1" ht="23.25" customHeight="1">
      <c r="A199" s="103"/>
      <c r="B199" s="103"/>
      <c r="C199" s="424" t="s">
        <v>49</v>
      </c>
      <c r="D199" s="424"/>
      <c r="E199" s="424"/>
      <c r="F199" s="424"/>
      <c r="G199" s="424"/>
      <c r="H199" s="424"/>
      <c r="I199" s="424"/>
      <c r="J199" s="424"/>
      <c r="K199" s="424"/>
      <c r="L199" s="424"/>
      <c r="M199" s="424"/>
      <c r="N199" s="424"/>
      <c r="O199" s="424"/>
      <c r="P199" s="424"/>
      <c r="Q199" s="424"/>
      <c r="R199" s="424"/>
      <c r="S199" s="424"/>
      <c r="T199" s="424"/>
      <c r="U199" s="424"/>
      <c r="V199" s="424"/>
      <c r="W199" s="424"/>
      <c r="X199" s="424"/>
      <c r="Y199" s="424"/>
      <c r="Z199" s="424"/>
      <c r="AA199" s="424"/>
      <c r="AB199" s="424"/>
      <c r="AC199" s="424"/>
      <c r="AD199" s="424"/>
      <c r="AE199" s="424"/>
      <c r="AF199" s="424"/>
      <c r="AG199" s="15"/>
      <c r="AH199" s="265"/>
      <c r="AI199" s="265"/>
      <c r="AJ199" s="265"/>
      <c r="AK199" s="162"/>
      <c r="AL199" s="157"/>
      <c r="AM199" s="159"/>
      <c r="AN199" s="264"/>
      <c r="AO199" s="157"/>
      <c r="AP199" s="157"/>
      <c r="AQ199" s="157"/>
      <c r="AR199" s="70"/>
      <c r="AS199" s="71"/>
      <c r="AT199" s="71"/>
    </row>
    <row r="200" spans="1:46" s="72" customFormat="1" ht="21.75" customHeight="1">
      <c r="A200" s="427" t="str">
        <f>$A$73</f>
        <v>Evolution régionale des mises en œuvre et des stocks des FAB</v>
      </c>
      <c r="B200" s="427"/>
      <c r="C200" s="427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15"/>
      <c r="AH200" s="265"/>
      <c r="AI200" s="265"/>
      <c r="AJ200" s="265"/>
      <c r="AK200" s="162"/>
      <c r="AL200" s="157"/>
      <c r="AM200" s="159"/>
      <c r="AN200" s="264"/>
      <c r="AO200" s="157"/>
      <c r="AP200" s="157"/>
      <c r="AQ200" s="157"/>
      <c r="AR200" s="70"/>
      <c r="AS200" s="71"/>
      <c r="AT200" s="71"/>
    </row>
    <row r="201" spans="1:46" s="72" customFormat="1" ht="21.75" customHeight="1">
      <c r="A201" s="20"/>
      <c r="B201" s="20"/>
      <c r="C201" s="422" t="s">
        <v>56</v>
      </c>
      <c r="D201" s="422"/>
      <c r="E201" s="422"/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22"/>
      <c r="Q201" s="423"/>
      <c r="R201" s="422" t="s">
        <v>2</v>
      </c>
      <c r="S201" s="422"/>
      <c r="T201" s="422"/>
      <c r="U201" s="422"/>
      <c r="V201" s="422"/>
      <c r="W201" s="422"/>
      <c r="X201" s="422"/>
      <c r="Y201" s="422"/>
      <c r="Z201" s="422"/>
      <c r="AA201" s="422"/>
      <c r="AB201" s="422"/>
      <c r="AC201" s="422"/>
      <c r="AD201" s="422"/>
      <c r="AE201" s="422"/>
      <c r="AF201" s="422"/>
      <c r="AG201" s="15"/>
      <c r="AH201" s="244">
        <v>0</v>
      </c>
      <c r="AI201" s="265"/>
      <c r="AJ201" s="265"/>
      <c r="AK201" s="162"/>
      <c r="AL201" s="157"/>
      <c r="AM201" s="159"/>
      <c r="AN201" s="264"/>
      <c r="AO201" s="157"/>
      <c r="AP201" s="157"/>
      <c r="AQ201" s="157"/>
      <c r="AR201" s="70"/>
      <c r="AS201" s="71"/>
      <c r="AT201" s="71"/>
    </row>
    <row r="202" spans="1:45" s="7" customFormat="1" ht="24.75" customHeight="1">
      <c r="A202" s="157"/>
      <c r="B202" s="157"/>
      <c r="C202" s="173" t="s">
        <v>41</v>
      </c>
      <c r="D202" s="173" t="s">
        <v>37</v>
      </c>
      <c r="E202" s="173" t="s">
        <v>42</v>
      </c>
      <c r="F202" s="173" t="s">
        <v>43</v>
      </c>
      <c r="G202" s="173" t="s">
        <v>44</v>
      </c>
      <c r="H202" s="173" t="s">
        <v>45</v>
      </c>
      <c r="I202" s="173" t="s">
        <v>46</v>
      </c>
      <c r="J202" s="173" t="s">
        <v>47</v>
      </c>
      <c r="K202" s="173" t="s">
        <v>38</v>
      </c>
      <c r="L202" s="173" t="s">
        <v>48</v>
      </c>
      <c r="M202" s="173" t="s">
        <v>39</v>
      </c>
      <c r="N202" s="173" t="s">
        <v>40</v>
      </c>
      <c r="O202" s="160" t="s">
        <v>54</v>
      </c>
      <c r="P202" s="160" t="s">
        <v>52</v>
      </c>
      <c r="Q202" s="199" t="s">
        <v>0</v>
      </c>
      <c r="R202" s="173" t="s">
        <v>41</v>
      </c>
      <c r="S202" s="173" t="s">
        <v>37</v>
      </c>
      <c r="T202" s="173" t="s">
        <v>42</v>
      </c>
      <c r="U202" s="173" t="s">
        <v>43</v>
      </c>
      <c r="V202" s="173" t="s">
        <v>44</v>
      </c>
      <c r="W202" s="173" t="s">
        <v>45</v>
      </c>
      <c r="X202" s="173" t="s">
        <v>46</v>
      </c>
      <c r="Y202" s="173" t="s">
        <v>47</v>
      </c>
      <c r="Z202" s="173" t="s">
        <v>38</v>
      </c>
      <c r="AA202" s="173" t="s">
        <v>48</v>
      </c>
      <c r="AB202" s="173" t="s">
        <v>39</v>
      </c>
      <c r="AC202" s="173" t="s">
        <v>40</v>
      </c>
      <c r="AD202" s="160" t="s">
        <v>54</v>
      </c>
      <c r="AE202" s="160" t="s">
        <v>52</v>
      </c>
      <c r="AF202" s="402" t="s">
        <v>0</v>
      </c>
      <c r="AG202" s="383"/>
      <c r="AH202" s="244">
        <v>0</v>
      </c>
      <c r="AI202" s="157"/>
      <c r="AJ202" s="157"/>
      <c r="AK202" s="157"/>
      <c r="AL202" s="157"/>
      <c r="AM202" s="157"/>
      <c r="AN202" s="157"/>
      <c r="AO202" s="157"/>
      <c r="AP202" s="280"/>
      <c r="AQ202" s="130"/>
      <c r="AR202" s="130"/>
      <c r="AS202" s="130"/>
    </row>
    <row r="203" spans="1:45" s="35" customFormat="1" ht="13.5" customHeight="1">
      <c r="A203" s="150" t="s">
        <v>27</v>
      </c>
      <c r="B203" s="151"/>
      <c r="C203" s="174">
        <v>0</v>
      </c>
      <c r="D203" s="174">
        <v>0</v>
      </c>
      <c r="E203" s="174">
        <v>0</v>
      </c>
      <c r="F203" s="174">
        <v>0</v>
      </c>
      <c r="G203" s="174">
        <v>0</v>
      </c>
      <c r="H203" s="174">
        <v>0</v>
      </c>
      <c r="I203" s="174">
        <v>0</v>
      </c>
      <c r="J203" s="174">
        <v>0</v>
      </c>
      <c r="K203" s="174">
        <v>0</v>
      </c>
      <c r="L203" s="174"/>
      <c r="M203" s="174"/>
      <c r="N203" s="174"/>
      <c r="O203" s="174">
        <v>0</v>
      </c>
      <c r="P203" s="174">
        <v>14.2</v>
      </c>
      <c r="Q203" s="202"/>
      <c r="R203" s="176">
        <v>11.5</v>
      </c>
      <c r="S203" s="176">
        <v>11.5</v>
      </c>
      <c r="T203" s="176">
        <v>11.5</v>
      </c>
      <c r="U203" s="176">
        <v>11.5</v>
      </c>
      <c r="V203" s="176">
        <v>0</v>
      </c>
      <c r="W203" s="176">
        <v>0</v>
      </c>
      <c r="X203" s="176">
        <v>0</v>
      </c>
      <c r="Y203" s="176">
        <v>0</v>
      </c>
      <c r="Z203" s="176">
        <v>0</v>
      </c>
      <c r="AA203" s="176">
        <v>0</v>
      </c>
      <c r="AB203" s="176">
        <v>0</v>
      </c>
      <c r="AC203" s="176">
        <v>0</v>
      </c>
      <c r="AD203" s="176">
        <v>0</v>
      </c>
      <c r="AE203" s="176">
        <v>0</v>
      </c>
      <c r="AF203" s="193">
        <f aca="true" t="shared" si="27" ref="AF203:AF222">IF(AE203&lt;&gt;0,(AD203-AE203)/AE203,0)</f>
        <v>0</v>
      </c>
      <c r="AG203" s="244"/>
      <c r="AH203" s="276">
        <v>0</v>
      </c>
      <c r="AI203" s="162"/>
      <c r="AJ203" s="162"/>
      <c r="AK203" s="162"/>
      <c r="AL203" s="162"/>
      <c r="AM203" s="162"/>
      <c r="AN203" s="162"/>
      <c r="AO203" s="162"/>
      <c r="AP203" s="189"/>
      <c r="AQ203" s="273"/>
      <c r="AR203" s="115"/>
      <c r="AS203" s="115"/>
    </row>
    <row r="204" spans="1:34" ht="10.5" customHeight="1">
      <c r="A204" s="37" t="s">
        <v>20</v>
      </c>
      <c r="B204" s="143"/>
      <c r="C204" s="131">
        <v>930.75</v>
      </c>
      <c r="D204" s="131">
        <v>1116.9</v>
      </c>
      <c r="E204" s="131">
        <v>1179.77</v>
      </c>
      <c r="F204" s="131">
        <v>1191.91</v>
      </c>
      <c r="G204" s="131">
        <v>1532.68</v>
      </c>
      <c r="H204" s="131">
        <v>1544.51</v>
      </c>
      <c r="I204" s="131">
        <v>1435.29</v>
      </c>
      <c r="J204" s="131">
        <v>1626.46</v>
      </c>
      <c r="K204" s="131">
        <v>1635.21</v>
      </c>
      <c r="L204" s="131"/>
      <c r="M204" s="131"/>
      <c r="N204" s="131"/>
      <c r="O204" s="131">
        <v>12193.48</v>
      </c>
      <c r="P204" s="131">
        <v>12584.24</v>
      </c>
      <c r="Q204" s="202">
        <f>IF(P204&lt;&gt;0,(O204-P204)/P204,0)</f>
        <v>-0.031051537478624075</v>
      </c>
      <c r="R204" s="128">
        <v>434.12</v>
      </c>
      <c r="S204" s="128">
        <v>279.37</v>
      </c>
      <c r="T204" s="128">
        <v>515.89</v>
      </c>
      <c r="U204" s="128">
        <v>438.12</v>
      </c>
      <c r="V204" s="128">
        <v>354.94</v>
      </c>
      <c r="W204" s="128">
        <v>532.29</v>
      </c>
      <c r="X204" s="128">
        <v>421.49</v>
      </c>
      <c r="Y204" s="128">
        <v>276.06</v>
      </c>
      <c r="Z204" s="128">
        <v>177.3</v>
      </c>
      <c r="AA204" s="128">
        <v>0</v>
      </c>
      <c r="AB204" s="128">
        <v>0</v>
      </c>
      <c r="AC204" s="128">
        <v>0</v>
      </c>
      <c r="AD204" s="128">
        <v>177.3</v>
      </c>
      <c r="AE204" s="128">
        <v>463.79</v>
      </c>
      <c r="AF204" s="193">
        <f t="shared" si="27"/>
        <v>-0.6177149140774919</v>
      </c>
      <c r="AG204" s="244"/>
      <c r="AH204" s="244" t="s">
        <v>105</v>
      </c>
    </row>
    <row r="205" spans="1:34" ht="12" customHeight="1">
      <c r="A205" s="37" t="s">
        <v>14</v>
      </c>
      <c r="B205" s="143"/>
      <c r="C205" s="131">
        <v>536.9</v>
      </c>
      <c r="D205" s="131">
        <v>583.7</v>
      </c>
      <c r="E205" s="131">
        <v>677</v>
      </c>
      <c r="F205" s="131">
        <v>801.7</v>
      </c>
      <c r="G205" s="131">
        <v>834.6</v>
      </c>
      <c r="H205" s="131">
        <v>921.2</v>
      </c>
      <c r="I205" s="131">
        <v>880.19</v>
      </c>
      <c r="J205" s="131">
        <v>871.3</v>
      </c>
      <c r="K205" s="131">
        <v>983.5</v>
      </c>
      <c r="L205" s="131"/>
      <c r="M205" s="131"/>
      <c r="N205" s="131"/>
      <c r="O205" s="131">
        <v>7090.09</v>
      </c>
      <c r="P205" s="131">
        <v>4646</v>
      </c>
      <c r="Q205" s="202">
        <f aca="true" t="shared" si="28" ref="Q205:Q222">IF(P205&lt;&gt;0,(O205-P205)/P205,0)</f>
        <v>0.5260632802410676</v>
      </c>
      <c r="R205" s="128">
        <v>99</v>
      </c>
      <c r="S205" s="128">
        <v>36</v>
      </c>
      <c r="T205" s="128">
        <v>23.8</v>
      </c>
      <c r="U205" s="128">
        <v>77.1</v>
      </c>
      <c r="V205" s="128">
        <v>34</v>
      </c>
      <c r="W205" s="128">
        <v>58.3</v>
      </c>
      <c r="X205" s="128">
        <v>98</v>
      </c>
      <c r="Y205" s="128">
        <v>53.1</v>
      </c>
      <c r="Z205" s="128">
        <v>45</v>
      </c>
      <c r="AA205" s="128">
        <v>0</v>
      </c>
      <c r="AB205" s="128">
        <v>0</v>
      </c>
      <c r="AC205" s="128">
        <v>0</v>
      </c>
      <c r="AD205" s="128">
        <v>45</v>
      </c>
      <c r="AE205" s="128">
        <v>55</v>
      </c>
      <c r="AF205" s="193">
        <f t="shared" si="27"/>
        <v>-0.18181818181818182</v>
      </c>
      <c r="AG205" s="244"/>
      <c r="AH205" s="244">
        <v>11.5</v>
      </c>
    </row>
    <row r="206" spans="1:34" ht="12.75" customHeight="1">
      <c r="A206" s="37" t="s">
        <v>3</v>
      </c>
      <c r="B206" s="143"/>
      <c r="C206" s="134">
        <v>1102.2</v>
      </c>
      <c r="D206" s="134">
        <v>1478.1</v>
      </c>
      <c r="E206" s="134">
        <v>1069.3</v>
      </c>
      <c r="F206" s="134">
        <v>1584.7</v>
      </c>
      <c r="G206" s="134">
        <v>1546.8</v>
      </c>
      <c r="H206" s="134">
        <v>1559.4</v>
      </c>
      <c r="I206" s="134">
        <v>1578.6</v>
      </c>
      <c r="J206" s="134">
        <v>1679.2</v>
      </c>
      <c r="K206" s="134">
        <v>1748.1</v>
      </c>
      <c r="L206" s="134"/>
      <c r="M206" s="134"/>
      <c r="N206" s="134"/>
      <c r="O206" s="134">
        <v>13346.4</v>
      </c>
      <c r="P206" s="134">
        <v>6413.43</v>
      </c>
      <c r="Q206" s="202">
        <f t="shared" si="28"/>
        <v>1.081008134492775</v>
      </c>
      <c r="R206" s="128">
        <v>260.1</v>
      </c>
      <c r="S206" s="128">
        <v>374.9</v>
      </c>
      <c r="T206" s="128">
        <v>376.4</v>
      </c>
      <c r="U206" s="128">
        <v>266.9</v>
      </c>
      <c r="V206" s="128">
        <v>235.6</v>
      </c>
      <c r="W206" s="128">
        <v>325.9</v>
      </c>
      <c r="X206" s="128">
        <v>373.9</v>
      </c>
      <c r="Y206" s="128">
        <v>492.4</v>
      </c>
      <c r="Z206" s="128">
        <v>351.4</v>
      </c>
      <c r="AA206" s="128">
        <v>0</v>
      </c>
      <c r="AB206" s="128">
        <v>0</v>
      </c>
      <c r="AC206" s="128">
        <v>0</v>
      </c>
      <c r="AD206" s="128">
        <v>351.4</v>
      </c>
      <c r="AE206" s="128">
        <v>331.3</v>
      </c>
      <c r="AF206" s="193">
        <f t="shared" si="27"/>
        <v>0.060670087533957036</v>
      </c>
      <c r="AG206" s="244"/>
      <c r="AH206" s="244">
        <v>0</v>
      </c>
    </row>
    <row r="207" spans="1:45" s="54" customFormat="1" ht="12.75" customHeight="1">
      <c r="A207" s="37" t="s">
        <v>13</v>
      </c>
      <c r="B207" s="143"/>
      <c r="C207" s="132">
        <v>3948.7</v>
      </c>
      <c r="D207" s="132">
        <v>4832.6</v>
      </c>
      <c r="E207" s="132">
        <v>3984.4</v>
      </c>
      <c r="F207" s="132">
        <v>4262.7</v>
      </c>
      <c r="G207" s="132">
        <v>4569.4</v>
      </c>
      <c r="H207" s="132">
        <v>4500.1</v>
      </c>
      <c r="I207" s="132">
        <v>4828.5</v>
      </c>
      <c r="J207" s="132">
        <v>4921.04</v>
      </c>
      <c r="K207" s="132">
        <v>5068.5</v>
      </c>
      <c r="L207" s="132"/>
      <c r="M207" s="132"/>
      <c r="N207" s="132"/>
      <c r="O207" s="132">
        <v>40915.94</v>
      </c>
      <c r="P207" s="132">
        <v>42612</v>
      </c>
      <c r="Q207" s="202">
        <f t="shared" si="28"/>
        <v>-0.039802403078944844</v>
      </c>
      <c r="R207" s="128">
        <v>981.94</v>
      </c>
      <c r="S207" s="128">
        <v>949.74</v>
      </c>
      <c r="T207" s="128">
        <v>1039.64</v>
      </c>
      <c r="U207" s="128">
        <v>1315.04</v>
      </c>
      <c r="V207" s="128">
        <v>1356.64</v>
      </c>
      <c r="W207" s="128">
        <v>1038.04</v>
      </c>
      <c r="X207" s="128">
        <v>1256.64</v>
      </c>
      <c r="Y207" s="128">
        <v>921.2</v>
      </c>
      <c r="Z207" s="128">
        <v>1054</v>
      </c>
      <c r="AA207" s="128">
        <v>0</v>
      </c>
      <c r="AB207" s="128">
        <v>0</v>
      </c>
      <c r="AC207" s="128">
        <v>0</v>
      </c>
      <c r="AD207" s="128">
        <v>1054</v>
      </c>
      <c r="AE207" s="128">
        <v>1069.8</v>
      </c>
      <c r="AF207" s="193">
        <f t="shared" si="27"/>
        <v>-0.014769115722564924</v>
      </c>
      <c r="AG207" s="244"/>
      <c r="AH207" s="310">
        <v>515.89</v>
      </c>
      <c r="AI207" s="157"/>
      <c r="AJ207" s="157"/>
      <c r="AK207" s="157"/>
      <c r="AL207" s="157"/>
      <c r="AM207" s="157"/>
      <c r="AN207" s="157"/>
      <c r="AO207" s="157"/>
      <c r="AP207" s="280"/>
      <c r="AQ207" s="130"/>
      <c r="AR207" s="55"/>
      <c r="AS207" s="55"/>
    </row>
    <row r="208" spans="1:34" ht="12.75" customHeight="1">
      <c r="A208" s="37" t="s">
        <v>4</v>
      </c>
      <c r="B208" s="143"/>
      <c r="C208" s="137">
        <v>3755.2</v>
      </c>
      <c r="D208" s="137">
        <v>4778.9</v>
      </c>
      <c r="E208" s="137">
        <v>5466.6</v>
      </c>
      <c r="F208" s="137">
        <v>5639.9</v>
      </c>
      <c r="G208" s="137">
        <v>6600.5</v>
      </c>
      <c r="H208" s="137">
        <v>7001</v>
      </c>
      <c r="I208" s="137">
        <v>7264.5</v>
      </c>
      <c r="J208" s="137">
        <v>6858.8</v>
      </c>
      <c r="K208" s="137">
        <v>6696.8</v>
      </c>
      <c r="L208" s="137"/>
      <c r="M208" s="137"/>
      <c r="N208" s="137"/>
      <c r="O208" s="137">
        <v>54062.2</v>
      </c>
      <c r="P208" s="137">
        <v>24070.49</v>
      </c>
      <c r="Q208" s="202">
        <f t="shared" si="28"/>
        <v>1.2459949922083013</v>
      </c>
      <c r="R208" s="128">
        <v>674.9</v>
      </c>
      <c r="S208" s="128">
        <v>1269.4</v>
      </c>
      <c r="T208" s="128">
        <v>1328.4</v>
      </c>
      <c r="U208" s="128">
        <v>975.8</v>
      </c>
      <c r="V208" s="128">
        <v>1059.6</v>
      </c>
      <c r="W208" s="128">
        <v>1131.8</v>
      </c>
      <c r="X208" s="128">
        <v>1095.9</v>
      </c>
      <c r="Y208" s="128">
        <v>1269.6</v>
      </c>
      <c r="Z208" s="128">
        <v>984.3</v>
      </c>
      <c r="AA208" s="128">
        <v>0</v>
      </c>
      <c r="AB208" s="128">
        <v>0</v>
      </c>
      <c r="AC208" s="128">
        <v>0</v>
      </c>
      <c r="AD208" s="128">
        <v>984.3</v>
      </c>
      <c r="AE208" s="128">
        <v>922.5</v>
      </c>
      <c r="AF208" s="193">
        <f t="shared" si="27"/>
        <v>0.06699186991869914</v>
      </c>
      <c r="AG208" s="244"/>
      <c r="AH208" s="311">
        <v>23.8</v>
      </c>
    </row>
    <row r="209" spans="1:34" ht="12.75" customHeight="1">
      <c r="A209" s="37" t="s">
        <v>28</v>
      </c>
      <c r="B209" s="143"/>
      <c r="C209" s="85">
        <v>3363.5</v>
      </c>
      <c r="D209" s="85">
        <v>3830.64</v>
      </c>
      <c r="E209" s="85">
        <v>3672.2</v>
      </c>
      <c r="F209" s="85">
        <v>4278.43</v>
      </c>
      <c r="G209" s="85">
        <v>5042.72</v>
      </c>
      <c r="H209" s="85">
        <v>5115.44</v>
      </c>
      <c r="I209" s="85">
        <v>5027.82</v>
      </c>
      <c r="J209" s="85">
        <v>4957.14</v>
      </c>
      <c r="K209" s="85">
        <v>5127.72</v>
      </c>
      <c r="L209" s="85"/>
      <c r="M209" s="85"/>
      <c r="N209" s="85"/>
      <c r="O209" s="85">
        <v>40415.59</v>
      </c>
      <c r="P209" s="85">
        <v>13583.56</v>
      </c>
      <c r="Q209" s="202">
        <f t="shared" si="28"/>
        <v>1.975331209197</v>
      </c>
      <c r="R209" s="85">
        <v>585.8</v>
      </c>
      <c r="S209" s="85">
        <v>1396.17</v>
      </c>
      <c r="T209" s="85">
        <v>1468.19</v>
      </c>
      <c r="U209" s="85">
        <v>1163.98</v>
      </c>
      <c r="V209" s="85">
        <v>955.82</v>
      </c>
      <c r="W209" s="85">
        <v>684.69</v>
      </c>
      <c r="X209" s="85">
        <v>1088.5</v>
      </c>
      <c r="Y209" s="85">
        <v>1592.85</v>
      </c>
      <c r="Z209" s="85">
        <v>1777.57</v>
      </c>
      <c r="AA209" s="85">
        <v>0</v>
      </c>
      <c r="AB209" s="85">
        <v>0</v>
      </c>
      <c r="AC209" s="85">
        <v>0</v>
      </c>
      <c r="AD209" s="85">
        <v>1777.57</v>
      </c>
      <c r="AE209" s="85">
        <v>933.21</v>
      </c>
      <c r="AF209" s="193">
        <f t="shared" si="27"/>
        <v>0.9047909902379956</v>
      </c>
      <c r="AG209" s="244"/>
      <c r="AH209" s="282">
        <v>376.4</v>
      </c>
    </row>
    <row r="210" spans="1:49" s="80" customFormat="1" ht="12.75" customHeight="1">
      <c r="A210" s="37" t="s">
        <v>21</v>
      </c>
      <c r="B210" s="143"/>
      <c r="C210" s="132">
        <v>0</v>
      </c>
      <c r="D210" s="132">
        <v>0</v>
      </c>
      <c r="E210" s="132">
        <v>0</v>
      </c>
      <c r="F210" s="132">
        <v>0</v>
      </c>
      <c r="G210" s="132">
        <v>0</v>
      </c>
      <c r="H210" s="132">
        <v>0</v>
      </c>
      <c r="I210" s="132">
        <v>0</v>
      </c>
      <c r="J210" s="132">
        <v>0</v>
      </c>
      <c r="K210" s="132">
        <v>0</v>
      </c>
      <c r="L210" s="132"/>
      <c r="M210" s="132"/>
      <c r="N210" s="132"/>
      <c r="O210" s="132">
        <v>0</v>
      </c>
      <c r="P210" s="132">
        <v>3725.02</v>
      </c>
      <c r="Q210" s="202">
        <f t="shared" si="28"/>
        <v>-1</v>
      </c>
      <c r="R210" s="54">
        <v>141.8</v>
      </c>
      <c r="S210" s="54">
        <v>141.8</v>
      </c>
      <c r="T210" s="54">
        <v>141.8</v>
      </c>
      <c r="U210" s="54">
        <v>141.8</v>
      </c>
      <c r="V210" s="54">
        <v>141.8</v>
      </c>
      <c r="W210" s="54">
        <v>141.8</v>
      </c>
      <c r="X210" s="54">
        <v>141.8</v>
      </c>
      <c r="Y210" s="54">
        <v>141.8</v>
      </c>
      <c r="Z210" s="54">
        <v>141.8</v>
      </c>
      <c r="AA210" s="54">
        <v>0</v>
      </c>
      <c r="AB210" s="54">
        <v>0</v>
      </c>
      <c r="AC210" s="54">
        <v>0</v>
      </c>
      <c r="AD210" s="54">
        <v>141.8</v>
      </c>
      <c r="AE210" s="54">
        <v>141.8</v>
      </c>
      <c r="AF210" s="193">
        <f t="shared" si="27"/>
        <v>0</v>
      </c>
      <c r="AG210" s="244"/>
      <c r="AH210" s="311">
        <v>1039.64</v>
      </c>
      <c r="AI210" s="162"/>
      <c r="AJ210" s="162"/>
      <c r="AK210" s="162"/>
      <c r="AL210" s="162"/>
      <c r="AM210" s="162"/>
      <c r="AN210" s="162"/>
      <c r="AO210" s="162"/>
      <c r="AP210" s="189"/>
      <c r="AQ210" s="130"/>
      <c r="AR210" s="30"/>
      <c r="AS210" s="30"/>
      <c r="AT210" s="2"/>
      <c r="AU210" s="2"/>
      <c r="AV210" s="2"/>
      <c r="AW210" s="2"/>
    </row>
    <row r="211" spans="1:34" ht="12.75" customHeight="1">
      <c r="A211" s="37" t="s">
        <v>22</v>
      </c>
      <c r="B211" s="143"/>
      <c r="C211" s="135">
        <v>1001.2</v>
      </c>
      <c r="D211" s="135">
        <v>1075</v>
      </c>
      <c r="E211" s="135">
        <v>1049</v>
      </c>
      <c r="F211" s="135">
        <v>1115.5</v>
      </c>
      <c r="G211" s="135">
        <v>1287.6</v>
      </c>
      <c r="H211" s="135">
        <v>1308.7</v>
      </c>
      <c r="I211" s="135">
        <v>1317.3</v>
      </c>
      <c r="J211" s="135">
        <v>1220.2</v>
      </c>
      <c r="K211" s="135">
        <v>1311.9</v>
      </c>
      <c r="L211" s="135"/>
      <c r="M211" s="135"/>
      <c r="N211" s="135"/>
      <c r="O211" s="135">
        <v>10686.4</v>
      </c>
      <c r="P211" s="135">
        <v>6266.9</v>
      </c>
      <c r="Q211" s="202">
        <f t="shared" si="28"/>
        <v>0.705213103767413</v>
      </c>
      <c r="R211" s="54">
        <v>397.6</v>
      </c>
      <c r="S211" s="54">
        <v>138.4</v>
      </c>
      <c r="T211" s="54">
        <v>151</v>
      </c>
      <c r="U211" s="54">
        <v>105</v>
      </c>
      <c r="V211" s="54">
        <v>410.3</v>
      </c>
      <c r="W211" s="54">
        <v>227.8</v>
      </c>
      <c r="X211" s="54">
        <v>467.2</v>
      </c>
      <c r="Y211" s="54">
        <v>127.8</v>
      </c>
      <c r="Z211" s="54">
        <v>691.4</v>
      </c>
      <c r="AA211" s="54">
        <v>0</v>
      </c>
      <c r="AB211" s="54">
        <v>0</v>
      </c>
      <c r="AC211" s="54">
        <v>0</v>
      </c>
      <c r="AD211" s="54">
        <v>691.4</v>
      </c>
      <c r="AE211" s="54">
        <v>338.7</v>
      </c>
      <c r="AF211" s="193">
        <f t="shared" si="27"/>
        <v>1.0413345143194568</v>
      </c>
      <c r="AG211" s="244"/>
      <c r="AH211" s="310">
        <v>1328.4</v>
      </c>
    </row>
    <row r="212" spans="1:43" s="29" customFormat="1" ht="12.75" customHeight="1">
      <c r="A212" s="372" t="s">
        <v>29</v>
      </c>
      <c r="B212" s="373"/>
      <c r="C212" s="120">
        <v>750.8</v>
      </c>
      <c r="D212" s="120">
        <v>809.4</v>
      </c>
      <c r="E212" s="120">
        <v>1296.4</v>
      </c>
      <c r="F212" s="120">
        <v>1338</v>
      </c>
      <c r="G212" s="120">
        <v>1657.8</v>
      </c>
      <c r="H212" s="120">
        <v>1889.7</v>
      </c>
      <c r="I212" s="120">
        <v>1314.2</v>
      </c>
      <c r="J212" s="120">
        <v>960.1</v>
      </c>
      <c r="K212" s="120">
        <v>1305.2</v>
      </c>
      <c r="L212" s="120"/>
      <c r="M212" s="120"/>
      <c r="N212" s="120"/>
      <c r="O212" s="120">
        <v>11321.6</v>
      </c>
      <c r="P212" s="120">
        <v>4024.5</v>
      </c>
      <c r="Q212" s="374">
        <f t="shared" si="28"/>
        <v>1.8131693378059388</v>
      </c>
      <c r="R212" s="121">
        <v>-13.7</v>
      </c>
      <c r="S212" s="121">
        <v>132</v>
      </c>
      <c r="T212" s="121">
        <v>207.4</v>
      </c>
      <c r="U212" s="121">
        <v>130</v>
      </c>
      <c r="V212" s="121">
        <v>253.5</v>
      </c>
      <c r="W212" s="121">
        <v>170.7</v>
      </c>
      <c r="X212" s="121">
        <v>189</v>
      </c>
      <c r="Y212" s="121">
        <v>133.8</v>
      </c>
      <c r="Z212" s="121">
        <v>187</v>
      </c>
      <c r="AA212" s="121">
        <v>0</v>
      </c>
      <c r="AB212" s="121">
        <v>0</v>
      </c>
      <c r="AC212" s="121">
        <v>0</v>
      </c>
      <c r="AD212" s="121">
        <v>187</v>
      </c>
      <c r="AE212" s="121">
        <v>75.2</v>
      </c>
      <c r="AF212" s="313">
        <f t="shared" si="27"/>
        <v>1.4867021276595744</v>
      </c>
      <c r="AG212" s="276"/>
      <c r="AH212" s="298">
        <v>1468.19</v>
      </c>
      <c r="AI212" s="157"/>
      <c r="AJ212" s="157"/>
      <c r="AK212" s="157"/>
      <c r="AL212" s="157"/>
      <c r="AM212" s="157"/>
      <c r="AN212" s="157"/>
      <c r="AO212" s="157"/>
      <c r="AP212" s="280"/>
      <c r="AQ212" s="7"/>
    </row>
    <row r="213" spans="1:45" s="356" customFormat="1" ht="13.5">
      <c r="A213" s="343" t="s">
        <v>30</v>
      </c>
      <c r="B213" s="353"/>
      <c r="C213" s="354">
        <v>23319</v>
      </c>
      <c r="D213" s="354">
        <v>24944.1</v>
      </c>
      <c r="E213" s="354">
        <v>24208</v>
      </c>
      <c r="F213" s="354">
        <v>25192.1</v>
      </c>
      <c r="G213" s="354">
        <v>27133.8</v>
      </c>
      <c r="H213" s="354">
        <v>26912.2</v>
      </c>
      <c r="I213" s="354">
        <v>27226.1</v>
      </c>
      <c r="J213" s="354">
        <v>25945.8</v>
      </c>
      <c r="K213" s="354">
        <v>27044.5</v>
      </c>
      <c r="L213" s="354"/>
      <c r="M213" s="354"/>
      <c r="N213" s="354"/>
      <c r="O213" s="354">
        <v>231925.6</v>
      </c>
      <c r="P213" s="354">
        <v>242191.95</v>
      </c>
      <c r="Q213" s="355">
        <f t="shared" si="28"/>
        <v>-0.04238931145316764</v>
      </c>
      <c r="R213" s="356">
        <v>4931.9</v>
      </c>
      <c r="S213" s="356">
        <v>4938.1</v>
      </c>
      <c r="T213" s="356">
        <v>4394.4</v>
      </c>
      <c r="U213" s="356">
        <v>4287.8</v>
      </c>
      <c r="V213" s="356">
        <v>5046.7</v>
      </c>
      <c r="W213" s="356">
        <v>4116.3</v>
      </c>
      <c r="X213" s="356">
        <v>4238.8</v>
      </c>
      <c r="Y213" s="356">
        <v>4375.3</v>
      </c>
      <c r="Z213" s="356">
        <v>3922.9</v>
      </c>
      <c r="AA213" s="356">
        <v>0</v>
      </c>
      <c r="AB213" s="356">
        <v>0</v>
      </c>
      <c r="AC213" s="356">
        <v>0</v>
      </c>
      <c r="AD213" s="369">
        <v>3922.9</v>
      </c>
      <c r="AE213" s="369">
        <v>5278.86</v>
      </c>
      <c r="AF213" s="404">
        <f t="shared" si="27"/>
        <v>-0.25686606577935384</v>
      </c>
      <c r="AG213" s="315"/>
      <c r="AH213" s="311"/>
      <c r="AI213" s="261"/>
      <c r="AJ213" s="261"/>
      <c r="AK213" s="261"/>
      <c r="AL213" s="261"/>
      <c r="AM213" s="261"/>
      <c r="AN213" s="261"/>
      <c r="AO213" s="261"/>
      <c r="AP213" s="281"/>
      <c r="AQ213" s="273"/>
      <c r="AR213" s="357"/>
      <c r="AS213" s="357"/>
    </row>
    <row r="214" spans="1:45" s="356" customFormat="1" ht="15.75">
      <c r="A214" s="343" t="s">
        <v>5</v>
      </c>
      <c r="B214" s="353"/>
      <c r="C214" s="354">
        <v>47783.4</v>
      </c>
      <c r="D214" s="354">
        <v>54361.51</v>
      </c>
      <c r="E214" s="354">
        <v>50239.33</v>
      </c>
      <c r="F214" s="354">
        <v>47944.17</v>
      </c>
      <c r="G214" s="354">
        <v>53499.42</v>
      </c>
      <c r="H214" s="354">
        <v>60022.72</v>
      </c>
      <c r="I214" s="354">
        <v>57604.16</v>
      </c>
      <c r="J214" s="354">
        <v>52814.32</v>
      </c>
      <c r="K214" s="354">
        <v>50496.35</v>
      </c>
      <c r="L214" s="354"/>
      <c r="M214" s="354"/>
      <c r="N214" s="354"/>
      <c r="O214" s="354">
        <v>474765.37</v>
      </c>
      <c r="P214" s="354">
        <v>288840.39</v>
      </c>
      <c r="Q214" s="355">
        <f t="shared" si="28"/>
        <v>0.6436945331641464</v>
      </c>
      <c r="R214" s="356">
        <v>14199.74</v>
      </c>
      <c r="S214" s="356">
        <v>14296.41</v>
      </c>
      <c r="T214" s="356">
        <v>16359.17</v>
      </c>
      <c r="U214" s="356">
        <v>15429.95</v>
      </c>
      <c r="V214" s="356">
        <v>17405.71</v>
      </c>
      <c r="W214" s="356">
        <v>16768.85</v>
      </c>
      <c r="X214" s="356">
        <v>13755.75</v>
      </c>
      <c r="Y214" s="356">
        <v>11189.08</v>
      </c>
      <c r="Z214" s="356">
        <v>11425.77</v>
      </c>
      <c r="AA214" s="356">
        <v>0</v>
      </c>
      <c r="AB214" s="356">
        <v>0</v>
      </c>
      <c r="AC214" s="356">
        <v>0</v>
      </c>
      <c r="AD214" s="369">
        <v>11425.77</v>
      </c>
      <c r="AE214" s="369">
        <v>16333.9</v>
      </c>
      <c r="AF214" s="404">
        <f t="shared" si="27"/>
        <v>-0.30048733003140704</v>
      </c>
      <c r="AG214" s="315"/>
      <c r="AH214" s="311"/>
      <c r="AI214" s="283"/>
      <c r="AJ214" s="261"/>
      <c r="AK214" s="261"/>
      <c r="AL214" s="261"/>
      <c r="AM214" s="261"/>
      <c r="AN214" s="261"/>
      <c r="AO214" s="261"/>
      <c r="AP214" s="281"/>
      <c r="AQ214" s="273"/>
      <c r="AR214" s="357"/>
      <c r="AS214" s="357"/>
    </row>
    <row r="215" spans="1:43" s="357" customFormat="1" ht="15" customHeight="1">
      <c r="A215" s="343" t="s">
        <v>15</v>
      </c>
      <c r="B215" s="359"/>
      <c r="C215" s="354">
        <v>8948.6</v>
      </c>
      <c r="D215" s="354">
        <v>9773.7</v>
      </c>
      <c r="E215" s="354">
        <v>9130.8</v>
      </c>
      <c r="F215" s="354">
        <v>9054.1</v>
      </c>
      <c r="G215" s="354">
        <v>9331.7</v>
      </c>
      <c r="H215" s="354">
        <v>9276.9</v>
      </c>
      <c r="I215" s="354">
        <v>8892</v>
      </c>
      <c r="J215" s="354">
        <v>8182.6</v>
      </c>
      <c r="K215" s="354">
        <v>8707.4</v>
      </c>
      <c r="L215" s="354"/>
      <c r="M215" s="354"/>
      <c r="N215" s="354"/>
      <c r="O215" s="354">
        <v>81297.8</v>
      </c>
      <c r="P215" s="354">
        <v>83818.3</v>
      </c>
      <c r="Q215" s="355">
        <f t="shared" si="28"/>
        <v>-0.03007099881529451</v>
      </c>
      <c r="R215" s="171">
        <v>1217.7</v>
      </c>
      <c r="S215" s="171">
        <v>1270.5</v>
      </c>
      <c r="T215" s="171">
        <v>1083</v>
      </c>
      <c r="U215" s="171">
        <v>1094.1</v>
      </c>
      <c r="V215" s="171">
        <v>1093.3</v>
      </c>
      <c r="W215" s="171">
        <v>1282.9</v>
      </c>
      <c r="X215" s="171">
        <v>1145.3</v>
      </c>
      <c r="Y215" s="171">
        <v>1366.1</v>
      </c>
      <c r="Z215" s="171">
        <v>1089.5</v>
      </c>
      <c r="AA215" s="171">
        <v>0</v>
      </c>
      <c r="AB215" s="171">
        <v>0</v>
      </c>
      <c r="AC215" s="171">
        <v>0</v>
      </c>
      <c r="AD215" s="171">
        <v>1089.5</v>
      </c>
      <c r="AE215" s="171">
        <v>1191.8</v>
      </c>
      <c r="AF215" s="193">
        <f t="shared" si="27"/>
        <v>-0.08583654975667054</v>
      </c>
      <c r="AG215" s="315"/>
      <c r="AH215" s="311"/>
      <c r="AI215" s="158"/>
      <c r="AJ215" s="158"/>
      <c r="AK215" s="158"/>
      <c r="AL215" s="158"/>
      <c r="AM215" s="158"/>
      <c r="AN215" s="158"/>
      <c r="AO215" s="158"/>
      <c r="AP215" s="273"/>
      <c r="AQ215" s="273"/>
    </row>
    <row r="216" spans="1:34" ht="15" customHeight="1">
      <c r="A216" s="37" t="s">
        <v>6</v>
      </c>
      <c r="B216" s="143"/>
      <c r="C216" s="135">
        <v>5643.67</v>
      </c>
      <c r="D216" s="135">
        <v>6139.78</v>
      </c>
      <c r="E216" s="135">
        <v>5586.96</v>
      </c>
      <c r="F216" s="135">
        <v>6508.54</v>
      </c>
      <c r="G216" s="135">
        <v>6581.08</v>
      </c>
      <c r="H216" s="135">
        <v>6965.81</v>
      </c>
      <c r="I216" s="135">
        <v>6538.38</v>
      </c>
      <c r="J216" s="135">
        <v>6464.48</v>
      </c>
      <c r="K216" s="135">
        <v>6864.28</v>
      </c>
      <c r="L216" s="135"/>
      <c r="M216" s="135"/>
      <c r="N216" s="135"/>
      <c r="O216" s="135">
        <v>57292.98</v>
      </c>
      <c r="P216" s="135">
        <v>28564.97</v>
      </c>
      <c r="Q216" s="202">
        <f t="shared" si="28"/>
        <v>1.005707690223375</v>
      </c>
      <c r="R216" s="171">
        <v>1045.45</v>
      </c>
      <c r="S216" s="171">
        <v>953.34</v>
      </c>
      <c r="T216" s="171">
        <v>1075.06</v>
      </c>
      <c r="U216" s="171">
        <v>996.92</v>
      </c>
      <c r="V216" s="171">
        <v>1034.1</v>
      </c>
      <c r="W216" s="171">
        <v>1142.57</v>
      </c>
      <c r="X216" s="171">
        <v>1077.52</v>
      </c>
      <c r="Y216" s="171">
        <v>985.78</v>
      </c>
      <c r="Z216" s="171">
        <v>1029.98</v>
      </c>
      <c r="AA216" s="171">
        <v>0</v>
      </c>
      <c r="AB216" s="171">
        <v>0</v>
      </c>
      <c r="AC216" s="171">
        <v>0</v>
      </c>
      <c r="AD216" s="171">
        <v>1029.98</v>
      </c>
      <c r="AE216" s="171">
        <v>1132.88</v>
      </c>
      <c r="AF216" s="193">
        <f t="shared" si="27"/>
        <v>-0.09083044982698969</v>
      </c>
      <c r="AG216" s="244"/>
      <c r="AH216" s="310">
        <v>4394.4</v>
      </c>
    </row>
    <row r="217" spans="1:34" ht="15" customHeight="1">
      <c r="A217" s="37" t="s">
        <v>16</v>
      </c>
      <c r="B217" s="143"/>
      <c r="C217" s="135">
        <v>1126.1</v>
      </c>
      <c r="D217" s="135">
        <v>1269.7</v>
      </c>
      <c r="E217" s="135">
        <v>1288.4</v>
      </c>
      <c r="F217" s="135">
        <v>1342.1</v>
      </c>
      <c r="G217" s="135">
        <v>1297.5</v>
      </c>
      <c r="H217" s="135">
        <v>1371.7</v>
      </c>
      <c r="I217" s="135">
        <v>1354.2</v>
      </c>
      <c r="J217" s="135">
        <v>1288</v>
      </c>
      <c r="K217" s="135">
        <v>1377.1</v>
      </c>
      <c r="L217" s="135"/>
      <c r="M217" s="135"/>
      <c r="N217" s="135"/>
      <c r="O217" s="135">
        <v>11714.8</v>
      </c>
      <c r="P217" s="135">
        <v>13550.58</v>
      </c>
      <c r="Q217" s="202">
        <f t="shared" si="28"/>
        <v>-0.13547611984136476</v>
      </c>
      <c r="R217" s="171">
        <v>214.82</v>
      </c>
      <c r="S217" s="171">
        <v>213.82</v>
      </c>
      <c r="T217" s="171">
        <v>244.52</v>
      </c>
      <c r="U217" s="171">
        <v>211.02</v>
      </c>
      <c r="V217" s="171">
        <v>303.72</v>
      </c>
      <c r="W217" s="171">
        <v>209.6</v>
      </c>
      <c r="X217" s="171">
        <v>345.3</v>
      </c>
      <c r="Y217" s="171">
        <v>255.5</v>
      </c>
      <c r="Z217" s="171">
        <v>166.1</v>
      </c>
      <c r="AA217" s="171">
        <v>0</v>
      </c>
      <c r="AB217" s="171">
        <v>0</v>
      </c>
      <c r="AC217" s="171">
        <v>0</v>
      </c>
      <c r="AD217" s="171">
        <v>166.1</v>
      </c>
      <c r="AE217" s="171">
        <v>215.34</v>
      </c>
      <c r="AF217" s="193">
        <f t="shared" si="27"/>
        <v>-0.22866165134206376</v>
      </c>
      <c r="AG217" s="244"/>
      <c r="AH217" s="310">
        <v>16359.17</v>
      </c>
    </row>
    <row r="218" spans="1:34" ht="15" customHeight="1">
      <c r="A218" s="37" t="s">
        <v>19</v>
      </c>
      <c r="B218" s="143"/>
      <c r="C218" s="135">
        <v>1350.8</v>
      </c>
      <c r="D218" s="135">
        <v>1439.5</v>
      </c>
      <c r="E218" s="135">
        <v>667.1</v>
      </c>
      <c r="F218" s="135">
        <v>1267</v>
      </c>
      <c r="G218" s="135">
        <v>1601.4</v>
      </c>
      <c r="H218" s="135">
        <v>1577.5</v>
      </c>
      <c r="I218" s="135">
        <v>1461.6</v>
      </c>
      <c r="J218" s="135">
        <v>1492.3</v>
      </c>
      <c r="K218" s="135">
        <v>1379</v>
      </c>
      <c r="L218" s="135"/>
      <c r="M218" s="135"/>
      <c r="N218" s="135"/>
      <c r="O218" s="135">
        <v>12236.2</v>
      </c>
      <c r="P218" s="135">
        <v>8933.8</v>
      </c>
      <c r="Q218" s="202">
        <f t="shared" si="28"/>
        <v>0.3696523315946184</v>
      </c>
      <c r="R218" s="171">
        <v>246.9</v>
      </c>
      <c r="S218" s="171">
        <v>305.7</v>
      </c>
      <c r="T218" s="171">
        <v>341.9</v>
      </c>
      <c r="U218" s="171">
        <v>402.3</v>
      </c>
      <c r="V218" s="171">
        <v>324</v>
      </c>
      <c r="W218" s="171">
        <v>294.2</v>
      </c>
      <c r="X218" s="171">
        <v>245.9</v>
      </c>
      <c r="Y218" s="171">
        <v>281.1</v>
      </c>
      <c r="Z218" s="171">
        <v>300.6</v>
      </c>
      <c r="AA218" s="171">
        <v>0</v>
      </c>
      <c r="AB218" s="171">
        <v>0</v>
      </c>
      <c r="AC218" s="171">
        <v>0</v>
      </c>
      <c r="AD218" s="171">
        <v>300.6</v>
      </c>
      <c r="AE218" s="171">
        <v>272.2</v>
      </c>
      <c r="AF218" s="193">
        <f t="shared" si="27"/>
        <v>0.10433504775900086</v>
      </c>
      <c r="AG218" s="244"/>
      <c r="AH218" s="310">
        <v>1083</v>
      </c>
    </row>
    <row r="219" spans="1:33" ht="15" customHeight="1">
      <c r="A219" s="37" t="s">
        <v>24</v>
      </c>
      <c r="B219" s="143"/>
      <c r="C219" s="135">
        <v>4040.63</v>
      </c>
      <c r="D219" s="135">
        <v>4226.48</v>
      </c>
      <c r="E219" s="135">
        <v>4904.05</v>
      </c>
      <c r="F219" s="135">
        <v>4685.04</v>
      </c>
      <c r="G219" s="135">
        <v>5449.12</v>
      </c>
      <c r="H219" s="135">
        <v>5684.03</v>
      </c>
      <c r="I219" s="135">
        <v>5413.26</v>
      </c>
      <c r="J219" s="135">
        <v>5122.18</v>
      </c>
      <c r="K219" s="135">
        <v>5275.08</v>
      </c>
      <c r="L219" s="135"/>
      <c r="M219" s="135"/>
      <c r="N219" s="135"/>
      <c r="O219" s="135">
        <v>44799.88</v>
      </c>
      <c r="P219" s="135">
        <v>22060.52</v>
      </c>
      <c r="Q219" s="202">
        <f t="shared" si="28"/>
        <v>1.0307717134500907</v>
      </c>
      <c r="R219" s="54">
        <v>1133.71</v>
      </c>
      <c r="S219" s="54">
        <v>1036.12</v>
      </c>
      <c r="T219" s="54">
        <v>1049.35</v>
      </c>
      <c r="U219" s="54">
        <v>999.89</v>
      </c>
      <c r="V219" s="54">
        <v>971.65</v>
      </c>
      <c r="W219" s="54">
        <v>1058.66</v>
      </c>
      <c r="X219" s="54">
        <v>952.04</v>
      </c>
      <c r="Y219" s="54">
        <v>1038.18</v>
      </c>
      <c r="Z219" s="54">
        <v>1047.68</v>
      </c>
      <c r="AA219" s="171">
        <v>0</v>
      </c>
      <c r="AB219" s="171">
        <v>0</v>
      </c>
      <c r="AC219" s="171">
        <v>0</v>
      </c>
      <c r="AD219" s="171">
        <v>1047.68</v>
      </c>
      <c r="AE219" s="171">
        <v>943.69</v>
      </c>
      <c r="AF219" s="193">
        <f t="shared" si="27"/>
        <v>0.11019508525045302</v>
      </c>
      <c r="AG219" s="244"/>
    </row>
    <row r="220" spans="1:33" ht="15" customHeight="1">
      <c r="A220" s="37" t="s">
        <v>8</v>
      </c>
      <c r="B220" s="143"/>
      <c r="C220" s="135">
        <v>3465.36</v>
      </c>
      <c r="D220" s="135">
        <v>2961.01</v>
      </c>
      <c r="E220" s="135">
        <v>3861.96</v>
      </c>
      <c r="F220" s="135">
        <v>3490.8</v>
      </c>
      <c r="G220" s="135">
        <v>3533.91</v>
      </c>
      <c r="H220" s="135">
        <v>3708.28</v>
      </c>
      <c r="I220" s="135">
        <v>3853.2</v>
      </c>
      <c r="J220" s="135">
        <v>4648.76</v>
      </c>
      <c r="K220" s="135">
        <v>4249.26</v>
      </c>
      <c r="L220" s="135"/>
      <c r="M220" s="135"/>
      <c r="N220" s="135"/>
      <c r="O220" s="135">
        <v>33772.54</v>
      </c>
      <c r="P220" s="135">
        <v>23805.85</v>
      </c>
      <c r="Q220" s="202">
        <f t="shared" si="28"/>
        <v>0.4186655800990094</v>
      </c>
      <c r="R220" s="20">
        <v>714.81</v>
      </c>
      <c r="S220" s="20">
        <v>695.18</v>
      </c>
      <c r="T220" s="20">
        <v>850.22</v>
      </c>
      <c r="U220" s="20">
        <v>890.9</v>
      </c>
      <c r="V220" s="20">
        <v>798.95</v>
      </c>
      <c r="W220" s="20">
        <v>786.07</v>
      </c>
      <c r="X220" s="20">
        <v>999.44</v>
      </c>
      <c r="Y220" s="20">
        <v>1023.24</v>
      </c>
      <c r="Z220" s="20">
        <v>876.1</v>
      </c>
      <c r="AA220" s="26">
        <v>0</v>
      </c>
      <c r="AB220" s="26">
        <v>0</v>
      </c>
      <c r="AC220" s="26">
        <v>0</v>
      </c>
      <c r="AD220" s="26">
        <v>876.1</v>
      </c>
      <c r="AE220" s="26">
        <v>1022.7</v>
      </c>
      <c r="AF220" s="193">
        <f t="shared" si="27"/>
        <v>-0.14334604478341648</v>
      </c>
      <c r="AG220" s="244"/>
    </row>
    <row r="221" spans="1:33" ht="15" customHeight="1">
      <c r="A221" s="37" t="s">
        <v>17</v>
      </c>
      <c r="B221" s="143"/>
      <c r="C221" s="135">
        <v>156.8</v>
      </c>
      <c r="D221" s="135">
        <v>177.3</v>
      </c>
      <c r="E221" s="135">
        <v>181.8</v>
      </c>
      <c r="F221" s="135">
        <v>151.3</v>
      </c>
      <c r="G221" s="135">
        <v>165.7</v>
      </c>
      <c r="H221" s="135">
        <v>139.3</v>
      </c>
      <c r="I221" s="135">
        <v>162.1</v>
      </c>
      <c r="J221" s="135">
        <v>151.4</v>
      </c>
      <c r="K221" s="135">
        <v>157.7</v>
      </c>
      <c r="L221" s="135"/>
      <c r="M221" s="135"/>
      <c r="N221" s="135"/>
      <c r="O221" s="135">
        <v>1443.4</v>
      </c>
      <c r="P221" s="135">
        <v>1293.5</v>
      </c>
      <c r="Q221" s="202">
        <f t="shared" si="28"/>
        <v>0.11588712794742953</v>
      </c>
      <c r="R221" s="2">
        <v>17.4</v>
      </c>
      <c r="S221" s="2">
        <v>30.6</v>
      </c>
      <c r="T221" s="2">
        <v>26.4</v>
      </c>
      <c r="U221" s="2">
        <v>21.4</v>
      </c>
      <c r="V221" s="2">
        <v>33.7</v>
      </c>
      <c r="W221" s="2">
        <v>45.2</v>
      </c>
      <c r="X221" s="2">
        <v>34.4</v>
      </c>
      <c r="Y221" s="2">
        <v>35.1</v>
      </c>
      <c r="Z221" s="2">
        <v>28.1</v>
      </c>
      <c r="AA221" s="2">
        <v>0</v>
      </c>
      <c r="AB221" s="2">
        <v>0</v>
      </c>
      <c r="AC221" s="2">
        <v>0</v>
      </c>
      <c r="AD221" s="2">
        <v>28.1</v>
      </c>
      <c r="AE221" s="2">
        <v>18.4</v>
      </c>
      <c r="AF221" s="193">
        <f t="shared" si="27"/>
        <v>0.5271739130434785</v>
      </c>
      <c r="AG221" s="244"/>
    </row>
    <row r="222" spans="1:33" ht="15" customHeight="1">
      <c r="A222" s="37" t="s">
        <v>18</v>
      </c>
      <c r="B222" s="143"/>
      <c r="C222" s="135">
        <v>137.2</v>
      </c>
      <c r="D222" s="135">
        <v>132.9</v>
      </c>
      <c r="E222" s="135">
        <v>191.3</v>
      </c>
      <c r="F222" s="135">
        <v>166.7</v>
      </c>
      <c r="G222" s="135">
        <v>167.6</v>
      </c>
      <c r="H222" s="135">
        <v>188</v>
      </c>
      <c r="I222" s="135">
        <v>213</v>
      </c>
      <c r="J222" s="135">
        <v>208.9</v>
      </c>
      <c r="K222" s="135">
        <v>221.2</v>
      </c>
      <c r="L222" s="135"/>
      <c r="M222" s="135"/>
      <c r="N222" s="135"/>
      <c r="O222" s="135">
        <v>1626.8</v>
      </c>
      <c r="P222" s="135">
        <v>1278.92</v>
      </c>
      <c r="Q222" s="202">
        <f t="shared" si="28"/>
        <v>0.27201075907797195</v>
      </c>
      <c r="R222" s="2">
        <v>42.1</v>
      </c>
      <c r="S222" s="2">
        <v>44.6</v>
      </c>
      <c r="T222" s="2">
        <v>72.1</v>
      </c>
      <c r="U222" s="2">
        <v>71</v>
      </c>
      <c r="V222" s="2">
        <v>51.3</v>
      </c>
      <c r="W222" s="2">
        <v>74.7</v>
      </c>
      <c r="X222" s="2">
        <v>51.1</v>
      </c>
      <c r="Y222" s="2">
        <v>58.9</v>
      </c>
      <c r="Z222" s="2">
        <v>7.5</v>
      </c>
      <c r="AA222" s="2">
        <v>0</v>
      </c>
      <c r="AB222" s="2">
        <v>0</v>
      </c>
      <c r="AC222" s="2">
        <v>0</v>
      </c>
      <c r="AD222" s="2">
        <v>7.5</v>
      </c>
      <c r="AE222" s="2">
        <v>87.8</v>
      </c>
      <c r="AF222" s="193">
        <f t="shared" si="27"/>
        <v>-0.9145785876993167</v>
      </c>
      <c r="AG222" s="244"/>
    </row>
    <row r="223" spans="1:45" s="54" customFormat="1" ht="15" customHeight="1">
      <c r="A223" s="166" t="s">
        <v>53</v>
      </c>
      <c r="B223" s="172"/>
      <c r="C223" s="170">
        <f aca="true" t="shared" si="29" ref="C223:J223">SUM(C203:C222)</f>
        <v>111360.81000000001</v>
      </c>
      <c r="D223" s="170">
        <f t="shared" si="29"/>
        <v>123931.21999999999</v>
      </c>
      <c r="E223" s="170">
        <f t="shared" si="29"/>
        <v>118654.37000000002</v>
      </c>
      <c r="F223" s="170">
        <f t="shared" si="29"/>
        <v>120014.69</v>
      </c>
      <c r="G223" s="170">
        <f t="shared" si="29"/>
        <v>131833.33</v>
      </c>
      <c r="H223" s="170">
        <f t="shared" si="29"/>
        <v>139686.49</v>
      </c>
      <c r="I223" s="170">
        <f t="shared" si="29"/>
        <v>136364.40000000002</v>
      </c>
      <c r="J223" s="170">
        <f t="shared" si="29"/>
        <v>129412.97999999997</v>
      </c>
      <c r="K223" s="170">
        <f>SUM(K204:K222)</f>
        <v>129648.79999999999</v>
      </c>
      <c r="L223" s="170">
        <f>SUM(L204:L222)</f>
        <v>0</v>
      </c>
      <c r="M223" s="170">
        <f>SUM(M204:M222)</f>
        <v>0</v>
      </c>
      <c r="N223" s="170">
        <f>SUM(N204:N222)</f>
        <v>0</v>
      </c>
      <c r="O223" s="170">
        <f>SUM(O203:O222)</f>
        <v>1140907.07</v>
      </c>
      <c r="P223" s="170">
        <f>SUM(P203:P222)</f>
        <v>832279.1200000001</v>
      </c>
      <c r="Q223" s="204">
        <f>IF(P223&lt;&gt;0,(O223-P223)/P223,0)</f>
        <v>0.37082265142011483</v>
      </c>
      <c r="R223" s="194">
        <f>SUM(R203:R222)</f>
        <v>27337.59</v>
      </c>
      <c r="S223" s="194">
        <v>44.6</v>
      </c>
      <c r="T223" s="194">
        <f>SUM(T203:T222)</f>
        <v>30760.14</v>
      </c>
      <c r="U223" s="170">
        <f>SUM(U203:U222)</f>
        <v>29030.52</v>
      </c>
      <c r="V223" s="170">
        <f>SUM(V203:V222)</f>
        <v>31865.33</v>
      </c>
      <c r="W223" s="170">
        <f>SUM(W203:W222)</f>
        <v>30090.37</v>
      </c>
      <c r="X223" s="170">
        <f>SUM(X203:X222)</f>
        <v>27977.98</v>
      </c>
      <c r="Y223" s="170">
        <f>SUM(Y203:Y222)</f>
        <v>25616.889999999996</v>
      </c>
      <c r="Z223" s="170">
        <f aca="true" t="shared" si="30" ref="Z223:AE223">SUM(Z203:Z222)</f>
        <v>25303.999999999996</v>
      </c>
      <c r="AA223" s="170">
        <f t="shared" si="30"/>
        <v>0</v>
      </c>
      <c r="AB223" s="170">
        <f t="shared" si="30"/>
        <v>0</v>
      </c>
      <c r="AC223" s="170">
        <f t="shared" si="30"/>
        <v>0</v>
      </c>
      <c r="AD223" s="170">
        <f t="shared" si="30"/>
        <v>25303.999999999996</v>
      </c>
      <c r="AE223" s="170">
        <f t="shared" si="30"/>
        <v>30828.87</v>
      </c>
      <c r="AF223" s="247">
        <f>IF(AE223&lt;&gt;0,(AD223-AE223)/AE223,0)</f>
        <v>-0.17921091496379862</v>
      </c>
      <c r="AG223" s="7"/>
      <c r="AH223" s="157"/>
      <c r="AI223" s="157"/>
      <c r="AJ223" s="157"/>
      <c r="AK223" s="157"/>
      <c r="AL223" s="157"/>
      <c r="AM223" s="157"/>
      <c r="AN223" s="157"/>
      <c r="AO223" s="157"/>
      <c r="AP223" s="280"/>
      <c r="AQ223" s="130"/>
      <c r="AR223" s="55"/>
      <c r="AS223" s="55"/>
    </row>
    <row r="224" ht="15" customHeight="1"/>
    <row r="225" ht="15" customHeight="1"/>
    <row r="226" ht="15" customHeight="1"/>
    <row r="227" spans="1:46" s="72" customFormat="1" ht="23.25" customHeight="1">
      <c r="A227" s="103"/>
      <c r="B227" s="103"/>
      <c r="C227" s="424" t="s">
        <v>51</v>
      </c>
      <c r="D227" s="424"/>
      <c r="E227" s="424"/>
      <c r="F227" s="424"/>
      <c r="G227" s="424"/>
      <c r="H227" s="424"/>
      <c r="I227" s="424"/>
      <c r="J227" s="424"/>
      <c r="K227" s="424"/>
      <c r="L227" s="424"/>
      <c r="M227" s="424"/>
      <c r="N227" s="424"/>
      <c r="O227" s="424"/>
      <c r="P227" s="424"/>
      <c r="Q227" s="424"/>
      <c r="R227" s="424"/>
      <c r="S227" s="424"/>
      <c r="T227" s="424"/>
      <c r="U227" s="424"/>
      <c r="V227" s="424"/>
      <c r="W227" s="424"/>
      <c r="X227" s="424"/>
      <c r="Y227" s="424"/>
      <c r="Z227" s="424"/>
      <c r="AA227" s="424"/>
      <c r="AB227" s="424"/>
      <c r="AC227" s="424"/>
      <c r="AD227" s="424"/>
      <c r="AE227" s="424"/>
      <c r="AF227" s="424"/>
      <c r="AG227" s="15"/>
      <c r="AH227" s="265"/>
      <c r="AI227" s="265"/>
      <c r="AJ227" s="265"/>
      <c r="AK227" s="162"/>
      <c r="AL227" s="157"/>
      <c r="AM227" s="159"/>
      <c r="AN227" s="264"/>
      <c r="AO227" s="157"/>
      <c r="AP227" s="157"/>
      <c r="AQ227" s="157"/>
      <c r="AR227" s="70"/>
      <c r="AS227" s="71"/>
      <c r="AT227" s="71"/>
    </row>
    <row r="228" spans="1:46" s="72" customFormat="1" ht="21.75" customHeight="1">
      <c r="A228" s="427" t="str">
        <f>$A$73</f>
        <v>Evolution régionale des mises en œuvre et des stocks des FAB</v>
      </c>
      <c r="B228" s="427"/>
      <c r="C228" s="427"/>
      <c r="D228" s="427"/>
      <c r="E228" s="427"/>
      <c r="F228" s="427"/>
      <c r="G228" s="427"/>
      <c r="H228" s="427"/>
      <c r="I228" s="427"/>
      <c r="J228" s="427"/>
      <c r="K228" s="427"/>
      <c r="L228" s="427"/>
      <c r="M228" s="427"/>
      <c r="N228" s="427"/>
      <c r="O228" s="427"/>
      <c r="P228" s="427"/>
      <c r="Q228" s="427"/>
      <c r="R228" s="427"/>
      <c r="S228" s="427"/>
      <c r="T228" s="427"/>
      <c r="U228" s="427"/>
      <c r="V228" s="427"/>
      <c r="W228" s="427"/>
      <c r="X228" s="427"/>
      <c r="Y228" s="427"/>
      <c r="Z228" s="427"/>
      <c r="AA228" s="427"/>
      <c r="AB228" s="427"/>
      <c r="AC228" s="427"/>
      <c r="AD228" s="427"/>
      <c r="AE228" s="427"/>
      <c r="AF228" s="427"/>
      <c r="AG228" s="15"/>
      <c r="AH228" s="265"/>
      <c r="AI228" s="265"/>
      <c r="AJ228" s="265"/>
      <c r="AK228" s="162"/>
      <c r="AL228" s="157"/>
      <c r="AM228" s="159"/>
      <c r="AN228" s="264"/>
      <c r="AO228" s="157"/>
      <c r="AP228" s="157"/>
      <c r="AQ228" s="157"/>
      <c r="AR228" s="70"/>
      <c r="AS228" s="71"/>
      <c r="AT228" s="71"/>
    </row>
    <row r="229" spans="1:46" s="72" customFormat="1" ht="21.75" customHeight="1">
      <c r="A229" s="20"/>
      <c r="B229" s="20"/>
      <c r="C229" s="422" t="s">
        <v>56</v>
      </c>
      <c r="D229" s="422"/>
      <c r="E229" s="422"/>
      <c r="F229" s="422"/>
      <c r="G229" s="422"/>
      <c r="H229" s="422"/>
      <c r="I229" s="422"/>
      <c r="J229" s="422"/>
      <c r="K229" s="422"/>
      <c r="L229" s="422"/>
      <c r="M229" s="422"/>
      <c r="N229" s="422"/>
      <c r="O229" s="422"/>
      <c r="P229" s="422"/>
      <c r="Q229" s="423"/>
      <c r="R229" s="422" t="s">
        <v>2</v>
      </c>
      <c r="S229" s="422"/>
      <c r="T229" s="422"/>
      <c r="U229" s="422"/>
      <c r="V229" s="422"/>
      <c r="W229" s="422"/>
      <c r="X229" s="422"/>
      <c r="Y229" s="422"/>
      <c r="Z229" s="422"/>
      <c r="AA229" s="422"/>
      <c r="AB229" s="422"/>
      <c r="AC229" s="422"/>
      <c r="AD229" s="422"/>
      <c r="AE229" s="422"/>
      <c r="AF229" s="422"/>
      <c r="AG229" s="15"/>
      <c r="AH229" s="265"/>
      <c r="AI229" s="265"/>
      <c r="AJ229" s="265"/>
      <c r="AK229" s="162"/>
      <c r="AL229" s="157"/>
      <c r="AM229" s="159"/>
      <c r="AN229" s="264"/>
      <c r="AO229" s="157"/>
      <c r="AP229" s="157"/>
      <c r="AQ229" s="157"/>
      <c r="AR229" s="70"/>
      <c r="AS229" s="71"/>
      <c r="AT229" s="71"/>
    </row>
    <row r="230" spans="1:45" s="7" customFormat="1" ht="24.75" customHeight="1">
      <c r="A230" s="157"/>
      <c r="B230" s="157"/>
      <c r="C230" s="173" t="s">
        <v>41</v>
      </c>
      <c r="D230" s="173" t="s">
        <v>37</v>
      </c>
      <c r="E230" s="173" t="s">
        <v>42</v>
      </c>
      <c r="F230" s="173" t="s">
        <v>43</v>
      </c>
      <c r="G230" s="173" t="s">
        <v>44</v>
      </c>
      <c r="H230" s="173" t="s">
        <v>45</v>
      </c>
      <c r="I230" s="173" t="s">
        <v>46</v>
      </c>
      <c r="J230" s="173" t="s">
        <v>47</v>
      </c>
      <c r="K230" s="173" t="s">
        <v>38</v>
      </c>
      <c r="L230" s="173" t="s">
        <v>48</v>
      </c>
      <c r="M230" s="173" t="s">
        <v>39</v>
      </c>
      <c r="N230" s="173" t="s">
        <v>40</v>
      </c>
      <c r="O230" s="160" t="s">
        <v>54</v>
      </c>
      <c r="P230" s="160" t="s">
        <v>52</v>
      </c>
      <c r="Q230" s="199" t="s">
        <v>0</v>
      </c>
      <c r="R230" s="173" t="s">
        <v>41</v>
      </c>
      <c r="S230" s="173" t="s">
        <v>37</v>
      </c>
      <c r="T230" s="173" t="s">
        <v>42</v>
      </c>
      <c r="U230" s="173" t="s">
        <v>43</v>
      </c>
      <c r="V230" s="173" t="s">
        <v>44</v>
      </c>
      <c r="W230" s="173" t="s">
        <v>45</v>
      </c>
      <c r="X230" s="173" t="s">
        <v>46</v>
      </c>
      <c r="Y230" s="173" t="s">
        <v>47</v>
      </c>
      <c r="Z230" s="173" t="s">
        <v>38</v>
      </c>
      <c r="AA230" s="173" t="s">
        <v>48</v>
      </c>
      <c r="AB230" s="173" t="s">
        <v>39</v>
      </c>
      <c r="AC230" s="173" t="s">
        <v>40</v>
      </c>
      <c r="AD230" s="160" t="s">
        <v>54</v>
      </c>
      <c r="AE230" s="160" t="s">
        <v>52</v>
      </c>
      <c r="AF230" s="402" t="s">
        <v>0</v>
      </c>
      <c r="AG230" s="13"/>
      <c r="AH230" s="157"/>
      <c r="AI230" s="157"/>
      <c r="AJ230" s="157"/>
      <c r="AK230" s="157"/>
      <c r="AL230" s="157"/>
      <c r="AM230" s="157"/>
      <c r="AN230" s="157"/>
      <c r="AO230" s="157"/>
      <c r="AP230" s="280"/>
      <c r="AQ230" s="130"/>
      <c r="AR230" s="130"/>
      <c r="AS230" s="130"/>
    </row>
    <row r="231" spans="1:45" s="35" customFormat="1" ht="13.5" customHeight="1">
      <c r="A231" s="150" t="s">
        <v>27</v>
      </c>
      <c r="B231" s="151"/>
      <c r="C231" s="174">
        <v>0</v>
      </c>
      <c r="D231" s="174">
        <v>0</v>
      </c>
      <c r="E231" s="174">
        <v>0</v>
      </c>
      <c r="F231" s="174">
        <v>0</v>
      </c>
      <c r="G231" s="174">
        <v>0</v>
      </c>
      <c r="H231" s="174">
        <v>0</v>
      </c>
      <c r="I231" s="174">
        <v>0</v>
      </c>
      <c r="J231" s="174">
        <v>0</v>
      </c>
      <c r="K231" s="174">
        <v>0</v>
      </c>
      <c r="L231" s="174"/>
      <c r="M231" s="174"/>
      <c r="N231" s="174"/>
      <c r="O231" s="174">
        <v>0</v>
      </c>
      <c r="P231" s="174">
        <v>19.7</v>
      </c>
      <c r="Q231" s="202">
        <f aca="true" t="shared" si="31" ref="Q231:Q250">IF(P231&lt;&gt;0,(O231-P231)/P231,0)</f>
        <v>-1</v>
      </c>
      <c r="R231" s="176">
        <v>11.5</v>
      </c>
      <c r="S231" s="176">
        <v>11.5</v>
      </c>
      <c r="T231" s="176">
        <v>9.6</v>
      </c>
      <c r="U231" s="176">
        <v>9.6</v>
      </c>
      <c r="V231" s="176">
        <v>0</v>
      </c>
      <c r="W231" s="176">
        <v>0</v>
      </c>
      <c r="X231" s="176">
        <v>0</v>
      </c>
      <c r="Y231" s="176">
        <v>0</v>
      </c>
      <c r="Z231" s="176">
        <v>0</v>
      </c>
      <c r="AA231" s="176">
        <v>0</v>
      </c>
      <c r="AB231" s="176">
        <v>0</v>
      </c>
      <c r="AC231" s="176">
        <v>0</v>
      </c>
      <c r="AD231" s="176">
        <v>0</v>
      </c>
      <c r="AE231" s="176">
        <v>12.8</v>
      </c>
      <c r="AF231" s="193">
        <f>IF(AE231&lt;&gt;0,(AD231-AE231)/AE231,0)</f>
        <v>-1</v>
      </c>
      <c r="AG231" s="245"/>
      <c r="AH231" s="162"/>
      <c r="AI231" s="162"/>
      <c r="AJ231" s="162"/>
      <c r="AK231" s="162"/>
      <c r="AL231" s="162"/>
      <c r="AM231" s="162"/>
      <c r="AN231" s="162"/>
      <c r="AO231" s="162"/>
      <c r="AP231" s="189"/>
      <c r="AQ231" s="273"/>
      <c r="AR231" s="115"/>
      <c r="AS231" s="115"/>
    </row>
    <row r="232" spans="1:33" ht="10.5" customHeight="1">
      <c r="A232" s="37" t="s">
        <v>20</v>
      </c>
      <c r="B232" s="143"/>
      <c r="C232" s="139">
        <v>517.14</v>
      </c>
      <c r="D232" s="139">
        <v>536.94</v>
      </c>
      <c r="E232" s="139">
        <v>562.06</v>
      </c>
      <c r="F232" s="139">
        <v>525.37</v>
      </c>
      <c r="G232" s="139">
        <v>627.52</v>
      </c>
      <c r="H232" s="139">
        <v>663.68</v>
      </c>
      <c r="I232" s="139">
        <v>652.39</v>
      </c>
      <c r="J232" s="139">
        <v>669.24</v>
      </c>
      <c r="K232" s="139">
        <v>611.84</v>
      </c>
      <c r="L232" s="139"/>
      <c r="M232" s="139"/>
      <c r="N232" s="139"/>
      <c r="O232" s="139">
        <v>5366.17</v>
      </c>
      <c r="P232" s="139">
        <v>3014.13</v>
      </c>
      <c r="Q232" s="202">
        <f t="shared" si="31"/>
        <v>0.7803379416282642</v>
      </c>
      <c r="R232" s="132">
        <v>216.05</v>
      </c>
      <c r="S232" s="132">
        <v>250.71</v>
      </c>
      <c r="T232" s="132">
        <v>217.21</v>
      </c>
      <c r="U232" s="132">
        <v>231.52</v>
      </c>
      <c r="V232" s="132">
        <v>204.8</v>
      </c>
      <c r="W232" s="132">
        <v>197.56</v>
      </c>
      <c r="X232" s="132">
        <v>166.01</v>
      </c>
      <c r="Y232" s="132">
        <v>145.11</v>
      </c>
      <c r="Z232" s="132">
        <v>200.53</v>
      </c>
      <c r="AA232" s="132">
        <v>0</v>
      </c>
      <c r="AB232" s="132">
        <v>0</v>
      </c>
      <c r="AC232" s="132">
        <v>0</v>
      </c>
      <c r="AD232" s="132">
        <v>200.53</v>
      </c>
      <c r="AE232" s="132">
        <v>228.45</v>
      </c>
      <c r="AF232" s="193">
        <f aca="true" t="shared" si="32" ref="AF232:AF250">IF(AE232&lt;&gt;0,(AD232-AE232)/AE232,0)</f>
        <v>-0.1222149266797986</v>
      </c>
      <c r="AG232" s="245"/>
    </row>
    <row r="233" spans="1:33" ht="12" customHeight="1">
      <c r="A233" s="37" t="s">
        <v>14</v>
      </c>
      <c r="B233" s="143"/>
      <c r="C233" s="131">
        <v>84.7</v>
      </c>
      <c r="D233" s="131">
        <v>115.9</v>
      </c>
      <c r="E233" s="131">
        <v>130.8</v>
      </c>
      <c r="F233" s="131">
        <v>136.9</v>
      </c>
      <c r="G233" s="131">
        <v>204.2</v>
      </c>
      <c r="H233" s="131">
        <v>183.7</v>
      </c>
      <c r="I233" s="131">
        <v>188.56</v>
      </c>
      <c r="J233" s="131">
        <v>231.8</v>
      </c>
      <c r="K233" s="131">
        <v>198.5</v>
      </c>
      <c r="L233" s="131"/>
      <c r="M233" s="131"/>
      <c r="N233" s="131"/>
      <c r="O233" s="131">
        <v>1475.06</v>
      </c>
      <c r="P233" s="131">
        <v>615.5</v>
      </c>
      <c r="Q233" s="202">
        <f t="shared" si="31"/>
        <v>1.3965231519090169</v>
      </c>
      <c r="R233" s="132">
        <v>40.3</v>
      </c>
      <c r="S233" s="132">
        <v>62</v>
      </c>
      <c r="T233" s="132">
        <v>40</v>
      </c>
      <c r="U233" s="132">
        <v>6</v>
      </c>
      <c r="V233" s="132">
        <v>50</v>
      </c>
      <c r="W233" s="132">
        <v>26.5</v>
      </c>
      <c r="X233" s="132">
        <v>32</v>
      </c>
      <c r="Y233" s="132">
        <v>14.6</v>
      </c>
      <c r="Z233" s="132">
        <v>61.4</v>
      </c>
      <c r="AA233" s="132">
        <v>0</v>
      </c>
      <c r="AB233" s="132">
        <v>0</v>
      </c>
      <c r="AC233" s="132">
        <v>0</v>
      </c>
      <c r="AD233" s="132">
        <v>61.4</v>
      </c>
      <c r="AE233" s="132">
        <v>30</v>
      </c>
      <c r="AF233" s="193">
        <f t="shared" si="32"/>
        <v>1.0466666666666666</v>
      </c>
      <c r="AG233" s="245"/>
    </row>
    <row r="234" spans="1:33" ht="12.75" customHeight="1">
      <c r="A234" s="37" t="s">
        <v>3</v>
      </c>
      <c r="B234" s="143"/>
      <c r="C234" s="134">
        <v>852.2</v>
      </c>
      <c r="D234" s="134">
        <v>946.1</v>
      </c>
      <c r="E234" s="134">
        <v>859.1</v>
      </c>
      <c r="F234" s="134">
        <v>1041.3</v>
      </c>
      <c r="G234" s="134">
        <v>1045.2</v>
      </c>
      <c r="H234" s="134">
        <v>1062</v>
      </c>
      <c r="I234" s="134">
        <v>1083</v>
      </c>
      <c r="J234" s="134">
        <v>1132.9</v>
      </c>
      <c r="K234" s="134">
        <v>1126.24</v>
      </c>
      <c r="L234" s="134"/>
      <c r="M234" s="134"/>
      <c r="N234" s="134"/>
      <c r="O234" s="134">
        <v>9148.04</v>
      </c>
      <c r="P234" s="134">
        <v>3117.12</v>
      </c>
      <c r="Q234" s="202">
        <f t="shared" si="31"/>
        <v>1.93477312390925</v>
      </c>
      <c r="R234" s="132">
        <v>250.6</v>
      </c>
      <c r="S234" s="132">
        <v>232.7</v>
      </c>
      <c r="T234" s="132">
        <v>255.5</v>
      </c>
      <c r="U234" s="132">
        <v>127.6</v>
      </c>
      <c r="V234" s="132">
        <v>294</v>
      </c>
      <c r="W234" s="132">
        <v>292.1</v>
      </c>
      <c r="X234" s="132">
        <v>379.5</v>
      </c>
      <c r="Y234" s="132">
        <v>216</v>
      </c>
      <c r="Z234" s="132">
        <v>344.08</v>
      </c>
      <c r="AA234" s="132">
        <v>0</v>
      </c>
      <c r="AB234" s="132">
        <v>0</v>
      </c>
      <c r="AC234" s="132">
        <v>0</v>
      </c>
      <c r="AD234" s="132">
        <v>344.08</v>
      </c>
      <c r="AE234" s="132">
        <v>234.9</v>
      </c>
      <c r="AF234" s="193">
        <f t="shared" si="32"/>
        <v>0.46479352916134514</v>
      </c>
      <c r="AG234" s="245"/>
    </row>
    <row r="235" spans="1:33" ht="12.75" customHeight="1">
      <c r="A235" s="37" t="s">
        <v>13</v>
      </c>
      <c r="B235" s="143"/>
      <c r="C235" s="134">
        <v>829.3</v>
      </c>
      <c r="D235" s="134">
        <v>1122.7</v>
      </c>
      <c r="E235" s="134">
        <v>1239.9</v>
      </c>
      <c r="F235" s="134">
        <v>1151.7</v>
      </c>
      <c r="G235" s="134">
        <v>1369.9</v>
      </c>
      <c r="H235" s="134">
        <v>1382</v>
      </c>
      <c r="I235" s="134">
        <v>1718</v>
      </c>
      <c r="J235" s="134">
        <v>1922.6</v>
      </c>
      <c r="K235" s="134">
        <v>2011.4</v>
      </c>
      <c r="L235" s="134"/>
      <c r="M235" s="134"/>
      <c r="N235" s="134"/>
      <c r="O235" s="134">
        <v>12747.5</v>
      </c>
      <c r="P235" s="134">
        <v>6566.8</v>
      </c>
      <c r="Q235" s="202">
        <f t="shared" si="31"/>
        <v>0.9412042395078272</v>
      </c>
      <c r="R235" s="132">
        <v>253.3</v>
      </c>
      <c r="S235" s="132">
        <v>259.4</v>
      </c>
      <c r="T235" s="132">
        <v>243.1</v>
      </c>
      <c r="U235" s="132">
        <v>262.8</v>
      </c>
      <c r="V235" s="132">
        <v>250.4</v>
      </c>
      <c r="W235" s="132">
        <v>466.5</v>
      </c>
      <c r="X235" s="132">
        <v>394.3</v>
      </c>
      <c r="Y235" s="132">
        <v>314.5</v>
      </c>
      <c r="Z235" s="132">
        <v>233.7</v>
      </c>
      <c r="AA235" s="132">
        <v>0</v>
      </c>
      <c r="AB235" s="132">
        <v>0</v>
      </c>
      <c r="AC235" s="132">
        <v>0</v>
      </c>
      <c r="AD235" s="132">
        <v>233.7</v>
      </c>
      <c r="AE235" s="132">
        <v>224.7</v>
      </c>
      <c r="AF235" s="193">
        <f t="shared" si="32"/>
        <v>0.04005340453938585</v>
      </c>
      <c r="AG235" s="245"/>
    </row>
    <row r="236" spans="1:33" ht="12.75" customHeight="1">
      <c r="A236" s="37" t="s">
        <v>4</v>
      </c>
      <c r="B236" s="143"/>
      <c r="C236" s="134">
        <v>1445.5</v>
      </c>
      <c r="D236" s="134">
        <v>2033.5</v>
      </c>
      <c r="E236" s="134">
        <v>1988.6</v>
      </c>
      <c r="F236" s="134">
        <v>2308.4</v>
      </c>
      <c r="G236" s="134">
        <v>3014.5</v>
      </c>
      <c r="H236" s="134">
        <v>3602.1</v>
      </c>
      <c r="I236" s="134">
        <v>3583.3</v>
      </c>
      <c r="J236" s="134">
        <v>3320.1</v>
      </c>
      <c r="K236" s="134">
        <v>3205.9</v>
      </c>
      <c r="L236" s="134"/>
      <c r="M236" s="134"/>
      <c r="N236" s="134"/>
      <c r="O236" s="134">
        <v>24501.9</v>
      </c>
      <c r="P236" s="134">
        <v>7539.18</v>
      </c>
      <c r="Q236" s="202">
        <f t="shared" si="31"/>
        <v>2.2499423014173954</v>
      </c>
      <c r="R236" s="132">
        <v>401.9</v>
      </c>
      <c r="S236" s="132">
        <v>376.7</v>
      </c>
      <c r="T236" s="132">
        <v>394.1</v>
      </c>
      <c r="U236" s="132">
        <v>411.6</v>
      </c>
      <c r="V236" s="132">
        <v>501</v>
      </c>
      <c r="W236" s="132">
        <v>633</v>
      </c>
      <c r="X236" s="132">
        <v>542.4</v>
      </c>
      <c r="Y236" s="132">
        <v>701.1</v>
      </c>
      <c r="Z236" s="132">
        <v>737.7</v>
      </c>
      <c r="AA236" s="132">
        <v>0</v>
      </c>
      <c r="AB236" s="132">
        <v>0</v>
      </c>
      <c r="AC236" s="132">
        <v>0</v>
      </c>
      <c r="AD236" s="132">
        <v>737.7</v>
      </c>
      <c r="AE236" s="132">
        <v>340.25</v>
      </c>
      <c r="AF236" s="193">
        <f t="shared" si="32"/>
        <v>1.1681116825863338</v>
      </c>
      <c r="AG236" s="245"/>
    </row>
    <row r="237" spans="1:43" s="29" customFormat="1" ht="12.75" customHeight="1">
      <c r="A237" s="37" t="s">
        <v>28</v>
      </c>
      <c r="B237" s="143"/>
      <c r="C237" s="135">
        <v>1544.11</v>
      </c>
      <c r="D237" s="135">
        <v>1646.06</v>
      </c>
      <c r="E237" s="135">
        <v>1842.72</v>
      </c>
      <c r="F237" s="135">
        <v>2014.45</v>
      </c>
      <c r="G237" s="135">
        <v>2258.63</v>
      </c>
      <c r="H237" s="135">
        <v>1784.77</v>
      </c>
      <c r="I237" s="135">
        <v>1681.2</v>
      </c>
      <c r="J237" s="135">
        <v>1763.39</v>
      </c>
      <c r="K237" s="135">
        <v>1970.41</v>
      </c>
      <c r="L237" s="135"/>
      <c r="M237" s="135"/>
      <c r="N237" s="135"/>
      <c r="O237" s="135">
        <v>16505.75</v>
      </c>
      <c r="P237" s="135">
        <v>3918.28</v>
      </c>
      <c r="Q237" s="202">
        <f t="shared" si="31"/>
        <v>3.2124988515368984</v>
      </c>
      <c r="R237" s="132">
        <v>436.89</v>
      </c>
      <c r="S237" s="132">
        <v>328.91</v>
      </c>
      <c r="T237" s="132">
        <v>282.03</v>
      </c>
      <c r="U237" s="132">
        <v>299.22</v>
      </c>
      <c r="V237" s="132">
        <v>784.89</v>
      </c>
      <c r="W237" s="132">
        <v>422.5</v>
      </c>
      <c r="X237" s="132">
        <v>799.99</v>
      </c>
      <c r="Y237" s="132">
        <v>685.89</v>
      </c>
      <c r="Z237" s="132">
        <v>833.02</v>
      </c>
      <c r="AA237" s="132">
        <v>0</v>
      </c>
      <c r="AB237" s="132">
        <v>0</v>
      </c>
      <c r="AC237" s="132">
        <v>0</v>
      </c>
      <c r="AD237" s="132">
        <v>833.02</v>
      </c>
      <c r="AE237" s="132">
        <v>270.29</v>
      </c>
      <c r="AF237" s="193">
        <f t="shared" si="32"/>
        <v>2.081949017721706</v>
      </c>
      <c r="AG237" s="245"/>
      <c r="AH237" s="157"/>
      <c r="AI237" s="157"/>
      <c r="AJ237" s="157"/>
      <c r="AK237" s="157"/>
      <c r="AL237" s="157"/>
      <c r="AM237" s="157"/>
      <c r="AN237" s="157"/>
      <c r="AO237" s="157"/>
      <c r="AP237" s="280"/>
      <c r="AQ237" s="7"/>
    </row>
    <row r="238" spans="1:49" s="80" customFormat="1" ht="12.75" customHeight="1">
      <c r="A238" s="37" t="s">
        <v>21</v>
      </c>
      <c r="B238" s="143"/>
      <c r="C238" s="132">
        <v>7.7</v>
      </c>
      <c r="D238" s="132">
        <v>10.4</v>
      </c>
      <c r="E238" s="132">
        <v>8.7</v>
      </c>
      <c r="F238" s="132">
        <v>11.2</v>
      </c>
      <c r="G238" s="132">
        <v>16.3</v>
      </c>
      <c r="H238" s="132">
        <v>11.7</v>
      </c>
      <c r="I238" s="132">
        <v>13.5</v>
      </c>
      <c r="J238" s="132">
        <v>9.9</v>
      </c>
      <c r="K238" s="132">
        <v>15.8</v>
      </c>
      <c r="L238" s="132"/>
      <c r="M238" s="132"/>
      <c r="N238" s="132"/>
      <c r="O238" s="132">
        <v>105.2</v>
      </c>
      <c r="P238" s="132">
        <v>1008.58</v>
      </c>
      <c r="Q238" s="202">
        <f t="shared" si="31"/>
        <v>-0.8956949374367923</v>
      </c>
      <c r="R238" s="132">
        <v>42.9</v>
      </c>
      <c r="S238" s="132">
        <v>41.1</v>
      </c>
      <c r="T238" s="132">
        <v>37.8</v>
      </c>
      <c r="U238" s="132">
        <v>61.8</v>
      </c>
      <c r="V238" s="132">
        <v>45.5</v>
      </c>
      <c r="W238" s="132">
        <v>59.9</v>
      </c>
      <c r="X238" s="132">
        <v>46.4</v>
      </c>
      <c r="Y238" s="132">
        <v>36.5</v>
      </c>
      <c r="Z238" s="132">
        <v>52.4</v>
      </c>
      <c r="AA238" s="132">
        <v>0</v>
      </c>
      <c r="AB238" s="132">
        <v>0</v>
      </c>
      <c r="AC238" s="132">
        <v>0</v>
      </c>
      <c r="AD238" s="132">
        <v>52.4</v>
      </c>
      <c r="AE238" s="132">
        <v>61.6</v>
      </c>
      <c r="AF238" s="193">
        <f t="shared" si="32"/>
        <v>-0.1493506493506494</v>
      </c>
      <c r="AG238" s="245"/>
      <c r="AH238" s="162"/>
      <c r="AI238" s="162"/>
      <c r="AJ238" s="162"/>
      <c r="AK238" s="162"/>
      <c r="AL238" s="162"/>
      <c r="AM238" s="162"/>
      <c r="AN238" s="162"/>
      <c r="AO238" s="162"/>
      <c r="AP238" s="189"/>
      <c r="AQ238" s="130"/>
      <c r="AR238" s="30"/>
      <c r="AS238" s="30"/>
      <c r="AT238" s="2"/>
      <c r="AU238" s="2"/>
      <c r="AV238" s="2"/>
      <c r="AW238" s="2"/>
    </row>
    <row r="239" spans="1:33" ht="12.75" customHeight="1">
      <c r="A239" s="37" t="s">
        <v>22</v>
      </c>
      <c r="B239" s="143"/>
      <c r="C239" s="131">
        <v>239.2</v>
      </c>
      <c r="D239" s="131">
        <v>267.4</v>
      </c>
      <c r="E239" s="131">
        <v>282.4</v>
      </c>
      <c r="F239" s="131">
        <v>301.3</v>
      </c>
      <c r="G239" s="131">
        <v>384.2</v>
      </c>
      <c r="H239" s="131">
        <v>375.5</v>
      </c>
      <c r="I239" s="131">
        <v>405.7</v>
      </c>
      <c r="J239" s="131">
        <v>365.5</v>
      </c>
      <c r="K239" s="131">
        <v>370.7</v>
      </c>
      <c r="L239" s="131"/>
      <c r="M239" s="131"/>
      <c r="N239" s="131"/>
      <c r="O239" s="131">
        <v>2991.9</v>
      </c>
      <c r="P239" s="131">
        <v>1102.4</v>
      </c>
      <c r="Q239" s="202">
        <f t="shared" si="31"/>
        <v>1.7139876632801159</v>
      </c>
      <c r="R239" s="80">
        <v>19.9</v>
      </c>
      <c r="S239" s="80">
        <v>14.9</v>
      </c>
      <c r="T239" s="80">
        <v>28.9</v>
      </c>
      <c r="U239" s="80">
        <v>25.7</v>
      </c>
      <c r="V239" s="80">
        <v>59.2</v>
      </c>
      <c r="W239" s="80">
        <v>95</v>
      </c>
      <c r="X239" s="80">
        <v>37.8</v>
      </c>
      <c r="Y239" s="80">
        <v>55.4</v>
      </c>
      <c r="Z239" s="80">
        <v>49.3</v>
      </c>
      <c r="AA239" s="80">
        <v>0</v>
      </c>
      <c r="AB239" s="80">
        <v>0</v>
      </c>
      <c r="AC239" s="80">
        <v>0</v>
      </c>
      <c r="AD239" s="80">
        <v>49.3</v>
      </c>
      <c r="AE239" s="80">
        <v>29.8</v>
      </c>
      <c r="AF239" s="193">
        <f t="shared" si="32"/>
        <v>0.6543624161073824</v>
      </c>
      <c r="AG239" s="245"/>
    </row>
    <row r="240" spans="1:33" ht="12.75" customHeight="1">
      <c r="A240" s="37" t="s">
        <v>29</v>
      </c>
      <c r="B240" s="143"/>
      <c r="C240" s="135">
        <v>187</v>
      </c>
      <c r="D240" s="135">
        <v>242.9</v>
      </c>
      <c r="E240" s="135">
        <v>258.4</v>
      </c>
      <c r="F240" s="135">
        <v>407.3</v>
      </c>
      <c r="G240" s="135">
        <v>445</v>
      </c>
      <c r="H240" s="135">
        <v>529.4</v>
      </c>
      <c r="I240" s="135">
        <v>573.1</v>
      </c>
      <c r="J240" s="135">
        <v>573.8</v>
      </c>
      <c r="K240" s="135">
        <v>499.7</v>
      </c>
      <c r="L240" s="57"/>
      <c r="M240" s="57"/>
      <c r="N240" s="57"/>
      <c r="O240" s="131">
        <v>3716.6</v>
      </c>
      <c r="P240" s="131">
        <v>1519.7</v>
      </c>
      <c r="Q240" s="202">
        <f t="shared" si="31"/>
        <v>1.4456142659735471</v>
      </c>
      <c r="R240" s="138">
        <v>158.5</v>
      </c>
      <c r="S240" s="138">
        <v>121</v>
      </c>
      <c r="T240" s="138">
        <v>45.1</v>
      </c>
      <c r="U240" s="138">
        <v>52</v>
      </c>
      <c r="V240" s="138">
        <v>111.9</v>
      </c>
      <c r="W240" s="138">
        <v>164.6</v>
      </c>
      <c r="X240" s="138">
        <v>121</v>
      </c>
      <c r="Y240" s="138">
        <v>46.9</v>
      </c>
      <c r="Z240" s="138">
        <v>113.4</v>
      </c>
      <c r="AA240" s="138">
        <v>0</v>
      </c>
      <c r="AB240" s="138">
        <v>0</v>
      </c>
      <c r="AC240" s="138">
        <v>0</v>
      </c>
      <c r="AD240" s="138">
        <v>113.4</v>
      </c>
      <c r="AE240" s="138">
        <v>14.2</v>
      </c>
      <c r="AF240" s="193">
        <f t="shared" si="32"/>
        <v>6.985915492957747</v>
      </c>
      <c r="AG240" s="245"/>
    </row>
    <row r="241" spans="1:45" s="362" customFormat="1" ht="13.5">
      <c r="A241" s="360" t="s">
        <v>30</v>
      </c>
      <c r="B241" s="353"/>
      <c r="C241" s="361">
        <v>11810.3</v>
      </c>
      <c r="D241" s="361">
        <v>12682.6</v>
      </c>
      <c r="E241" s="361">
        <v>12854.1</v>
      </c>
      <c r="F241" s="361">
        <v>13097.7</v>
      </c>
      <c r="G241" s="361">
        <v>13888.5</v>
      </c>
      <c r="H241" s="361">
        <v>15010</v>
      </c>
      <c r="I241" s="361">
        <v>14397.5</v>
      </c>
      <c r="J241" s="361">
        <v>13855.9</v>
      </c>
      <c r="K241" s="361">
        <v>14951.2</v>
      </c>
      <c r="L241" s="361"/>
      <c r="M241" s="361"/>
      <c r="N241" s="361"/>
      <c r="O241" s="361">
        <v>122547.8</v>
      </c>
      <c r="P241" s="361">
        <v>82223.29</v>
      </c>
      <c r="Q241" s="346">
        <f t="shared" si="31"/>
        <v>0.4904268608079294</v>
      </c>
      <c r="R241" s="362">
        <v>2460.9</v>
      </c>
      <c r="S241" s="362">
        <v>2925.4</v>
      </c>
      <c r="T241" s="362">
        <v>2737.7</v>
      </c>
      <c r="U241" s="362">
        <v>2537</v>
      </c>
      <c r="V241" s="362">
        <v>2599.6</v>
      </c>
      <c r="W241" s="362">
        <v>2917.1</v>
      </c>
      <c r="X241" s="362">
        <v>3304.2</v>
      </c>
      <c r="Y241" s="362">
        <v>3329</v>
      </c>
      <c r="Z241" s="362">
        <v>3364.6</v>
      </c>
      <c r="AA241" s="362">
        <v>0</v>
      </c>
      <c r="AB241" s="362">
        <v>0</v>
      </c>
      <c r="AC241" s="362">
        <v>0</v>
      </c>
      <c r="AD241" s="362">
        <v>3364.6</v>
      </c>
      <c r="AE241" s="362">
        <v>2534.72</v>
      </c>
      <c r="AF241" s="350">
        <f t="shared" si="32"/>
        <v>0.32740499936876666</v>
      </c>
      <c r="AG241" s="363"/>
      <c r="AH241" s="354"/>
      <c r="AI241" s="354"/>
      <c r="AJ241" s="354"/>
      <c r="AK241" s="354"/>
      <c r="AL241" s="354"/>
      <c r="AM241" s="354"/>
      <c r="AN241" s="354"/>
      <c r="AO241" s="354"/>
      <c r="AP241" s="356"/>
      <c r="AQ241" s="352"/>
      <c r="AR241" s="352"/>
      <c r="AS241" s="352"/>
    </row>
    <row r="242" spans="1:45" s="362" customFormat="1" ht="15.75">
      <c r="A242" s="360" t="s">
        <v>5</v>
      </c>
      <c r="B242" s="353"/>
      <c r="C242" s="361">
        <v>24543.8</v>
      </c>
      <c r="D242" s="361">
        <v>25915</v>
      </c>
      <c r="E242" s="361">
        <v>23053.63</v>
      </c>
      <c r="F242" s="361">
        <v>29572.95</v>
      </c>
      <c r="G242" s="361">
        <v>29258.33</v>
      </c>
      <c r="H242" s="361">
        <v>29938.96</v>
      </c>
      <c r="I242" s="361">
        <v>30470.33</v>
      </c>
      <c r="J242" s="361">
        <v>32213.23</v>
      </c>
      <c r="K242" s="361">
        <v>33917.86</v>
      </c>
      <c r="L242" s="361"/>
      <c r="M242" s="361"/>
      <c r="N242" s="361"/>
      <c r="O242" s="361">
        <v>258884.09</v>
      </c>
      <c r="P242" s="361">
        <v>110391.2</v>
      </c>
      <c r="Q242" s="346">
        <f t="shared" si="31"/>
        <v>1.345151515700527</v>
      </c>
      <c r="R242" s="362">
        <v>10672.76</v>
      </c>
      <c r="S242" s="362">
        <v>7874.76</v>
      </c>
      <c r="T242" s="362">
        <v>6704.59</v>
      </c>
      <c r="U242" s="362">
        <v>5984.68</v>
      </c>
      <c r="V242" s="362">
        <v>8674.15</v>
      </c>
      <c r="W242" s="362">
        <v>9698.16</v>
      </c>
      <c r="X242" s="362">
        <v>8193.16</v>
      </c>
      <c r="Y242" s="362">
        <v>13762.48</v>
      </c>
      <c r="Z242" s="362">
        <v>11197.27</v>
      </c>
      <c r="AA242" s="362">
        <v>0</v>
      </c>
      <c r="AB242" s="362">
        <v>0</v>
      </c>
      <c r="AC242" s="362">
        <v>0</v>
      </c>
      <c r="AD242" s="362">
        <v>11197.27</v>
      </c>
      <c r="AE242" s="362">
        <v>10991.26</v>
      </c>
      <c r="AF242" s="350">
        <f t="shared" si="32"/>
        <v>0.018743074042466487</v>
      </c>
      <c r="AG242" s="363"/>
      <c r="AH242" s="358"/>
      <c r="AI242" s="358"/>
      <c r="AJ242" s="354"/>
      <c r="AK242" s="354"/>
      <c r="AL242" s="354"/>
      <c r="AM242" s="354"/>
      <c r="AN242" s="354"/>
      <c r="AO242" s="354"/>
      <c r="AP242" s="356"/>
      <c r="AQ242" s="352"/>
      <c r="AR242" s="352"/>
      <c r="AS242" s="352"/>
    </row>
    <row r="243" spans="1:45" s="362" customFormat="1" ht="15" customHeight="1">
      <c r="A243" s="360" t="s">
        <v>15</v>
      </c>
      <c r="B243" s="364"/>
      <c r="C243" s="361">
        <v>5832.7</v>
      </c>
      <c r="D243" s="361">
        <v>5870.6</v>
      </c>
      <c r="E243" s="361">
        <v>5944.9</v>
      </c>
      <c r="F243" s="361">
        <v>6065.9</v>
      </c>
      <c r="G243" s="361">
        <v>6451.3</v>
      </c>
      <c r="H243" s="361">
        <v>6897</v>
      </c>
      <c r="I243" s="361">
        <v>6905.7</v>
      </c>
      <c r="J243" s="361">
        <v>6655.2</v>
      </c>
      <c r="K243" s="361">
        <v>7132.7</v>
      </c>
      <c r="L243" s="361"/>
      <c r="M243" s="361"/>
      <c r="N243" s="361"/>
      <c r="O243" s="361">
        <v>57756</v>
      </c>
      <c r="P243" s="361">
        <v>46424.7</v>
      </c>
      <c r="Q243" s="346">
        <f t="shared" si="31"/>
        <v>0.24407912167445356</v>
      </c>
      <c r="R243" s="362">
        <v>827.3</v>
      </c>
      <c r="S243" s="362">
        <v>1077.6</v>
      </c>
      <c r="T243" s="362">
        <v>936.1</v>
      </c>
      <c r="U243" s="362">
        <v>948.6</v>
      </c>
      <c r="V243" s="362">
        <v>931.4</v>
      </c>
      <c r="W243" s="362">
        <v>1005.7</v>
      </c>
      <c r="X243" s="362">
        <v>1059</v>
      </c>
      <c r="Y243" s="362">
        <v>1167.4</v>
      </c>
      <c r="Z243" s="362">
        <v>1159.2</v>
      </c>
      <c r="AA243" s="362">
        <v>0</v>
      </c>
      <c r="AB243" s="362">
        <v>0</v>
      </c>
      <c r="AC243" s="362">
        <v>0</v>
      </c>
      <c r="AD243" s="362">
        <v>1159.2</v>
      </c>
      <c r="AE243" s="362">
        <v>810</v>
      </c>
      <c r="AF243" s="350">
        <f t="shared" si="32"/>
        <v>0.43111111111111117</v>
      </c>
      <c r="AG243" s="363"/>
      <c r="AH243" s="354"/>
      <c r="AI243" s="354"/>
      <c r="AJ243" s="354"/>
      <c r="AK243" s="354"/>
      <c r="AL243" s="354"/>
      <c r="AM243" s="354"/>
      <c r="AN243" s="354"/>
      <c r="AO243" s="354"/>
      <c r="AP243" s="356"/>
      <c r="AQ243" s="352"/>
      <c r="AR243" s="352"/>
      <c r="AS243" s="352"/>
    </row>
    <row r="244" spans="1:33" ht="15" customHeight="1">
      <c r="A244" s="37" t="s">
        <v>6</v>
      </c>
      <c r="B244" s="143"/>
      <c r="C244" s="131">
        <v>4665.7</v>
      </c>
      <c r="D244" s="131">
        <v>5457.77</v>
      </c>
      <c r="E244" s="131">
        <v>6359.45</v>
      </c>
      <c r="F244" s="131">
        <v>5617.48</v>
      </c>
      <c r="G244" s="131">
        <v>6090.22</v>
      </c>
      <c r="H244" s="131">
        <v>6127.04</v>
      </c>
      <c r="I244" s="131">
        <v>6284.11</v>
      </c>
      <c r="J244" s="131">
        <v>5894.55</v>
      </c>
      <c r="K244" s="131">
        <v>5910.67</v>
      </c>
      <c r="L244" s="131"/>
      <c r="M244" s="131"/>
      <c r="N244" s="131"/>
      <c r="O244" s="131">
        <v>52406.99</v>
      </c>
      <c r="P244" s="131">
        <v>22918.75</v>
      </c>
      <c r="Q244" s="202">
        <f t="shared" si="31"/>
        <v>1.2866425961276247</v>
      </c>
      <c r="R244" s="122">
        <v>865.66</v>
      </c>
      <c r="S244" s="122">
        <v>1048.71</v>
      </c>
      <c r="T244" s="122">
        <v>827.56</v>
      </c>
      <c r="U244" s="122">
        <v>879.84</v>
      </c>
      <c r="V244" s="122">
        <v>918.26</v>
      </c>
      <c r="W244" s="122">
        <v>1073.6</v>
      </c>
      <c r="X244" s="122">
        <v>1243.22</v>
      </c>
      <c r="Y244" s="122">
        <v>1155.09</v>
      </c>
      <c r="Z244" s="122">
        <v>1070.56</v>
      </c>
      <c r="AA244" s="122">
        <v>0</v>
      </c>
      <c r="AB244" s="122">
        <v>0</v>
      </c>
      <c r="AC244" s="122">
        <v>0</v>
      </c>
      <c r="AD244" s="122">
        <v>1070.56</v>
      </c>
      <c r="AE244" s="122">
        <v>956.18</v>
      </c>
      <c r="AF244" s="193">
        <f t="shared" si="32"/>
        <v>0.11962182852600975</v>
      </c>
      <c r="AG244" s="245"/>
    </row>
    <row r="245" spans="1:33" ht="15" customHeight="1">
      <c r="A245" s="37" t="s">
        <v>16</v>
      </c>
      <c r="B245" s="143"/>
      <c r="C245" s="205">
        <v>754.2</v>
      </c>
      <c r="D245" s="205">
        <v>952.68</v>
      </c>
      <c r="E245" s="205">
        <v>987.8</v>
      </c>
      <c r="F245" s="205">
        <v>1062.9</v>
      </c>
      <c r="G245" s="205">
        <v>1063.5</v>
      </c>
      <c r="H245" s="205">
        <v>1137.3</v>
      </c>
      <c r="I245" s="205">
        <v>1117.2</v>
      </c>
      <c r="J245" s="205">
        <v>1021.2</v>
      </c>
      <c r="K245" s="205">
        <v>1091.4</v>
      </c>
      <c r="L245" s="205"/>
      <c r="M245" s="205"/>
      <c r="N245" s="205"/>
      <c r="O245" s="205">
        <v>9188.18</v>
      </c>
      <c r="P245" s="205">
        <v>8831.72</v>
      </c>
      <c r="Q245" s="202">
        <f t="shared" si="31"/>
        <v>0.04036133391910081</v>
      </c>
      <c r="R245" s="122">
        <v>214.97</v>
      </c>
      <c r="S245" s="122">
        <v>253.89</v>
      </c>
      <c r="T245" s="122">
        <v>271.99</v>
      </c>
      <c r="U245" s="122">
        <v>302.59</v>
      </c>
      <c r="V245" s="122">
        <v>291.49</v>
      </c>
      <c r="W245" s="122">
        <v>311.39</v>
      </c>
      <c r="X245" s="122">
        <v>318.89</v>
      </c>
      <c r="Y245" s="122">
        <v>245.59</v>
      </c>
      <c r="Z245" s="122">
        <v>374.49</v>
      </c>
      <c r="AA245" s="122">
        <v>0</v>
      </c>
      <c r="AB245" s="122">
        <v>0</v>
      </c>
      <c r="AC245" s="122">
        <v>0</v>
      </c>
      <c r="AD245" s="122">
        <v>374.49</v>
      </c>
      <c r="AE245" s="122">
        <v>228.94</v>
      </c>
      <c r="AF245" s="193">
        <f t="shared" si="32"/>
        <v>0.6357560932995545</v>
      </c>
      <c r="AG245" s="245"/>
    </row>
    <row r="246" spans="1:33" ht="15" customHeight="1">
      <c r="A246" s="37" t="s">
        <v>19</v>
      </c>
      <c r="B246" s="143"/>
      <c r="C246" s="205">
        <v>678.5</v>
      </c>
      <c r="D246" s="205">
        <v>671.2</v>
      </c>
      <c r="E246" s="205">
        <v>416.5</v>
      </c>
      <c r="F246" s="205">
        <v>614.9</v>
      </c>
      <c r="G246" s="205">
        <v>795.1</v>
      </c>
      <c r="H246" s="205">
        <v>970.9</v>
      </c>
      <c r="I246" s="205">
        <v>887.2</v>
      </c>
      <c r="J246" s="205">
        <v>865.3</v>
      </c>
      <c r="K246" s="205">
        <v>805.8</v>
      </c>
      <c r="L246" s="205"/>
      <c r="M246" s="205"/>
      <c r="N246" s="205"/>
      <c r="O246" s="205">
        <v>6705.4</v>
      </c>
      <c r="P246" s="205">
        <v>1961.1</v>
      </c>
      <c r="Q246" s="202">
        <f t="shared" si="31"/>
        <v>2.419203508235174</v>
      </c>
      <c r="R246" s="80">
        <v>93.8</v>
      </c>
      <c r="S246" s="80">
        <v>71.7</v>
      </c>
      <c r="T246" s="80">
        <v>79.7</v>
      </c>
      <c r="U246" s="80">
        <v>120.3</v>
      </c>
      <c r="V246" s="80">
        <v>141.4</v>
      </c>
      <c r="W246" s="80">
        <v>146.7</v>
      </c>
      <c r="X246" s="80">
        <v>101.9</v>
      </c>
      <c r="Y246" s="80">
        <v>105</v>
      </c>
      <c r="Z246" s="80">
        <v>123.3</v>
      </c>
      <c r="AA246" s="80">
        <v>0</v>
      </c>
      <c r="AB246" s="80">
        <v>0</v>
      </c>
      <c r="AC246" s="80">
        <v>0</v>
      </c>
      <c r="AD246" s="80">
        <v>123.3</v>
      </c>
      <c r="AE246" s="80">
        <v>113.7</v>
      </c>
      <c r="AF246" s="193">
        <f t="shared" si="32"/>
        <v>0.0844327176781002</v>
      </c>
      <c r="AG246" s="245"/>
    </row>
    <row r="247" spans="1:33" ht="15" customHeight="1">
      <c r="A247" s="37" t="s">
        <v>24</v>
      </c>
      <c r="B247" s="143"/>
      <c r="C247" s="205">
        <v>2577.7</v>
      </c>
      <c r="D247" s="205">
        <v>2790.75</v>
      </c>
      <c r="E247" s="205">
        <v>2691.84</v>
      </c>
      <c r="F247" s="205">
        <v>3196.92</v>
      </c>
      <c r="G247" s="205">
        <v>3814.92</v>
      </c>
      <c r="H247" s="205">
        <v>3606.9</v>
      </c>
      <c r="I247" s="205">
        <v>3956.5</v>
      </c>
      <c r="J247" s="205">
        <v>4150.53</v>
      </c>
      <c r="K247" s="205">
        <v>4438.94</v>
      </c>
      <c r="L247" s="205"/>
      <c r="M247" s="205"/>
      <c r="N247" s="205"/>
      <c r="O247" s="205">
        <v>31224.99</v>
      </c>
      <c r="P247" s="205">
        <v>11924.94</v>
      </c>
      <c r="Q247" s="202">
        <f t="shared" si="31"/>
        <v>1.6184609733885456</v>
      </c>
      <c r="R247" s="80">
        <v>566.07</v>
      </c>
      <c r="S247" s="80">
        <v>551.49</v>
      </c>
      <c r="T247" s="80">
        <v>614.48</v>
      </c>
      <c r="U247" s="80">
        <v>495.99</v>
      </c>
      <c r="V247" s="80">
        <v>545.66</v>
      </c>
      <c r="W247" s="80">
        <v>607.14</v>
      </c>
      <c r="X247" s="80">
        <v>524.17</v>
      </c>
      <c r="Y247" s="80">
        <v>510.71</v>
      </c>
      <c r="Z247" s="80">
        <v>715.37</v>
      </c>
      <c r="AA247" s="80">
        <v>0</v>
      </c>
      <c r="AB247" s="80">
        <v>0</v>
      </c>
      <c r="AC247" s="80">
        <v>0</v>
      </c>
      <c r="AD247" s="80">
        <v>715.37</v>
      </c>
      <c r="AE247" s="80">
        <v>666.52</v>
      </c>
      <c r="AF247" s="193">
        <f t="shared" si="32"/>
        <v>0.07329112404729043</v>
      </c>
      <c r="AG247" s="245"/>
    </row>
    <row r="248" spans="1:33" ht="15" customHeight="1">
      <c r="A248" s="37" t="s">
        <v>8</v>
      </c>
      <c r="B248" s="143"/>
      <c r="C248" s="205">
        <v>1784.2</v>
      </c>
      <c r="D248" s="205">
        <v>1635.43</v>
      </c>
      <c r="E248" s="205">
        <v>1639.35</v>
      </c>
      <c r="F248" s="205">
        <v>1862.85</v>
      </c>
      <c r="G248" s="205">
        <v>2519.43</v>
      </c>
      <c r="H248" s="205">
        <v>3022.35</v>
      </c>
      <c r="I248" s="205">
        <v>2942.72</v>
      </c>
      <c r="J248" s="205">
        <v>3426.39</v>
      </c>
      <c r="K248" s="205">
        <v>2900.45</v>
      </c>
      <c r="L248" s="205"/>
      <c r="M248" s="205"/>
      <c r="N248" s="205"/>
      <c r="O248" s="205">
        <v>21733.16</v>
      </c>
      <c r="P248" s="205">
        <v>8917.4</v>
      </c>
      <c r="Q248" s="202">
        <f t="shared" si="31"/>
        <v>1.4371632987193577</v>
      </c>
      <c r="R248" s="122">
        <v>584</v>
      </c>
      <c r="S248" s="122">
        <v>463.99</v>
      </c>
      <c r="T248" s="122">
        <v>585.66</v>
      </c>
      <c r="U248" s="122">
        <v>497.53</v>
      </c>
      <c r="V248" s="122">
        <v>722.47</v>
      </c>
      <c r="W248" s="122">
        <v>747.7</v>
      </c>
      <c r="X248" s="122">
        <v>692.43</v>
      </c>
      <c r="Y248" s="122">
        <v>781.29</v>
      </c>
      <c r="Z248" s="122">
        <v>701.34</v>
      </c>
      <c r="AA248" s="122">
        <v>0</v>
      </c>
      <c r="AB248" s="122">
        <v>0</v>
      </c>
      <c r="AC248" s="122">
        <v>0</v>
      </c>
      <c r="AD248" s="122">
        <v>701.34</v>
      </c>
      <c r="AE248" s="122">
        <v>365.9</v>
      </c>
      <c r="AF248" s="193">
        <f t="shared" si="32"/>
        <v>0.9167532112599073</v>
      </c>
      <c r="AG248" s="245"/>
    </row>
    <row r="249" spans="1:33" ht="15" customHeight="1">
      <c r="A249" s="37" t="s">
        <v>17</v>
      </c>
      <c r="B249" s="143"/>
      <c r="C249" s="205">
        <v>244.3</v>
      </c>
      <c r="D249" s="205">
        <v>171</v>
      </c>
      <c r="E249" s="205">
        <v>165.1</v>
      </c>
      <c r="F249" s="205">
        <v>280.1</v>
      </c>
      <c r="G249" s="205">
        <v>401.4</v>
      </c>
      <c r="H249" s="205">
        <v>436.4</v>
      </c>
      <c r="I249" s="205">
        <v>441.9</v>
      </c>
      <c r="J249" s="205">
        <v>450.2</v>
      </c>
      <c r="K249" s="205">
        <v>261</v>
      </c>
      <c r="L249" s="205"/>
      <c r="M249" s="205"/>
      <c r="N249" s="205"/>
      <c r="O249" s="205">
        <v>2851.4</v>
      </c>
      <c r="P249" s="205">
        <v>1320.1</v>
      </c>
      <c r="Q249" s="202">
        <f t="shared" si="31"/>
        <v>1.1599878797060832</v>
      </c>
      <c r="R249" s="122">
        <v>27</v>
      </c>
      <c r="S249" s="122">
        <v>55.1</v>
      </c>
      <c r="T249" s="122">
        <v>31</v>
      </c>
      <c r="U249" s="122">
        <v>56.1</v>
      </c>
      <c r="V249" s="122">
        <v>66.8</v>
      </c>
      <c r="W249" s="122">
        <v>68.9</v>
      </c>
      <c r="X249" s="122">
        <v>58.1</v>
      </c>
      <c r="Y249" s="122">
        <v>74.5</v>
      </c>
      <c r="Z249" s="122">
        <v>50.1</v>
      </c>
      <c r="AA249" s="122">
        <v>0</v>
      </c>
      <c r="AB249" s="122">
        <v>0</v>
      </c>
      <c r="AC249" s="122">
        <v>0</v>
      </c>
      <c r="AD249" s="122">
        <v>50.1</v>
      </c>
      <c r="AE249" s="122">
        <v>48.8</v>
      </c>
      <c r="AF249" s="193">
        <f t="shared" si="32"/>
        <v>0.02663934426229517</v>
      </c>
      <c r="AG249" s="245"/>
    </row>
    <row r="250" spans="1:33" ht="15" customHeight="1">
      <c r="A250" s="37" t="s">
        <v>18</v>
      </c>
      <c r="B250" s="143"/>
      <c r="C250" s="205">
        <v>299.7</v>
      </c>
      <c r="D250" s="205">
        <v>280.8</v>
      </c>
      <c r="E250" s="205">
        <v>325.6</v>
      </c>
      <c r="F250" s="205">
        <v>374.3</v>
      </c>
      <c r="G250" s="205">
        <v>369.1</v>
      </c>
      <c r="H250" s="205">
        <v>378.4</v>
      </c>
      <c r="I250" s="205">
        <v>400.4</v>
      </c>
      <c r="J250" s="205">
        <v>392.6</v>
      </c>
      <c r="K250" s="205">
        <v>393.4</v>
      </c>
      <c r="L250" s="205"/>
      <c r="M250" s="205"/>
      <c r="N250" s="205"/>
      <c r="O250" s="205">
        <v>3214.3</v>
      </c>
      <c r="P250" s="205">
        <v>2113.93</v>
      </c>
      <c r="Q250" s="202">
        <f t="shared" si="31"/>
        <v>0.5205328464045642</v>
      </c>
      <c r="R250" s="122">
        <v>96.8</v>
      </c>
      <c r="S250" s="122">
        <v>72.6</v>
      </c>
      <c r="T250" s="122">
        <v>57.4</v>
      </c>
      <c r="U250" s="122">
        <v>94.5</v>
      </c>
      <c r="V250" s="122">
        <v>102.9</v>
      </c>
      <c r="W250" s="122">
        <v>89.6</v>
      </c>
      <c r="X250" s="122">
        <v>92.9</v>
      </c>
      <c r="Y250" s="122">
        <v>78.9</v>
      </c>
      <c r="Z250" s="122">
        <v>69.6</v>
      </c>
      <c r="AA250" s="122">
        <v>0</v>
      </c>
      <c r="AB250" s="122">
        <v>0</v>
      </c>
      <c r="AC250" s="122">
        <v>0</v>
      </c>
      <c r="AD250" s="122">
        <v>69.6</v>
      </c>
      <c r="AE250" s="122">
        <v>69.4</v>
      </c>
      <c r="AF250" s="193">
        <f t="shared" si="32"/>
        <v>0.002881844380403294</v>
      </c>
      <c r="AG250" s="245"/>
    </row>
    <row r="251" spans="1:33" ht="15" customHeight="1">
      <c r="A251" s="37" t="s">
        <v>35</v>
      </c>
      <c r="B251" s="143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  <c r="Q251" s="202">
        <f>IF(P251&lt;&gt;0,(O251-P251)/P251,0)</f>
        <v>0</v>
      </c>
      <c r="R251" s="122"/>
      <c r="S251" s="122"/>
      <c r="T251" s="131"/>
      <c r="U251" s="133"/>
      <c r="V251" s="133"/>
      <c r="W251" s="133"/>
      <c r="X251" s="133"/>
      <c r="Y251" s="131"/>
      <c r="Z251" s="122"/>
      <c r="AA251" s="122"/>
      <c r="AF251" s="193"/>
      <c r="AG251" s="245"/>
    </row>
    <row r="252" spans="1:45" s="54" customFormat="1" ht="15" customHeight="1">
      <c r="A252" s="166" t="s">
        <v>53</v>
      </c>
      <c r="B252" s="172"/>
      <c r="C252" s="170">
        <f>SUM(C231:C251)</f>
        <v>58897.94999999998</v>
      </c>
      <c r="D252" s="170">
        <f aca="true" t="shared" si="33" ref="D252:J252">SUM(D231:D251)</f>
        <v>63349.729999999996</v>
      </c>
      <c r="E252" s="170">
        <f t="shared" si="33"/>
        <v>61610.950000000004</v>
      </c>
      <c r="F252" s="170">
        <f t="shared" si="33"/>
        <v>69643.92000000003</v>
      </c>
      <c r="G252" s="170">
        <f t="shared" si="33"/>
        <v>74017.25</v>
      </c>
      <c r="H252" s="170">
        <f t="shared" si="33"/>
        <v>77120.09999999998</v>
      </c>
      <c r="I252" s="170">
        <f t="shared" si="33"/>
        <v>77702.30999999998</v>
      </c>
      <c r="J252" s="170">
        <f t="shared" si="33"/>
        <v>78914.33</v>
      </c>
      <c r="K252" s="170">
        <f>SUM(K232:K251)</f>
        <v>81813.90999999999</v>
      </c>
      <c r="L252" s="170">
        <f>SUM(L232:L251)</f>
        <v>0</v>
      </c>
      <c r="M252" s="170">
        <f>SUM(M232:M251)</f>
        <v>0</v>
      </c>
      <c r="N252" s="170">
        <f>SUM(N232:N251)</f>
        <v>0</v>
      </c>
      <c r="O252" s="170">
        <f>SUM(O231:O251)</f>
        <v>643070.4300000002</v>
      </c>
      <c r="P252" s="170">
        <f>SUM(P231:P251)</f>
        <v>325448.51999999996</v>
      </c>
      <c r="Q252" s="204">
        <f>IF(P252&lt;&gt;0,(O252-P252)/P252,0)</f>
        <v>0.9759513117466327</v>
      </c>
      <c r="R252" s="170">
        <f>SUM(R231:R251)</f>
        <v>18241.1</v>
      </c>
      <c r="S252" s="170">
        <f aca="true" t="shared" si="34" ref="S252:Y252">SUM(S231:S251)</f>
        <v>16094.16</v>
      </c>
      <c r="T252" s="170">
        <f t="shared" si="34"/>
        <v>14399.52</v>
      </c>
      <c r="U252" s="170">
        <f t="shared" si="34"/>
        <v>13404.970000000001</v>
      </c>
      <c r="V252" s="170">
        <f t="shared" si="34"/>
        <v>17295.82</v>
      </c>
      <c r="W252" s="170">
        <f t="shared" si="34"/>
        <v>19023.65</v>
      </c>
      <c r="X252" s="170">
        <f t="shared" si="34"/>
        <v>18107.37</v>
      </c>
      <c r="Y252" s="170">
        <f t="shared" si="34"/>
        <v>23425.960000000003</v>
      </c>
      <c r="Z252" s="170">
        <f>SUM(Z232:Z251)</f>
        <v>21451.36</v>
      </c>
      <c r="AA252" s="170">
        <f>SUM(AA232:AA251)</f>
        <v>0</v>
      </c>
      <c r="AB252" s="170">
        <f>SUM(AB232:AB251)</f>
        <v>0</v>
      </c>
      <c r="AC252" s="170">
        <f>SUM(AC232:AC251)</f>
        <v>0</v>
      </c>
      <c r="AD252" s="170">
        <f>SUM(AD231:AD250)</f>
        <v>21451.36</v>
      </c>
      <c r="AE252" s="170">
        <f>SUM(AE231:AE250)</f>
        <v>18232.41</v>
      </c>
      <c r="AF252" s="247">
        <f>IF(AE252&lt;&gt;0,(AD252-AE252)/AE252,0)</f>
        <v>0.17655098804820651</v>
      </c>
      <c r="AG252" s="7"/>
      <c r="AH252" s="157"/>
      <c r="AI252" s="157"/>
      <c r="AJ252" s="157"/>
      <c r="AK252" s="157"/>
      <c r="AL252" s="157"/>
      <c r="AM252" s="157"/>
      <c r="AN252" s="157"/>
      <c r="AO252" s="157"/>
      <c r="AP252" s="280"/>
      <c r="AQ252" s="130"/>
      <c r="AR252" s="55"/>
      <c r="AS252" s="55"/>
    </row>
    <row r="257" spans="1:46" s="72" customFormat="1" ht="23.25" customHeight="1">
      <c r="A257" s="103"/>
      <c r="B257" s="103"/>
      <c r="C257" s="424" t="s">
        <v>50</v>
      </c>
      <c r="D257" s="424"/>
      <c r="E257" s="424"/>
      <c r="F257" s="424"/>
      <c r="G257" s="424"/>
      <c r="H257" s="424"/>
      <c r="I257" s="424"/>
      <c r="J257" s="424"/>
      <c r="K257" s="424"/>
      <c r="L257" s="424"/>
      <c r="M257" s="424"/>
      <c r="N257" s="424"/>
      <c r="O257" s="424"/>
      <c r="P257" s="424"/>
      <c r="Q257" s="424"/>
      <c r="R257" s="424"/>
      <c r="S257" s="424"/>
      <c r="T257" s="424"/>
      <c r="U257" s="424"/>
      <c r="V257" s="424"/>
      <c r="W257" s="424"/>
      <c r="X257" s="424"/>
      <c r="Y257" s="424"/>
      <c r="Z257" s="424"/>
      <c r="AA257" s="424"/>
      <c r="AB257" s="424"/>
      <c r="AC257" s="424"/>
      <c r="AD257" s="424"/>
      <c r="AE257" s="424"/>
      <c r="AF257" s="424"/>
      <c r="AG257" s="15"/>
      <c r="AH257" s="265"/>
      <c r="AI257" s="265"/>
      <c r="AJ257" s="265"/>
      <c r="AK257" s="162"/>
      <c r="AL257" s="157"/>
      <c r="AM257" s="159"/>
      <c r="AN257" s="264"/>
      <c r="AO257" s="157"/>
      <c r="AP257" s="157"/>
      <c r="AQ257" s="157"/>
      <c r="AR257" s="70"/>
      <c r="AS257" s="71"/>
      <c r="AT257" s="71"/>
    </row>
    <row r="258" spans="1:46" s="72" customFormat="1" ht="21.75" customHeight="1">
      <c r="A258" s="427" t="str">
        <f>$A$73</f>
        <v>Evolution régionale des mises en œuvre et des stocks des FAB</v>
      </c>
      <c r="B258" s="427"/>
      <c r="C258" s="427"/>
      <c r="D258" s="427"/>
      <c r="E258" s="427"/>
      <c r="F258" s="427"/>
      <c r="G258" s="427"/>
      <c r="H258" s="427"/>
      <c r="I258" s="427"/>
      <c r="J258" s="427"/>
      <c r="K258" s="427"/>
      <c r="L258" s="427"/>
      <c r="M258" s="427"/>
      <c r="N258" s="427"/>
      <c r="O258" s="427"/>
      <c r="P258" s="427"/>
      <c r="Q258" s="427"/>
      <c r="R258" s="427"/>
      <c r="S258" s="427"/>
      <c r="T258" s="427"/>
      <c r="U258" s="427"/>
      <c r="V258" s="427"/>
      <c r="W258" s="427"/>
      <c r="X258" s="427"/>
      <c r="Y258" s="427"/>
      <c r="Z258" s="427"/>
      <c r="AA258" s="427"/>
      <c r="AB258" s="427"/>
      <c r="AC258" s="427"/>
      <c r="AD258" s="427"/>
      <c r="AE258" s="427"/>
      <c r="AF258" s="427"/>
      <c r="AG258" s="15"/>
      <c r="AH258" s="265"/>
      <c r="AI258" s="265"/>
      <c r="AJ258" s="265"/>
      <c r="AK258" s="162"/>
      <c r="AL258" s="157"/>
      <c r="AM258" s="159"/>
      <c r="AN258" s="264"/>
      <c r="AO258" s="157"/>
      <c r="AP258" s="157"/>
      <c r="AQ258" s="157"/>
      <c r="AR258" s="70"/>
      <c r="AS258" s="71"/>
      <c r="AT258" s="71"/>
    </row>
    <row r="259" spans="1:46" s="72" customFormat="1" ht="21.75" customHeight="1">
      <c r="A259" s="20"/>
      <c r="B259" s="20"/>
      <c r="C259" s="422" t="s">
        <v>56</v>
      </c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  <c r="N259" s="422"/>
      <c r="O259" s="422"/>
      <c r="P259" s="422"/>
      <c r="Q259" s="423"/>
      <c r="R259" s="422" t="s">
        <v>2</v>
      </c>
      <c r="S259" s="422"/>
      <c r="T259" s="422"/>
      <c r="U259" s="422"/>
      <c r="V259" s="422"/>
      <c r="W259" s="422"/>
      <c r="X259" s="422"/>
      <c r="Y259" s="422"/>
      <c r="Z259" s="422"/>
      <c r="AA259" s="422"/>
      <c r="AB259" s="422"/>
      <c r="AC259" s="422"/>
      <c r="AD259" s="422"/>
      <c r="AE259" s="422"/>
      <c r="AF259" s="422"/>
      <c r="AG259" s="15"/>
      <c r="AH259" s="265"/>
      <c r="AI259" s="265"/>
      <c r="AJ259" s="265"/>
      <c r="AK259" s="162"/>
      <c r="AL259" s="157"/>
      <c r="AM259" s="159"/>
      <c r="AN259" s="264"/>
      <c r="AO259" s="157"/>
      <c r="AP259" s="157"/>
      <c r="AQ259" s="157"/>
      <c r="AR259" s="70"/>
      <c r="AS259" s="71"/>
      <c r="AT259" s="71"/>
    </row>
    <row r="260" spans="1:45" s="7" customFormat="1" ht="24.75" customHeight="1">
      <c r="A260" s="157"/>
      <c r="B260" s="157"/>
      <c r="C260" s="173" t="s">
        <v>41</v>
      </c>
      <c r="D260" s="173" t="s">
        <v>37</v>
      </c>
      <c r="E260" s="173" t="s">
        <v>42</v>
      </c>
      <c r="F260" s="173" t="s">
        <v>43</v>
      </c>
      <c r="G260" s="173" t="s">
        <v>44</v>
      </c>
      <c r="H260" s="173" t="s">
        <v>45</v>
      </c>
      <c r="I260" s="173" t="s">
        <v>46</v>
      </c>
      <c r="J260" s="173" t="s">
        <v>47</v>
      </c>
      <c r="K260" s="173" t="s">
        <v>38</v>
      </c>
      <c r="L260" s="173" t="s">
        <v>48</v>
      </c>
      <c r="M260" s="173" t="s">
        <v>39</v>
      </c>
      <c r="N260" s="173" t="s">
        <v>40</v>
      </c>
      <c r="O260" s="160" t="s">
        <v>54</v>
      </c>
      <c r="P260" s="160" t="s">
        <v>52</v>
      </c>
      <c r="Q260" s="199" t="s">
        <v>0</v>
      </c>
      <c r="R260" s="173" t="s">
        <v>41</v>
      </c>
      <c r="S260" s="173" t="s">
        <v>37</v>
      </c>
      <c r="T260" s="173" t="s">
        <v>42</v>
      </c>
      <c r="U260" s="173" t="s">
        <v>43</v>
      </c>
      <c r="V260" s="173" t="s">
        <v>44</v>
      </c>
      <c r="W260" s="173" t="s">
        <v>45</v>
      </c>
      <c r="X260" s="173" t="s">
        <v>46</v>
      </c>
      <c r="Y260" s="173" t="s">
        <v>47</v>
      </c>
      <c r="Z260" s="173" t="s">
        <v>38</v>
      </c>
      <c r="AA260" s="173" t="s">
        <v>48</v>
      </c>
      <c r="AB260" s="173" t="s">
        <v>39</v>
      </c>
      <c r="AC260" s="173" t="s">
        <v>40</v>
      </c>
      <c r="AD260" s="160" t="s">
        <v>54</v>
      </c>
      <c r="AE260" s="160" t="s">
        <v>52</v>
      </c>
      <c r="AF260" s="402" t="s">
        <v>0</v>
      </c>
      <c r="AG260" s="13"/>
      <c r="AH260" s="157"/>
      <c r="AI260" s="157"/>
      <c r="AJ260" s="157"/>
      <c r="AK260" s="157"/>
      <c r="AL260" s="157"/>
      <c r="AM260" s="157"/>
      <c r="AN260" s="157"/>
      <c r="AO260" s="157"/>
      <c r="AP260" s="280"/>
      <c r="AQ260" s="130"/>
      <c r="AR260" s="130"/>
      <c r="AS260" s="130"/>
    </row>
    <row r="261" spans="1:45" s="35" customFormat="1" ht="12" customHeight="1">
      <c r="A261" s="150" t="s">
        <v>27</v>
      </c>
      <c r="B261" s="151"/>
      <c r="C261" s="128">
        <v>0</v>
      </c>
      <c r="D261" s="128">
        <v>0</v>
      </c>
      <c r="E261" s="128">
        <v>0</v>
      </c>
      <c r="F261" s="128">
        <v>0</v>
      </c>
      <c r="G261" s="128">
        <v>0</v>
      </c>
      <c r="H261" s="128">
        <v>0</v>
      </c>
      <c r="I261" s="128">
        <v>0</v>
      </c>
      <c r="J261" s="128">
        <v>0</v>
      </c>
      <c r="K261" s="128">
        <v>0</v>
      </c>
      <c r="L261" s="128"/>
      <c r="M261" s="128"/>
      <c r="N261" s="128"/>
      <c r="O261" s="128">
        <v>0</v>
      </c>
      <c r="P261" s="128">
        <v>50.36</v>
      </c>
      <c r="Q261" s="202">
        <f aca="true" t="shared" si="35" ref="Q261:Q280">IF(P261&lt;&gt;0,(O261-P261)/P261,0)</f>
        <v>-1</v>
      </c>
      <c r="R261" s="128">
        <v>17.6</v>
      </c>
      <c r="S261" s="128">
        <v>17.6</v>
      </c>
      <c r="T261" s="128">
        <v>17.6</v>
      </c>
      <c r="U261" s="128">
        <v>17.6</v>
      </c>
      <c r="V261" s="128">
        <v>0</v>
      </c>
      <c r="W261" s="128">
        <v>0</v>
      </c>
      <c r="X261" s="128">
        <v>0</v>
      </c>
      <c r="Y261" s="128"/>
      <c r="Z261" s="128"/>
      <c r="AA261" s="128"/>
      <c r="AB261" s="128"/>
      <c r="AC261" s="128"/>
      <c r="AD261" s="128">
        <v>0</v>
      </c>
      <c r="AE261" s="128">
        <v>0</v>
      </c>
      <c r="AF261" s="193">
        <f>IF(AE261&lt;&gt;0,(AD261-AE261)/AE261,0)</f>
        <v>0</v>
      </c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89"/>
      <c r="AQ261" s="273"/>
      <c r="AR261" s="115"/>
      <c r="AS261" s="115"/>
    </row>
    <row r="262" spans="1:33" ht="10.5" customHeight="1">
      <c r="A262" s="37" t="s">
        <v>20</v>
      </c>
      <c r="B262" s="143"/>
      <c r="C262" s="85">
        <v>1399.36</v>
      </c>
      <c r="D262" s="85">
        <v>1498.03</v>
      </c>
      <c r="E262" s="85">
        <v>1575.51</v>
      </c>
      <c r="F262" s="85">
        <v>1631.64</v>
      </c>
      <c r="G262" s="85">
        <v>1944.44</v>
      </c>
      <c r="H262" s="85">
        <v>1870.75</v>
      </c>
      <c r="I262" s="85">
        <v>1680.27</v>
      </c>
      <c r="J262" s="85">
        <v>2056.42</v>
      </c>
      <c r="K262" s="85">
        <v>1753.29</v>
      </c>
      <c r="L262" s="120"/>
      <c r="M262" s="120"/>
      <c r="N262" s="120"/>
      <c r="O262" s="120">
        <v>15409.7</v>
      </c>
      <c r="P262" s="120">
        <v>13157.48</v>
      </c>
      <c r="Q262" s="202">
        <f t="shared" si="35"/>
        <v>0.17117411540811775</v>
      </c>
      <c r="R262" s="128">
        <v>450.79</v>
      </c>
      <c r="S262" s="128">
        <v>481.88</v>
      </c>
      <c r="T262" s="128">
        <v>587.39</v>
      </c>
      <c r="U262" s="128">
        <v>358.38</v>
      </c>
      <c r="V262" s="128">
        <v>466.96</v>
      </c>
      <c r="W262" s="128">
        <v>528.47</v>
      </c>
      <c r="X262" s="128">
        <v>233.8</v>
      </c>
      <c r="Y262" s="128">
        <v>399.25</v>
      </c>
      <c r="Z262" s="128">
        <v>142.25</v>
      </c>
      <c r="AA262" s="128">
        <v>0</v>
      </c>
      <c r="AB262" s="128">
        <v>0</v>
      </c>
      <c r="AC262" s="128">
        <v>0</v>
      </c>
      <c r="AD262" s="128">
        <v>142.25</v>
      </c>
      <c r="AE262" s="128">
        <v>640.2</v>
      </c>
      <c r="AF262" s="193">
        <f aca="true" t="shared" si="36" ref="AF262:AF280">IF(AE262&lt;&gt;0,(AD262-AE262)/AE262,0)</f>
        <v>-0.7778038113089659</v>
      </c>
      <c r="AG262" s="162"/>
    </row>
    <row r="263" spans="1:33" ht="12" customHeight="1">
      <c r="A263" s="37" t="s">
        <v>14</v>
      </c>
      <c r="B263" s="143"/>
      <c r="C263" s="85">
        <v>591.6</v>
      </c>
      <c r="D263" s="85">
        <v>617.1</v>
      </c>
      <c r="E263" s="85">
        <v>690</v>
      </c>
      <c r="F263" s="85">
        <v>852.7</v>
      </c>
      <c r="G263" s="85">
        <v>940.4</v>
      </c>
      <c r="H263" s="85">
        <v>982.3</v>
      </c>
      <c r="I263" s="85">
        <v>875.13</v>
      </c>
      <c r="J263" s="85">
        <v>940.6</v>
      </c>
      <c r="K263" s="85">
        <v>960.8</v>
      </c>
      <c r="L263" s="120"/>
      <c r="M263" s="120"/>
      <c r="N263" s="120"/>
      <c r="O263" s="120">
        <v>7450.63</v>
      </c>
      <c r="P263" s="120">
        <v>902.9</v>
      </c>
      <c r="Q263" s="202">
        <f t="shared" si="35"/>
        <v>7.251888359729761</v>
      </c>
      <c r="R263" s="128">
        <v>78.9</v>
      </c>
      <c r="S263" s="128">
        <v>75</v>
      </c>
      <c r="T263" s="128">
        <v>69.5</v>
      </c>
      <c r="U263" s="128">
        <v>74</v>
      </c>
      <c r="V263" s="128">
        <v>139.8</v>
      </c>
      <c r="W263" s="128">
        <v>169.3</v>
      </c>
      <c r="X263" s="128">
        <v>87</v>
      </c>
      <c r="Y263" s="128">
        <v>100</v>
      </c>
      <c r="Z263" s="128">
        <v>115</v>
      </c>
      <c r="AA263" s="128">
        <v>0</v>
      </c>
      <c r="AB263" s="128">
        <v>0</v>
      </c>
      <c r="AC263" s="128">
        <v>0</v>
      </c>
      <c r="AD263" s="128">
        <v>115</v>
      </c>
      <c r="AE263" s="128">
        <v>81</v>
      </c>
      <c r="AF263" s="193">
        <f t="shared" si="36"/>
        <v>0.41975308641975306</v>
      </c>
      <c r="AG263" s="162"/>
    </row>
    <row r="264" spans="1:33" ht="12.75" customHeight="1">
      <c r="A264" s="37" t="s">
        <v>3</v>
      </c>
      <c r="B264" s="143"/>
      <c r="C264" s="128">
        <v>5397.2</v>
      </c>
      <c r="D264" s="128">
        <v>5765.1</v>
      </c>
      <c r="E264" s="128">
        <v>4240.5</v>
      </c>
      <c r="F264" s="128">
        <v>5699.2</v>
      </c>
      <c r="G264" s="128">
        <v>4764.2</v>
      </c>
      <c r="H264" s="128">
        <v>4765.2</v>
      </c>
      <c r="I264" s="128">
        <v>5104.8</v>
      </c>
      <c r="J264" s="128">
        <v>4689.8</v>
      </c>
      <c r="K264" s="128">
        <v>4754.7</v>
      </c>
      <c r="L264" s="140"/>
      <c r="M264" s="140"/>
      <c r="N264" s="140"/>
      <c r="O264" s="140">
        <v>45180.7</v>
      </c>
      <c r="P264" s="140">
        <v>31821.79</v>
      </c>
      <c r="Q264" s="202">
        <f t="shared" si="35"/>
        <v>0.4198038513861098</v>
      </c>
      <c r="R264" s="128">
        <v>791.3</v>
      </c>
      <c r="S264" s="128">
        <v>893.7</v>
      </c>
      <c r="T264" s="128">
        <v>1561.5</v>
      </c>
      <c r="U264" s="128">
        <v>499</v>
      </c>
      <c r="V264" s="128">
        <v>734.9</v>
      </c>
      <c r="W264" s="128">
        <v>776</v>
      </c>
      <c r="X264" s="128">
        <v>582.2</v>
      </c>
      <c r="Y264" s="128">
        <v>685.6</v>
      </c>
      <c r="Z264" s="128">
        <v>651.4</v>
      </c>
      <c r="AA264" s="128">
        <v>0</v>
      </c>
      <c r="AB264" s="128">
        <v>0</v>
      </c>
      <c r="AC264" s="128">
        <v>0</v>
      </c>
      <c r="AD264" s="128">
        <v>651.4</v>
      </c>
      <c r="AE264" s="128">
        <v>932.26</v>
      </c>
      <c r="AF264" s="193">
        <f t="shared" si="36"/>
        <v>-0.3012678866410658</v>
      </c>
      <c r="AG264" s="162"/>
    </row>
    <row r="265" spans="1:33" ht="12.75" customHeight="1">
      <c r="A265" s="37" t="s">
        <v>13</v>
      </c>
      <c r="B265" s="143"/>
      <c r="C265" s="128">
        <v>3023.4</v>
      </c>
      <c r="D265" s="128">
        <v>3382.2</v>
      </c>
      <c r="E265" s="128">
        <v>3370.25</v>
      </c>
      <c r="F265" s="128">
        <v>3471.8</v>
      </c>
      <c r="G265" s="128">
        <v>4421.3</v>
      </c>
      <c r="H265" s="128">
        <v>4369.9</v>
      </c>
      <c r="I265" s="128">
        <v>4316.8</v>
      </c>
      <c r="J265" s="128">
        <v>4382.41</v>
      </c>
      <c r="K265" s="128">
        <v>4331</v>
      </c>
      <c r="L265" s="140"/>
      <c r="M265" s="140"/>
      <c r="N265" s="140"/>
      <c r="O265" s="140">
        <v>35069.06</v>
      </c>
      <c r="P265" s="140">
        <v>30667.5</v>
      </c>
      <c r="Q265" s="202">
        <f t="shared" si="35"/>
        <v>0.14352523029265501</v>
      </c>
      <c r="R265" s="128">
        <v>762.62</v>
      </c>
      <c r="S265" s="128">
        <v>709.32</v>
      </c>
      <c r="T265" s="128">
        <v>563.21</v>
      </c>
      <c r="U265" s="128">
        <v>850.71</v>
      </c>
      <c r="V265" s="128">
        <v>1050.91</v>
      </c>
      <c r="W265" s="128">
        <v>789.31</v>
      </c>
      <c r="X265" s="128">
        <v>603.11</v>
      </c>
      <c r="Y265" s="128">
        <v>456.6</v>
      </c>
      <c r="Z265" s="128">
        <v>748.5</v>
      </c>
      <c r="AA265" s="128">
        <v>0</v>
      </c>
      <c r="AB265" s="128">
        <v>0</v>
      </c>
      <c r="AC265" s="128">
        <v>0</v>
      </c>
      <c r="AD265" s="128">
        <v>748.5</v>
      </c>
      <c r="AE265" s="128">
        <v>939</v>
      </c>
      <c r="AF265" s="193">
        <f t="shared" si="36"/>
        <v>-0.20287539936102236</v>
      </c>
      <c r="AG265" s="162"/>
    </row>
    <row r="266" spans="1:33" ht="12.75" customHeight="1">
      <c r="A266" s="37" t="s">
        <v>4</v>
      </c>
      <c r="B266" s="143"/>
      <c r="C266" s="128">
        <v>4215.8</v>
      </c>
      <c r="D266" s="128">
        <v>5149.1</v>
      </c>
      <c r="E266" s="128">
        <v>5604.6</v>
      </c>
      <c r="F266" s="128">
        <v>6131.9</v>
      </c>
      <c r="G266" s="128">
        <v>6652.6</v>
      </c>
      <c r="H266" s="128">
        <v>6719.7</v>
      </c>
      <c r="I266" s="128">
        <v>6785.7</v>
      </c>
      <c r="J266" s="128">
        <v>6282.6</v>
      </c>
      <c r="K266" s="128">
        <v>6729.6</v>
      </c>
      <c r="L266" s="140"/>
      <c r="M266" s="140"/>
      <c r="N266" s="140"/>
      <c r="O266" s="140">
        <v>54271.6</v>
      </c>
      <c r="P266" s="140">
        <v>26539.43</v>
      </c>
      <c r="Q266" s="202">
        <f t="shared" si="35"/>
        <v>1.0449421860228347</v>
      </c>
      <c r="R266" s="128">
        <v>1007.2</v>
      </c>
      <c r="S266" s="128">
        <v>1416.1</v>
      </c>
      <c r="T266" s="128">
        <v>1175.7</v>
      </c>
      <c r="U266" s="128">
        <v>1179.5</v>
      </c>
      <c r="V266" s="128">
        <v>1201.9</v>
      </c>
      <c r="W266" s="128">
        <v>1438.9</v>
      </c>
      <c r="X266" s="128">
        <v>1287</v>
      </c>
      <c r="Y266" s="128">
        <v>1253.5</v>
      </c>
      <c r="Z266" s="128">
        <v>1366.2</v>
      </c>
      <c r="AA266" s="128">
        <v>0</v>
      </c>
      <c r="AB266" s="128">
        <v>0</v>
      </c>
      <c r="AC266" s="128">
        <v>0</v>
      </c>
      <c r="AD266" s="128">
        <v>1366.2</v>
      </c>
      <c r="AE266" s="128">
        <v>1119.05</v>
      </c>
      <c r="AF266" s="193">
        <f t="shared" si="36"/>
        <v>0.22085697690004924</v>
      </c>
      <c r="AG266" s="162"/>
    </row>
    <row r="267" spans="1:43" s="29" customFormat="1" ht="12.75" customHeight="1">
      <c r="A267" s="37" t="s">
        <v>28</v>
      </c>
      <c r="B267" s="143"/>
      <c r="C267" s="85">
        <v>5119.17</v>
      </c>
      <c r="D267" s="85">
        <v>5305.1</v>
      </c>
      <c r="E267" s="85">
        <v>5301.01</v>
      </c>
      <c r="F267" s="85">
        <v>5686.13</v>
      </c>
      <c r="G267" s="85">
        <v>6648.41</v>
      </c>
      <c r="H267" s="85">
        <v>6340.25</v>
      </c>
      <c r="I267" s="85">
        <v>6356.61</v>
      </c>
      <c r="J267" s="85">
        <v>6077.21</v>
      </c>
      <c r="K267" s="85">
        <v>6254.54</v>
      </c>
      <c r="L267" s="85"/>
      <c r="M267" s="85"/>
      <c r="N267" s="85"/>
      <c r="O267" s="85">
        <v>53088.44</v>
      </c>
      <c r="P267" s="85">
        <v>17670.03</v>
      </c>
      <c r="Q267" s="202">
        <f t="shared" si="35"/>
        <v>2.0044340615154588</v>
      </c>
      <c r="R267" s="128">
        <v>768.45</v>
      </c>
      <c r="S267" s="128">
        <v>1315.08</v>
      </c>
      <c r="T267" s="128">
        <v>749.8</v>
      </c>
      <c r="U267" s="128">
        <v>1325.52</v>
      </c>
      <c r="V267" s="128">
        <v>2657.29</v>
      </c>
      <c r="W267" s="128">
        <v>2299.4</v>
      </c>
      <c r="X267" s="128">
        <v>2007.52</v>
      </c>
      <c r="Y267" s="128">
        <v>1443.22</v>
      </c>
      <c r="Z267" s="128">
        <v>1349.77</v>
      </c>
      <c r="AA267" s="128">
        <v>0</v>
      </c>
      <c r="AB267" s="128">
        <v>0</v>
      </c>
      <c r="AC267" s="128">
        <v>0</v>
      </c>
      <c r="AD267" s="128">
        <v>1349.77</v>
      </c>
      <c r="AE267" s="128">
        <v>995.75</v>
      </c>
      <c r="AF267" s="193">
        <f t="shared" si="36"/>
        <v>0.35553100677880994</v>
      </c>
      <c r="AG267" s="162"/>
      <c r="AH267" s="157"/>
      <c r="AI267" s="157"/>
      <c r="AJ267" s="157"/>
      <c r="AK267" s="157"/>
      <c r="AL267" s="157"/>
      <c r="AM267" s="157"/>
      <c r="AN267" s="157"/>
      <c r="AO267" s="157"/>
      <c r="AP267" s="280"/>
      <c r="AQ267" s="7"/>
    </row>
    <row r="268" spans="1:49" s="80" customFormat="1" ht="12.75" customHeight="1">
      <c r="A268" s="37" t="s">
        <v>21</v>
      </c>
      <c r="B268" s="143"/>
      <c r="C268" s="128">
        <v>15.8</v>
      </c>
      <c r="D268" s="128">
        <v>14.8</v>
      </c>
      <c r="E268" s="128">
        <v>16.8</v>
      </c>
      <c r="F268" s="128">
        <v>19.6</v>
      </c>
      <c r="G268" s="128">
        <v>36.5</v>
      </c>
      <c r="H268" s="128">
        <v>45.8</v>
      </c>
      <c r="I268" s="128">
        <v>29</v>
      </c>
      <c r="J268" s="128">
        <v>40.7</v>
      </c>
      <c r="K268" s="128">
        <v>30.2</v>
      </c>
      <c r="L268" s="128"/>
      <c r="M268" s="128"/>
      <c r="N268" s="128"/>
      <c r="O268" s="128">
        <v>249.2</v>
      </c>
      <c r="P268" s="128">
        <v>3885.9</v>
      </c>
      <c r="Q268" s="202">
        <f t="shared" si="35"/>
        <v>-0.9358707120615559</v>
      </c>
      <c r="R268" s="128">
        <v>240.8</v>
      </c>
      <c r="S268" s="128">
        <v>251.2</v>
      </c>
      <c r="T268" s="128">
        <v>234.4</v>
      </c>
      <c r="U268" s="128">
        <v>239.9</v>
      </c>
      <c r="V268" s="128">
        <v>239.8</v>
      </c>
      <c r="W268" s="128">
        <v>256.9</v>
      </c>
      <c r="X268" s="128">
        <v>253.1</v>
      </c>
      <c r="Y268" s="128">
        <v>241.4</v>
      </c>
      <c r="Z268" s="128">
        <v>258.5</v>
      </c>
      <c r="AA268" s="128">
        <v>0</v>
      </c>
      <c r="AB268" s="128">
        <v>0</v>
      </c>
      <c r="AC268" s="128">
        <v>0</v>
      </c>
      <c r="AD268" s="128">
        <v>258.5</v>
      </c>
      <c r="AE268" s="128">
        <v>248.9</v>
      </c>
      <c r="AF268" s="193">
        <f t="shared" si="36"/>
        <v>0.038569706709521874</v>
      </c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89"/>
      <c r="AQ268" s="130"/>
      <c r="AR268" s="30"/>
      <c r="AS268" s="30"/>
      <c r="AT268" s="2"/>
      <c r="AU268" s="2"/>
      <c r="AV268" s="2"/>
      <c r="AW268" s="2"/>
    </row>
    <row r="269" spans="1:33" ht="12.75" customHeight="1">
      <c r="A269" s="37" t="s">
        <v>22</v>
      </c>
      <c r="B269" s="143"/>
      <c r="C269" s="85">
        <v>1219.2</v>
      </c>
      <c r="D269" s="85">
        <v>1399.1</v>
      </c>
      <c r="E269" s="85">
        <v>1328.1</v>
      </c>
      <c r="F269" s="85">
        <v>1405.7</v>
      </c>
      <c r="G269" s="85">
        <v>1683.1</v>
      </c>
      <c r="H269" s="85">
        <v>1679.6</v>
      </c>
      <c r="I269" s="85">
        <v>1678.9</v>
      </c>
      <c r="J269" s="85">
        <v>1604.8</v>
      </c>
      <c r="K269" s="85">
        <v>1717.6</v>
      </c>
      <c r="L269" s="120"/>
      <c r="M269" s="120"/>
      <c r="N269" s="120"/>
      <c r="O269" s="120">
        <v>13716.1</v>
      </c>
      <c r="P269" s="120">
        <v>8471.9</v>
      </c>
      <c r="Q269" s="202">
        <f t="shared" si="35"/>
        <v>0.6190110837002326</v>
      </c>
      <c r="R269" s="195">
        <v>578</v>
      </c>
      <c r="S269" s="195">
        <v>586.9</v>
      </c>
      <c r="T269" s="195">
        <v>595.8</v>
      </c>
      <c r="U269" s="195">
        <v>605.6</v>
      </c>
      <c r="V269" s="195">
        <v>173.8</v>
      </c>
      <c r="W269" s="195">
        <v>656</v>
      </c>
      <c r="X269" s="195">
        <v>494.7</v>
      </c>
      <c r="Y269" s="195">
        <v>882.2</v>
      </c>
      <c r="Z269" s="195">
        <v>389.7</v>
      </c>
      <c r="AA269" s="195">
        <v>0</v>
      </c>
      <c r="AB269" s="195">
        <v>0</v>
      </c>
      <c r="AC269" s="195">
        <v>0</v>
      </c>
      <c r="AD269" s="195">
        <v>389.7</v>
      </c>
      <c r="AE269" s="195">
        <v>571.5</v>
      </c>
      <c r="AF269" s="193">
        <f t="shared" si="36"/>
        <v>-0.31811023622047246</v>
      </c>
      <c r="AG269" s="162"/>
    </row>
    <row r="270" spans="1:33" ht="12.75" customHeight="1">
      <c r="A270" s="37" t="s">
        <v>29</v>
      </c>
      <c r="B270" s="143"/>
      <c r="C270" s="85">
        <v>477.6</v>
      </c>
      <c r="D270" s="85">
        <v>671.7</v>
      </c>
      <c r="E270" s="85">
        <v>865</v>
      </c>
      <c r="F270" s="85">
        <v>1059.7</v>
      </c>
      <c r="G270" s="85">
        <v>1325</v>
      </c>
      <c r="H270" s="85">
        <v>1471.3</v>
      </c>
      <c r="I270" s="85">
        <v>1215.1</v>
      </c>
      <c r="J270" s="85">
        <v>1039</v>
      </c>
      <c r="K270" s="85">
        <v>1041.8</v>
      </c>
      <c r="L270" s="13"/>
      <c r="M270" s="13"/>
      <c r="N270" s="13"/>
      <c r="O270" s="13">
        <v>9166.2</v>
      </c>
      <c r="P270" s="13">
        <v>3039.8</v>
      </c>
      <c r="Q270" s="202">
        <f t="shared" si="35"/>
        <v>2.0153957497203763</v>
      </c>
      <c r="R270" s="127">
        <v>354.5</v>
      </c>
      <c r="S270" s="127">
        <v>300.3</v>
      </c>
      <c r="T270" s="127">
        <v>402.1</v>
      </c>
      <c r="U270" s="127">
        <v>240.7</v>
      </c>
      <c r="V270" s="127">
        <v>309.5</v>
      </c>
      <c r="W270" s="127">
        <v>345.7</v>
      </c>
      <c r="X270" s="127">
        <v>190.4</v>
      </c>
      <c r="Y270" s="127">
        <v>144</v>
      </c>
      <c r="Z270" s="127">
        <v>302.9</v>
      </c>
      <c r="AA270" s="127">
        <v>0</v>
      </c>
      <c r="AB270" s="127">
        <v>0</v>
      </c>
      <c r="AC270" s="127">
        <v>0</v>
      </c>
      <c r="AD270" s="127">
        <v>302.9</v>
      </c>
      <c r="AE270" s="127">
        <v>143.8</v>
      </c>
      <c r="AF270" s="193">
        <f t="shared" si="36"/>
        <v>1.106397774687065</v>
      </c>
      <c r="AG270" s="162"/>
    </row>
    <row r="271" spans="1:45" s="362" customFormat="1" ht="13.5">
      <c r="A271" s="360" t="s">
        <v>30</v>
      </c>
      <c r="B271" s="353"/>
      <c r="C271" s="345">
        <v>38848.7</v>
      </c>
      <c r="D271" s="345">
        <v>41289</v>
      </c>
      <c r="E271" s="345">
        <v>41845.5</v>
      </c>
      <c r="F271" s="345">
        <v>42521.6</v>
      </c>
      <c r="G271" s="345">
        <v>43972.2</v>
      </c>
      <c r="H271" s="345">
        <v>44887.4</v>
      </c>
      <c r="I271" s="345">
        <v>43413.1</v>
      </c>
      <c r="J271" s="345">
        <v>42254.5</v>
      </c>
      <c r="K271" s="345">
        <v>44683.4</v>
      </c>
      <c r="L271" s="345"/>
      <c r="M271" s="345"/>
      <c r="N271" s="345"/>
      <c r="O271" s="345">
        <v>383715.4</v>
      </c>
      <c r="P271" s="345">
        <v>344675.83</v>
      </c>
      <c r="Q271" s="346">
        <f t="shared" si="35"/>
        <v>0.11326459995758915</v>
      </c>
      <c r="R271" s="365">
        <v>8921.2</v>
      </c>
      <c r="S271" s="365">
        <v>9219.2</v>
      </c>
      <c r="T271" s="365">
        <v>8048.5</v>
      </c>
      <c r="U271" s="365">
        <v>7877.9</v>
      </c>
      <c r="V271" s="365">
        <v>9184.8</v>
      </c>
      <c r="W271" s="365">
        <v>7475.1</v>
      </c>
      <c r="X271" s="365">
        <v>8120.6</v>
      </c>
      <c r="Y271" s="365">
        <v>8300.1</v>
      </c>
      <c r="Z271" s="365">
        <v>8911.5</v>
      </c>
      <c r="AA271" s="365">
        <v>0</v>
      </c>
      <c r="AB271" s="365">
        <v>0</v>
      </c>
      <c r="AC271" s="365">
        <v>0</v>
      </c>
      <c r="AD271" s="365">
        <v>8911.5</v>
      </c>
      <c r="AE271" s="365">
        <v>9605.36</v>
      </c>
      <c r="AF271" s="350">
        <f t="shared" si="36"/>
        <v>-0.07223675114727617</v>
      </c>
      <c r="AG271" s="351"/>
      <c r="AH271" s="354"/>
      <c r="AI271" s="354"/>
      <c r="AJ271" s="354"/>
      <c r="AK271" s="354"/>
      <c r="AL271" s="354"/>
      <c r="AM271" s="354"/>
      <c r="AN271" s="354"/>
      <c r="AO271" s="354"/>
      <c r="AP271" s="356"/>
      <c r="AQ271" s="352"/>
      <c r="AR271" s="352"/>
      <c r="AS271" s="352"/>
    </row>
    <row r="272" spans="1:45" s="362" customFormat="1" ht="15.75">
      <c r="A272" s="360" t="s">
        <v>5</v>
      </c>
      <c r="B272" s="353"/>
      <c r="C272" s="345">
        <v>97620.9</v>
      </c>
      <c r="D272" s="345">
        <v>103999.32</v>
      </c>
      <c r="E272" s="345">
        <v>93212.84</v>
      </c>
      <c r="F272" s="345">
        <v>96113.67</v>
      </c>
      <c r="G272" s="345">
        <v>105821.68</v>
      </c>
      <c r="H272" s="345">
        <v>112756.99</v>
      </c>
      <c r="I272" s="345">
        <v>109355.69</v>
      </c>
      <c r="J272" s="345">
        <v>97945.2</v>
      </c>
      <c r="K272" s="345">
        <v>96565.32</v>
      </c>
      <c r="L272" s="345"/>
      <c r="M272" s="345"/>
      <c r="N272" s="345"/>
      <c r="O272" s="345">
        <v>913391.61</v>
      </c>
      <c r="P272" s="345">
        <v>511050.43</v>
      </c>
      <c r="Q272" s="346">
        <f t="shared" si="35"/>
        <v>0.7872827345043032</v>
      </c>
      <c r="R272" s="365">
        <v>18290.72</v>
      </c>
      <c r="S272" s="365">
        <v>17199.62</v>
      </c>
      <c r="T272" s="365">
        <v>17670.1</v>
      </c>
      <c r="U272" s="365">
        <v>13270.69</v>
      </c>
      <c r="V272" s="365">
        <v>18206.13</v>
      </c>
      <c r="W272" s="365">
        <v>18739.92</v>
      </c>
      <c r="X272" s="365">
        <v>19865.57</v>
      </c>
      <c r="Y272" s="365">
        <v>18602.12</v>
      </c>
      <c r="Z272" s="365">
        <v>15479.88</v>
      </c>
      <c r="AA272" s="365">
        <v>0</v>
      </c>
      <c r="AB272" s="365">
        <v>0</v>
      </c>
      <c r="AC272" s="365">
        <v>0</v>
      </c>
      <c r="AD272" s="365">
        <v>15479.88</v>
      </c>
      <c r="AE272" s="365">
        <v>18441.4</v>
      </c>
      <c r="AF272" s="350">
        <f t="shared" si="36"/>
        <v>-0.16059084451288957</v>
      </c>
      <c r="AG272" s="351"/>
      <c r="AH272" s="358"/>
      <c r="AI272" s="358"/>
      <c r="AJ272" s="354"/>
      <c r="AK272" s="354"/>
      <c r="AL272" s="354"/>
      <c r="AM272" s="354"/>
      <c r="AN272" s="354"/>
      <c r="AO272" s="354"/>
      <c r="AP272" s="356"/>
      <c r="AQ272" s="352"/>
      <c r="AR272" s="352"/>
      <c r="AS272" s="352"/>
    </row>
    <row r="273" spans="1:45" s="362" customFormat="1" ht="15" customHeight="1">
      <c r="A273" s="360" t="s">
        <v>15</v>
      </c>
      <c r="B273" s="364"/>
      <c r="C273" s="345">
        <v>18397.7</v>
      </c>
      <c r="D273" s="345">
        <v>18680.1</v>
      </c>
      <c r="E273" s="345">
        <v>17611.3</v>
      </c>
      <c r="F273" s="345">
        <v>17621.9</v>
      </c>
      <c r="G273" s="345">
        <v>18008.4</v>
      </c>
      <c r="H273" s="345">
        <v>19382.1</v>
      </c>
      <c r="I273" s="345">
        <v>18638.3</v>
      </c>
      <c r="J273" s="345">
        <v>18420.8</v>
      </c>
      <c r="K273" s="345">
        <v>19428.5</v>
      </c>
      <c r="L273" s="345"/>
      <c r="M273" s="345"/>
      <c r="N273" s="345"/>
      <c r="O273" s="345">
        <v>166189.1</v>
      </c>
      <c r="P273" s="345">
        <v>176260.3</v>
      </c>
      <c r="Q273" s="346">
        <f t="shared" si="35"/>
        <v>-0.05713822114225372</v>
      </c>
      <c r="R273" s="365">
        <v>2530.1</v>
      </c>
      <c r="S273" s="365">
        <v>2706.8</v>
      </c>
      <c r="T273" s="365">
        <v>2605.6</v>
      </c>
      <c r="U273" s="365">
        <v>2404.1</v>
      </c>
      <c r="V273" s="365">
        <v>2464.3</v>
      </c>
      <c r="W273" s="365">
        <v>2682.6</v>
      </c>
      <c r="X273" s="365">
        <v>2879.1</v>
      </c>
      <c r="Y273" s="365">
        <v>2393</v>
      </c>
      <c r="Z273" s="365">
        <v>2941.7</v>
      </c>
      <c r="AA273" s="365">
        <v>0</v>
      </c>
      <c r="AB273" s="365">
        <v>0</v>
      </c>
      <c r="AC273" s="365">
        <v>0</v>
      </c>
      <c r="AD273" s="365">
        <v>2941.7</v>
      </c>
      <c r="AE273" s="365">
        <v>2435.5</v>
      </c>
      <c r="AF273" s="350">
        <f t="shared" si="36"/>
        <v>0.20784233216998554</v>
      </c>
      <c r="AG273" s="351"/>
      <c r="AH273" s="354"/>
      <c r="AI273" s="354"/>
      <c r="AJ273" s="354"/>
      <c r="AK273" s="354"/>
      <c r="AL273" s="354"/>
      <c r="AM273" s="354"/>
      <c r="AN273" s="354"/>
      <c r="AO273" s="354"/>
      <c r="AP273" s="356"/>
      <c r="AQ273" s="352"/>
      <c r="AR273" s="352"/>
      <c r="AS273" s="352"/>
    </row>
    <row r="274" spans="1:33" ht="15" customHeight="1">
      <c r="A274" s="37" t="s">
        <v>6</v>
      </c>
      <c r="B274" s="143"/>
      <c r="C274" s="85">
        <v>6102.12</v>
      </c>
      <c r="D274" s="85">
        <v>6032.52</v>
      </c>
      <c r="E274" s="85">
        <v>6936.74</v>
      </c>
      <c r="F274" s="85">
        <v>7125.17</v>
      </c>
      <c r="G274" s="85">
        <v>7647.35</v>
      </c>
      <c r="H274" s="85">
        <v>7722.61</v>
      </c>
      <c r="I274" s="85">
        <v>7872.1</v>
      </c>
      <c r="J274" s="85">
        <v>7694.16</v>
      </c>
      <c r="K274" s="85">
        <v>7597.32</v>
      </c>
      <c r="L274" s="120"/>
      <c r="M274" s="120"/>
      <c r="N274" s="120"/>
      <c r="O274" s="120">
        <v>64730.08</v>
      </c>
      <c r="P274" s="120">
        <v>43217.69</v>
      </c>
      <c r="Q274" s="202">
        <f t="shared" si="35"/>
        <v>0.4977681592884765</v>
      </c>
      <c r="R274" s="195">
        <v>2034.29</v>
      </c>
      <c r="S274" s="195">
        <v>2030.94</v>
      </c>
      <c r="T274" s="195">
        <v>1797.85</v>
      </c>
      <c r="U274" s="195">
        <v>1712.35</v>
      </c>
      <c r="V274" s="195">
        <v>1857.1</v>
      </c>
      <c r="W274" s="195">
        <v>1929.83</v>
      </c>
      <c r="X274" s="195">
        <v>1652.09</v>
      </c>
      <c r="Y274" s="195">
        <v>1672.77</v>
      </c>
      <c r="Z274" s="195">
        <v>1341.46</v>
      </c>
      <c r="AA274" s="195">
        <v>0</v>
      </c>
      <c r="AB274" s="195">
        <v>0</v>
      </c>
      <c r="AC274" s="195">
        <v>0</v>
      </c>
      <c r="AD274" s="195">
        <v>1341.46</v>
      </c>
      <c r="AE274" s="195">
        <v>1918.82</v>
      </c>
      <c r="AF274" s="193">
        <f t="shared" si="36"/>
        <v>-0.3008932573143911</v>
      </c>
      <c r="AG274" s="162"/>
    </row>
    <row r="275" spans="1:33" ht="15" customHeight="1">
      <c r="A275" s="37" t="s">
        <v>16</v>
      </c>
      <c r="B275" s="143"/>
      <c r="C275" s="85">
        <v>1813.6</v>
      </c>
      <c r="D275" s="85">
        <v>1939.5</v>
      </c>
      <c r="E275" s="85">
        <v>1862.5</v>
      </c>
      <c r="F275" s="85">
        <v>1921.8</v>
      </c>
      <c r="G275" s="85">
        <v>2206</v>
      </c>
      <c r="H275" s="85">
        <v>2214.9</v>
      </c>
      <c r="I275" s="85">
        <v>2428.5</v>
      </c>
      <c r="J275" s="85">
        <v>2289.4</v>
      </c>
      <c r="K275" s="85">
        <v>2491.9</v>
      </c>
      <c r="L275" s="120"/>
      <c r="M275" s="120"/>
      <c r="N275" s="120"/>
      <c r="O275" s="120">
        <v>19168.1</v>
      </c>
      <c r="P275" s="120">
        <v>25478.17</v>
      </c>
      <c r="Q275" s="202">
        <f t="shared" si="35"/>
        <v>-0.24766574679421638</v>
      </c>
      <c r="R275" s="195">
        <v>655.02</v>
      </c>
      <c r="S275" s="195">
        <v>429.5</v>
      </c>
      <c r="T275" s="195">
        <v>623.5</v>
      </c>
      <c r="U275" s="195">
        <v>517.5</v>
      </c>
      <c r="V275" s="195">
        <v>513.8</v>
      </c>
      <c r="W275" s="195">
        <v>592.6</v>
      </c>
      <c r="X275" s="195">
        <v>537.8</v>
      </c>
      <c r="Y275" s="195">
        <v>430.7</v>
      </c>
      <c r="Z275" s="195">
        <v>471.3</v>
      </c>
      <c r="AA275" s="195">
        <v>0</v>
      </c>
      <c r="AB275" s="195">
        <v>0</v>
      </c>
      <c r="AC275" s="195">
        <v>0</v>
      </c>
      <c r="AD275" s="195">
        <v>471.3</v>
      </c>
      <c r="AE275" s="195">
        <v>619.42</v>
      </c>
      <c r="AF275" s="193">
        <f t="shared" si="36"/>
        <v>-0.2391269251880791</v>
      </c>
      <c r="AG275" s="162"/>
    </row>
    <row r="276" spans="1:33" ht="15" customHeight="1">
      <c r="A276" s="37" t="s">
        <v>19</v>
      </c>
      <c r="B276" s="143"/>
      <c r="C276" s="85">
        <v>1174.4</v>
      </c>
      <c r="D276" s="85">
        <v>1060.95</v>
      </c>
      <c r="E276" s="85">
        <v>772.1</v>
      </c>
      <c r="F276" s="85">
        <v>1156.3</v>
      </c>
      <c r="G276" s="85">
        <v>1335.9</v>
      </c>
      <c r="H276" s="85">
        <v>1288.23</v>
      </c>
      <c r="I276" s="85">
        <v>1312.6</v>
      </c>
      <c r="J276" s="85">
        <v>1319.8</v>
      </c>
      <c r="K276" s="85">
        <v>1230.21</v>
      </c>
      <c r="L276" s="120"/>
      <c r="M276" s="120"/>
      <c r="N276" s="120"/>
      <c r="O276" s="120">
        <v>10650.49</v>
      </c>
      <c r="P276" s="120">
        <v>7349.9</v>
      </c>
      <c r="Q276" s="202">
        <f t="shared" si="35"/>
        <v>0.44906597368671686</v>
      </c>
      <c r="R276" s="195">
        <v>408</v>
      </c>
      <c r="S276" s="195">
        <v>434.26</v>
      </c>
      <c r="T276" s="195">
        <v>429.56</v>
      </c>
      <c r="U276" s="195">
        <v>397.08</v>
      </c>
      <c r="V276" s="195">
        <v>321.77</v>
      </c>
      <c r="W276" s="195">
        <v>340.78</v>
      </c>
      <c r="X276" s="195">
        <v>391.08</v>
      </c>
      <c r="Y276" s="195">
        <v>423.77</v>
      </c>
      <c r="Z276" s="195">
        <v>342.86</v>
      </c>
      <c r="AA276" s="195">
        <v>0</v>
      </c>
      <c r="AB276" s="195">
        <v>0</v>
      </c>
      <c r="AC276" s="195">
        <v>0</v>
      </c>
      <c r="AD276" s="195">
        <v>342.86</v>
      </c>
      <c r="AE276" s="195">
        <v>352.4</v>
      </c>
      <c r="AF276" s="193">
        <f t="shared" si="36"/>
        <v>-0.02707150964812703</v>
      </c>
      <c r="AG276" s="162"/>
    </row>
    <row r="277" spans="1:33" ht="15" customHeight="1">
      <c r="A277" s="37" t="s">
        <v>24</v>
      </c>
      <c r="B277" s="143"/>
      <c r="C277" s="85">
        <v>7690.56</v>
      </c>
      <c r="D277" s="85">
        <v>8181.57</v>
      </c>
      <c r="E277" s="85">
        <v>8345.55</v>
      </c>
      <c r="F277" s="85">
        <v>8488.15</v>
      </c>
      <c r="G277" s="85">
        <v>9271.31</v>
      </c>
      <c r="H277" s="85">
        <v>9616.08</v>
      </c>
      <c r="I277" s="85">
        <v>9335.3</v>
      </c>
      <c r="J277" s="85">
        <v>8874.75</v>
      </c>
      <c r="K277" s="85">
        <v>8534.49</v>
      </c>
      <c r="L277" s="120"/>
      <c r="M277" s="120"/>
      <c r="N277" s="120"/>
      <c r="O277" s="120">
        <v>78337.74</v>
      </c>
      <c r="P277" s="120">
        <v>40531.21</v>
      </c>
      <c r="Q277" s="202">
        <f t="shared" si="35"/>
        <v>0.9327757547825493</v>
      </c>
      <c r="R277" s="195">
        <v>2655.05</v>
      </c>
      <c r="S277" s="195">
        <v>2324.39</v>
      </c>
      <c r="T277" s="195">
        <v>2370.5</v>
      </c>
      <c r="U277" s="195">
        <v>2112.49</v>
      </c>
      <c r="V277" s="195">
        <v>2270.24</v>
      </c>
      <c r="W277" s="195">
        <v>2215.66</v>
      </c>
      <c r="X277" s="195">
        <v>1926.83</v>
      </c>
      <c r="Y277" s="195">
        <v>2003.3</v>
      </c>
      <c r="Z277" s="195">
        <v>2405.27</v>
      </c>
      <c r="AA277" s="195">
        <v>0</v>
      </c>
      <c r="AB277" s="195">
        <v>0</v>
      </c>
      <c r="AC277" s="195">
        <v>0</v>
      </c>
      <c r="AD277" s="195">
        <v>2405.27</v>
      </c>
      <c r="AE277" s="195">
        <v>2269.46</v>
      </c>
      <c r="AF277" s="193">
        <f t="shared" si="36"/>
        <v>0.059842429476615555</v>
      </c>
      <c r="AG277" s="162"/>
    </row>
    <row r="278" spans="1:33" ht="15" customHeight="1">
      <c r="A278" s="37" t="s">
        <v>8</v>
      </c>
      <c r="B278" s="143"/>
      <c r="C278" s="85">
        <v>1647.33</v>
      </c>
      <c r="D278" s="85">
        <v>1563.38</v>
      </c>
      <c r="E278" s="85">
        <v>1699.26</v>
      </c>
      <c r="F278" s="85">
        <v>1648.42</v>
      </c>
      <c r="G278" s="85">
        <v>2125.26</v>
      </c>
      <c r="H278" s="85">
        <v>2153.6</v>
      </c>
      <c r="I278" s="85">
        <v>2241.31</v>
      </c>
      <c r="J278" s="85">
        <v>3217.1</v>
      </c>
      <c r="K278" s="85">
        <v>3051.53</v>
      </c>
      <c r="L278" s="120"/>
      <c r="M278" s="120"/>
      <c r="N278" s="120"/>
      <c r="O278" s="120">
        <v>19347.18</v>
      </c>
      <c r="P278" s="120">
        <v>12102.07</v>
      </c>
      <c r="Q278" s="202">
        <f t="shared" si="35"/>
        <v>0.5986670049008146</v>
      </c>
      <c r="R278" s="195">
        <v>954.48</v>
      </c>
      <c r="S278" s="195">
        <v>990.88</v>
      </c>
      <c r="T278" s="195">
        <v>988.89</v>
      </c>
      <c r="U278" s="195">
        <v>940.22</v>
      </c>
      <c r="V278" s="195">
        <v>955.75</v>
      </c>
      <c r="W278" s="195">
        <v>1048.23</v>
      </c>
      <c r="X278" s="195">
        <v>1154.87</v>
      </c>
      <c r="Y278" s="195">
        <v>1284.45</v>
      </c>
      <c r="Z278" s="195">
        <v>976.31</v>
      </c>
      <c r="AA278" s="195">
        <v>0</v>
      </c>
      <c r="AB278" s="195">
        <v>0</v>
      </c>
      <c r="AC278" s="195">
        <v>0</v>
      </c>
      <c r="AD278" s="195">
        <v>976.31</v>
      </c>
      <c r="AE278" s="195">
        <v>1138.4</v>
      </c>
      <c r="AF278" s="193">
        <f t="shared" si="36"/>
        <v>-0.14238404778636696</v>
      </c>
      <c r="AG278" s="162"/>
    </row>
    <row r="279" spans="1:33" ht="15" customHeight="1">
      <c r="A279" s="37" t="s">
        <v>17</v>
      </c>
      <c r="B279" s="143"/>
      <c r="C279" s="85">
        <v>174.5</v>
      </c>
      <c r="D279" s="85">
        <v>126.1</v>
      </c>
      <c r="E279" s="85">
        <v>147.3</v>
      </c>
      <c r="F279" s="85">
        <v>127.2</v>
      </c>
      <c r="G279" s="85">
        <v>122.8</v>
      </c>
      <c r="H279" s="85">
        <v>100.3</v>
      </c>
      <c r="I279" s="85">
        <v>89.6</v>
      </c>
      <c r="J279" s="85">
        <v>88.3</v>
      </c>
      <c r="K279" s="85">
        <v>100.5</v>
      </c>
      <c r="L279" s="120"/>
      <c r="M279" s="120"/>
      <c r="N279" s="120"/>
      <c r="O279" s="120">
        <v>1076.6</v>
      </c>
      <c r="P279" s="120">
        <v>852.6</v>
      </c>
      <c r="Q279" s="202">
        <f t="shared" si="35"/>
        <v>0.2627257799671591</v>
      </c>
      <c r="R279" s="195">
        <v>61.3</v>
      </c>
      <c r="S279" s="195">
        <v>53.1</v>
      </c>
      <c r="T279" s="195">
        <v>42.9</v>
      </c>
      <c r="U279" s="195">
        <v>33.2</v>
      </c>
      <c r="V279" s="195">
        <v>25.1</v>
      </c>
      <c r="W279" s="195">
        <v>38.4</v>
      </c>
      <c r="X279" s="195">
        <v>38.7</v>
      </c>
      <c r="Y279" s="195">
        <v>38.3</v>
      </c>
      <c r="Z279" s="195">
        <v>25.4</v>
      </c>
      <c r="AA279" s="195">
        <v>0</v>
      </c>
      <c r="AB279" s="195">
        <v>0</v>
      </c>
      <c r="AC279" s="195">
        <v>0</v>
      </c>
      <c r="AD279" s="195">
        <v>25.4</v>
      </c>
      <c r="AE279" s="195">
        <v>44.4</v>
      </c>
      <c r="AF279" s="193">
        <f t="shared" si="36"/>
        <v>-0.42792792792792794</v>
      </c>
      <c r="AG279" s="162"/>
    </row>
    <row r="280" spans="1:33" ht="15" customHeight="1">
      <c r="A280" s="37" t="s">
        <v>18</v>
      </c>
      <c r="B280" s="143"/>
      <c r="C280" s="85">
        <v>703</v>
      </c>
      <c r="D280" s="85">
        <v>700.6</v>
      </c>
      <c r="E280" s="85">
        <v>644.1</v>
      </c>
      <c r="F280" s="85">
        <v>676.8</v>
      </c>
      <c r="G280" s="85">
        <v>629.1</v>
      </c>
      <c r="H280" s="85">
        <v>628</v>
      </c>
      <c r="I280" s="85">
        <v>610</v>
      </c>
      <c r="J280" s="85">
        <v>594.1</v>
      </c>
      <c r="K280" s="85">
        <v>612.1</v>
      </c>
      <c r="L280" s="120"/>
      <c r="M280" s="120"/>
      <c r="N280" s="120"/>
      <c r="O280" s="120">
        <v>5797.8</v>
      </c>
      <c r="P280" s="120">
        <v>4541.53</v>
      </c>
      <c r="Q280" s="202">
        <f t="shared" si="35"/>
        <v>0.27661823218166576</v>
      </c>
      <c r="R280" s="195">
        <v>449.9</v>
      </c>
      <c r="S280" s="195">
        <v>362.8</v>
      </c>
      <c r="T280" s="195">
        <v>296.2</v>
      </c>
      <c r="U280" s="195">
        <v>224.8</v>
      </c>
      <c r="V280" s="195">
        <v>221.6</v>
      </c>
      <c r="W280" s="195">
        <v>201.9</v>
      </c>
      <c r="X280" s="195">
        <v>180.5</v>
      </c>
      <c r="Y280" s="195">
        <v>188.9</v>
      </c>
      <c r="Z280" s="195">
        <v>201.4</v>
      </c>
      <c r="AA280" s="195">
        <v>0</v>
      </c>
      <c r="AB280" s="195">
        <v>0</v>
      </c>
      <c r="AC280" s="195">
        <v>0</v>
      </c>
      <c r="AD280" s="195">
        <v>201.4</v>
      </c>
      <c r="AE280" s="195">
        <v>312.24</v>
      </c>
      <c r="AF280" s="193">
        <f t="shared" si="36"/>
        <v>-0.3549833461439918</v>
      </c>
      <c r="AG280" s="162"/>
    </row>
    <row r="281" spans="1:33" ht="15" customHeight="1">
      <c r="A281" s="37" t="s">
        <v>35</v>
      </c>
      <c r="B281" s="143"/>
      <c r="C281" s="85"/>
      <c r="D281" s="85"/>
      <c r="E281" s="85"/>
      <c r="F281" s="85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202">
        <f>IF(P281&lt;&gt;0,(O281-P281)/P281,0)</f>
        <v>0</v>
      </c>
      <c r="R281" s="29"/>
      <c r="S281" s="29"/>
      <c r="T281" s="120"/>
      <c r="U281" s="121"/>
      <c r="V281" s="121"/>
      <c r="W281" s="121"/>
      <c r="X281" s="121"/>
      <c r="Y281" s="120"/>
      <c r="Z281" s="29"/>
      <c r="AA281" s="29"/>
      <c r="AB281" s="7"/>
      <c r="AC281" s="7"/>
      <c r="AF281" s="193"/>
      <c r="AG281" s="162"/>
    </row>
    <row r="282" spans="1:45" s="54" customFormat="1" ht="15" customHeight="1">
      <c r="A282" s="166" t="s">
        <v>53</v>
      </c>
      <c r="B282" s="172"/>
      <c r="C282" s="170">
        <f>SUM(C261:C281)</f>
        <v>195631.93999999997</v>
      </c>
      <c r="D282" s="170">
        <f aca="true" t="shared" si="37" ref="D282:J282">SUM(D261:D281)</f>
        <v>207375.27000000002</v>
      </c>
      <c r="E282" s="170">
        <f t="shared" si="37"/>
        <v>196068.95999999996</v>
      </c>
      <c r="F282" s="170">
        <f t="shared" si="37"/>
        <v>203359.38</v>
      </c>
      <c r="G282" s="170">
        <f t="shared" si="37"/>
        <v>219555.94999999998</v>
      </c>
      <c r="H282" s="170">
        <f t="shared" si="37"/>
        <v>228995.00999999998</v>
      </c>
      <c r="I282" s="170">
        <f t="shared" si="37"/>
        <v>223338.81</v>
      </c>
      <c r="J282" s="170">
        <f t="shared" si="37"/>
        <v>209811.64999999997</v>
      </c>
      <c r="K282" s="170">
        <f>SUM(K262:K281)</f>
        <v>211868.8</v>
      </c>
      <c r="L282" s="170">
        <f>SUM(L262:L281)</f>
        <v>0</v>
      </c>
      <c r="M282" s="170">
        <f>SUM(M262:M281)</f>
        <v>0</v>
      </c>
      <c r="N282" s="170">
        <f>SUM(N262:N281)</f>
        <v>0</v>
      </c>
      <c r="O282" s="170">
        <f>SUM(O261:O281)</f>
        <v>1896005.7300000004</v>
      </c>
      <c r="P282" s="170">
        <f>SUM(P261:P281)</f>
        <v>1302266.8199999998</v>
      </c>
      <c r="Q282" s="204">
        <f>IF(P282&lt;&gt;0,(O282-P282)/P282,0)</f>
        <v>0.4559272346353727</v>
      </c>
      <c r="R282" s="170">
        <f>SUM(R261:R281)</f>
        <v>42010.22000000001</v>
      </c>
      <c r="S282" s="170">
        <f aca="true" t="shared" si="38" ref="S282:AC282">SUM(S261:S281)</f>
        <v>41798.57000000001</v>
      </c>
      <c r="T282" s="170">
        <f t="shared" si="38"/>
        <v>40830.59999999999</v>
      </c>
      <c r="U282" s="170">
        <f t="shared" si="38"/>
        <v>34881.24</v>
      </c>
      <c r="V282" s="170">
        <f t="shared" si="38"/>
        <v>42995.45</v>
      </c>
      <c r="W282" s="170">
        <f t="shared" si="38"/>
        <v>42525.00000000001</v>
      </c>
      <c r="X282" s="170">
        <f t="shared" si="38"/>
        <v>42485.97</v>
      </c>
      <c r="Y282" s="170">
        <f t="shared" si="38"/>
        <v>40943.17999999999</v>
      </c>
      <c r="Z282" s="170">
        <f t="shared" si="38"/>
        <v>38421.3</v>
      </c>
      <c r="AA282" s="170">
        <f t="shared" si="38"/>
        <v>0</v>
      </c>
      <c r="AB282" s="170">
        <f t="shared" si="38"/>
        <v>0</v>
      </c>
      <c r="AC282" s="170">
        <f t="shared" si="38"/>
        <v>0</v>
      </c>
      <c r="AD282" s="170">
        <f>SUM(AD261:AD280)</f>
        <v>38421.3</v>
      </c>
      <c r="AE282" s="170">
        <f>SUM(AE261:AE280)</f>
        <v>42808.86</v>
      </c>
      <c r="AF282" s="247">
        <f>IF(AE282&lt;&gt;0,(AD282-AE282)/AE282,0)</f>
        <v>-0.10249186733774264</v>
      </c>
      <c r="AG282" s="7"/>
      <c r="AH282" s="157"/>
      <c r="AI282" s="157"/>
      <c r="AJ282" s="157"/>
      <c r="AK282" s="157"/>
      <c r="AL282" s="157"/>
      <c r="AM282" s="157"/>
      <c r="AN282" s="157"/>
      <c r="AO282" s="157"/>
      <c r="AP282" s="280"/>
      <c r="AQ282" s="130"/>
      <c r="AR282" s="55"/>
      <c r="AS282" s="55"/>
    </row>
  </sheetData>
  <mergeCells count="46">
    <mergeCell ref="C121:Q121"/>
    <mergeCell ref="C182:Q182"/>
    <mergeCell ref="E7:Y8"/>
    <mergeCell ref="C153:AF153"/>
    <mergeCell ref="C114:F114"/>
    <mergeCell ref="C97:AF97"/>
    <mergeCell ref="B43:D43"/>
    <mergeCell ref="B44:D44"/>
    <mergeCell ref="D92:F92"/>
    <mergeCell ref="R74:AF74"/>
    <mergeCell ref="A154:AF154"/>
    <mergeCell ref="C257:AF257"/>
    <mergeCell ref="A258:AF258"/>
    <mergeCell ref="C259:Q259"/>
    <mergeCell ref="R259:AF259"/>
    <mergeCell ref="C227:AF227"/>
    <mergeCell ref="A228:AF228"/>
    <mergeCell ref="C180:AF180"/>
    <mergeCell ref="G179:Q179"/>
    <mergeCell ref="R201:AF201"/>
    <mergeCell ref="C229:Q229"/>
    <mergeCell ref="C155:Q155"/>
    <mergeCell ref="R155:AF155"/>
    <mergeCell ref="C199:AF199"/>
    <mergeCell ref="A200:AF200"/>
    <mergeCell ref="C201:Q201"/>
    <mergeCell ref="R229:AF229"/>
    <mergeCell ref="R182:AF182"/>
    <mergeCell ref="A181:AF181"/>
    <mergeCell ref="C74:Q74"/>
    <mergeCell ref="C72:AF72"/>
    <mergeCell ref="B42:D42"/>
    <mergeCell ref="C141:E141"/>
    <mergeCell ref="R121:AF121"/>
    <mergeCell ref="A98:AF98"/>
    <mergeCell ref="C99:Q99"/>
    <mergeCell ref="A120:AF120"/>
    <mergeCell ref="R99:AF99"/>
    <mergeCell ref="C119:AF119"/>
    <mergeCell ref="P11:V11"/>
    <mergeCell ref="A5:AD5"/>
    <mergeCell ref="A73:AF73"/>
    <mergeCell ref="A2:AF2"/>
    <mergeCell ref="A3:AF3"/>
    <mergeCell ref="E51:U51"/>
    <mergeCell ref="I11:O11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ignoredErrors>
    <ignoredError sqref="U45" evalError="1"/>
    <ignoredError sqref="AF87:AF89 AF91 AF77:AF84 R177:AC1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2012-04-23T12:38:57Z</cp:lastPrinted>
  <dcterms:created xsi:type="dcterms:W3CDTF">2003-01-14T15:10:25Z</dcterms:created>
  <dcterms:modified xsi:type="dcterms:W3CDTF">2012-04-23T14:13:32Z</dcterms:modified>
  <cp:category/>
  <cp:version/>
  <cp:contentType/>
  <cp:contentStatus/>
</cp:coreProperties>
</file>