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165" tabRatio="480" firstSheet="5" activeTab="11"/>
  </bookViews>
  <sheets>
    <sheet name="FAB" sheetId="1" r:id="rId1"/>
    <sheet name="colza" sheetId="2" r:id="rId2"/>
    <sheet name="tournesol" sheetId="3" r:id="rId3"/>
    <sheet name="soja" sheetId="4" r:id="rId4"/>
    <sheet name="lin" sheetId="5" r:id="rId5"/>
    <sheet name="pois" sheetId="6" r:id="rId6"/>
    <sheet name="féves" sheetId="7" r:id="rId7"/>
    <sheet name="lupin" sheetId="8" r:id="rId8"/>
    <sheet name="tourteaux colza" sheetId="9" r:id="rId9"/>
    <sheet name="tourteaux tournesol" sheetId="10" r:id="rId10"/>
    <sheet name="tourteaux soja" sheetId="11" r:id="rId11"/>
    <sheet name="tourteaux lin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_xlnm.Print_Area" localSheetId="0">'FAB'!$A$1:$P$73</definedName>
    <definedName name="_xlnm.Print_Area" localSheetId="6">'féves'!$A$1:$P$91</definedName>
    <definedName name="_xlnm.Print_Area" localSheetId="7">'lupin'!$A$1:$P$60</definedName>
  </definedNames>
  <calcPr fullCalcOnLoad="1"/>
</workbook>
</file>

<file path=xl/sharedStrings.xml><?xml version="1.0" encoding="utf-8"?>
<sst xmlns="http://schemas.openxmlformats.org/spreadsheetml/2006/main" count="841" uniqueCount="130">
  <si>
    <t>%</t>
  </si>
  <si>
    <t>Centre</t>
  </si>
  <si>
    <t>Bourgogne</t>
  </si>
  <si>
    <t>Bretagne</t>
  </si>
  <si>
    <t>Aquitaine</t>
  </si>
  <si>
    <t>Rhône- Alpes</t>
  </si>
  <si>
    <t>Auvergne</t>
  </si>
  <si>
    <t>Champagne-Ardenne</t>
  </si>
  <si>
    <t>Haute-Normandie</t>
  </si>
  <si>
    <t>Poitou-Charentes</t>
  </si>
  <si>
    <t>Midi-Pyrénées</t>
  </si>
  <si>
    <t>Languedoc-Roussillon</t>
  </si>
  <si>
    <t>Limousin</t>
  </si>
  <si>
    <t>Picardie</t>
  </si>
  <si>
    <t>Lorraine</t>
  </si>
  <si>
    <t>Alsace</t>
  </si>
  <si>
    <t>Basse-Normandie</t>
  </si>
  <si>
    <t>Ile-de-France</t>
  </si>
  <si>
    <t>Nord-Pas-de-Calais</t>
  </si>
  <si>
    <t>Franche-Comté</t>
  </si>
  <si>
    <t>Pays de la Loire</t>
  </si>
  <si>
    <t>unité : tonne</t>
  </si>
  <si>
    <t>août</t>
  </si>
  <si>
    <t>mars</t>
  </si>
  <si>
    <t>mai</t>
  </si>
  <si>
    <t>juin</t>
  </si>
  <si>
    <t>juil.</t>
  </si>
  <si>
    <t>sept</t>
  </si>
  <si>
    <t>oct</t>
  </si>
  <si>
    <t>nov</t>
  </si>
  <si>
    <t>déc</t>
  </si>
  <si>
    <t>janv</t>
  </si>
  <si>
    <t>févr</t>
  </si>
  <si>
    <t>avr</t>
  </si>
  <si>
    <t xml:space="preserve"> France</t>
  </si>
  <si>
    <t xml:space="preserve"> cumul des incorporations </t>
  </si>
  <si>
    <t>09/10</t>
  </si>
  <si>
    <t>10/11</t>
  </si>
  <si>
    <t>05/06</t>
  </si>
  <si>
    <t>06/07</t>
  </si>
  <si>
    <t>07/08</t>
  </si>
  <si>
    <t>08/09</t>
  </si>
  <si>
    <t>PACA</t>
  </si>
  <si>
    <t>autres (*)</t>
  </si>
  <si>
    <t>total FRANCE</t>
  </si>
  <si>
    <t>11/12</t>
  </si>
  <si>
    <t>FAB</t>
  </si>
  <si>
    <t>Soja</t>
  </si>
  <si>
    <t>2010/11</t>
  </si>
  <si>
    <t>2011/12</t>
  </si>
  <si>
    <t>Pays-de-la-Loire</t>
  </si>
  <si>
    <t>Grains mis en œuvre en colza</t>
  </si>
  <si>
    <r>
      <t>stocks</t>
    </r>
    <r>
      <rPr>
        <b/>
        <i/>
        <sz val="12"/>
        <color indexed="9"/>
        <rFont val="Arial"/>
        <family val="2"/>
      </rPr>
      <t xml:space="preserve"> </t>
    </r>
  </si>
  <si>
    <t>Grains mis en œuvre en tournesol</t>
  </si>
  <si>
    <t>Stock en tournesol</t>
  </si>
  <si>
    <t>Grains mis en œuvre en soja</t>
  </si>
  <si>
    <t>Grains mis en œuvre en pois</t>
  </si>
  <si>
    <t>Grains mis en œuvre en trourteaux colza</t>
  </si>
  <si>
    <t>Grains mis en œuvre en tourteaux tournesol</t>
  </si>
  <si>
    <t>Grains mis en œuvre en tourteaux soja</t>
  </si>
  <si>
    <t>Grains mis en œuvre tourteaux lin</t>
  </si>
  <si>
    <t>.</t>
  </si>
  <si>
    <t>lin</t>
  </si>
  <si>
    <t>Juillet</t>
  </si>
  <si>
    <t>Août</t>
  </si>
  <si>
    <t>Septembre</t>
  </si>
  <si>
    <t>Octobre</t>
  </si>
  <si>
    <t>Novembre</t>
  </si>
  <si>
    <t>Janvier</t>
  </si>
  <si>
    <t>Fevrier</t>
  </si>
  <si>
    <t>Mars</t>
  </si>
  <si>
    <t>Avril</t>
  </si>
  <si>
    <t>Mai</t>
  </si>
  <si>
    <t>Juin</t>
  </si>
  <si>
    <t xml:space="preserve"> Grains mis en œuvre en colza</t>
  </si>
  <si>
    <t xml:space="preserve"> Grains mis en œuvre en tournesol</t>
  </si>
  <si>
    <t xml:space="preserve"> Grains mis en œuvre en soja</t>
  </si>
  <si>
    <t xml:space="preserve"> Grains mis en œuvre en pois</t>
  </si>
  <si>
    <t>Stocks en colza</t>
  </si>
  <si>
    <t>Stocks en soja</t>
  </si>
  <si>
    <t>Stocks en pois</t>
  </si>
  <si>
    <t>Stocks en tourteaux colza</t>
  </si>
  <si>
    <t>Stocks en tourteaux tournesol</t>
  </si>
  <si>
    <t>Stocks en tourteaux soja</t>
  </si>
  <si>
    <t>Stocks en tourteaux lin</t>
  </si>
  <si>
    <t xml:space="preserve"> Grains mis en œuvre en tourteaux colza</t>
  </si>
  <si>
    <t xml:space="preserve"> Grains mis en œuvre en tourteaux tournesol</t>
  </si>
  <si>
    <t xml:space="preserve"> Grains mis en œuvre en tourteaux soja</t>
  </si>
  <si>
    <t xml:space="preserve"> Grains mis en œuvre en tourteaux lin</t>
  </si>
  <si>
    <t>Grains mis en œuvre en féveroles</t>
  </si>
  <si>
    <t>Grains mis en œuvre en lupin</t>
  </si>
  <si>
    <t>Grains mis en œuvre en lin</t>
  </si>
  <si>
    <t>Stocks en lin</t>
  </si>
  <si>
    <t>Stocks en lupin</t>
  </si>
  <si>
    <t>Moy 1999/08</t>
  </si>
  <si>
    <t xml:space="preserve"> Grains mis en œuvre en lupin</t>
  </si>
  <si>
    <t xml:space="preserve"> Grains mis en œuvre en féveroles</t>
  </si>
  <si>
    <t xml:space="preserve"> Oléoprotéagineux et tourteaux</t>
  </si>
  <si>
    <t>Stocks  en féveroles</t>
  </si>
  <si>
    <t>juillet</t>
  </si>
  <si>
    <t>septembre</t>
  </si>
  <si>
    <t>octobre</t>
  </si>
  <si>
    <t>novembre</t>
  </si>
  <si>
    <t>décembre</t>
  </si>
  <si>
    <t>janvier</t>
  </si>
  <si>
    <t>février</t>
  </si>
  <si>
    <t>avril</t>
  </si>
  <si>
    <t>Décembre</t>
  </si>
  <si>
    <t>Février</t>
  </si>
  <si>
    <t>Evolution régionale des grains mis en œuvre et des stocks des FAB     fin juin</t>
  </si>
  <si>
    <t>Evolution régionale des grains mis en œuvre et des stocks des FAB  fin juin</t>
  </si>
  <si>
    <t>Colza</t>
  </si>
  <si>
    <t>Tournesol</t>
  </si>
  <si>
    <t>Pois</t>
  </si>
  <si>
    <t>Fèves et fèveroles</t>
  </si>
  <si>
    <t>Lupin</t>
  </si>
  <si>
    <t>2005/06</t>
  </si>
  <si>
    <t>2006/07</t>
  </si>
  <si>
    <t>2007/08</t>
  </si>
  <si>
    <t>2008/09</t>
  </si>
  <si>
    <t>2009/10</t>
  </si>
  <si>
    <t>Tourteaux de colza</t>
  </si>
  <si>
    <t>Tourteaux de soja</t>
  </si>
  <si>
    <t>Tourteaux de lin</t>
  </si>
  <si>
    <t>Tourteaux de tournesol</t>
  </si>
  <si>
    <t>Tourteaux d'arachide</t>
  </si>
  <si>
    <t>Tourteaux de palmiste</t>
  </si>
  <si>
    <t>Tourteaux de germes de maïs</t>
  </si>
  <si>
    <t>Franche-Conte</t>
  </si>
  <si>
    <t>Rhône-Alpes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</si>
</sst>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#,##0.0"/>
    <numFmt numFmtId="175" formatCode="d\ mmmm\ yyyy"/>
    <numFmt numFmtId="176" formatCode="0;[Red]0"/>
    <numFmt numFmtId="177" formatCode="0.0;[Red]0.0"/>
    <numFmt numFmtId="178" formatCode="#,##0.000"/>
    <numFmt numFmtId="179" formatCode="0.0%"/>
    <numFmt numFmtId="180" formatCode="mmm\-yyyy"/>
  </numFmts>
  <fonts count="83">
    <font>
      <sz val="10"/>
      <name val="Arial"/>
      <family val="0"/>
    </font>
    <font>
      <b/>
      <sz val="9"/>
      <color indexed="1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6"/>
      <color indexed="17"/>
      <name val="Times New Roman"/>
      <family val="1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sz val="10"/>
      <color indexed="2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b/>
      <sz val="9"/>
      <color indexed="8"/>
      <name val="Arial"/>
      <family val="2"/>
    </font>
    <font>
      <sz val="18"/>
      <name val="Arial"/>
      <family val="0"/>
    </font>
    <font>
      <b/>
      <i/>
      <sz val="16"/>
      <color indexed="8"/>
      <name val="Times New Roman"/>
      <family val="1"/>
    </font>
    <font>
      <b/>
      <sz val="8"/>
      <color indexed="8"/>
      <name val="Arial"/>
      <family val="2"/>
    </font>
    <font>
      <i/>
      <sz val="18"/>
      <color indexed="8"/>
      <name val="Times New Roman"/>
      <family val="1"/>
    </font>
    <font>
      <i/>
      <sz val="10"/>
      <name val="Times New Roman"/>
      <family val="1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0"/>
    </font>
    <font>
      <b/>
      <sz val="13"/>
      <color indexed="8"/>
      <name val="Arial"/>
      <family val="2"/>
    </font>
    <font>
      <sz val="12"/>
      <name val="Arial Black"/>
      <family val="2"/>
    </font>
    <font>
      <b/>
      <i/>
      <sz val="9"/>
      <name val="Arial"/>
      <family val="0"/>
    </font>
    <font>
      <sz val="14"/>
      <name val="Arial Black"/>
      <family val="2"/>
    </font>
    <font>
      <sz val="12"/>
      <color indexed="17"/>
      <name val="Arial"/>
      <family val="2"/>
    </font>
    <font>
      <b/>
      <sz val="9"/>
      <color indexed="52"/>
      <name val="Arial"/>
      <family val="0"/>
    </font>
    <font>
      <b/>
      <i/>
      <sz val="16"/>
      <color indexed="51"/>
      <name val="Arial"/>
      <family val="2"/>
    </font>
    <font>
      <b/>
      <sz val="9"/>
      <color indexed="51"/>
      <name val="Arial"/>
      <family val="0"/>
    </font>
    <font>
      <b/>
      <sz val="10"/>
      <color indexed="51"/>
      <name val="Arial"/>
      <family val="2"/>
    </font>
    <font>
      <b/>
      <i/>
      <sz val="10"/>
      <name val="Arial"/>
      <family val="2"/>
    </font>
    <font>
      <sz val="14"/>
      <color indexed="8"/>
      <name val="Arial Black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  <font>
      <b/>
      <i/>
      <sz val="10"/>
      <color indexed="9"/>
      <name val="Arial"/>
      <family val="2"/>
    </font>
    <font>
      <sz val="20"/>
      <color indexed="8"/>
      <name val="Arial Black"/>
      <family val="2"/>
    </font>
    <font>
      <b/>
      <i/>
      <sz val="16"/>
      <color indexed="8"/>
      <name val="Arial"/>
      <family val="2"/>
    </font>
    <font>
      <i/>
      <sz val="10"/>
      <color indexed="8"/>
      <name val="Times New Roman"/>
      <family val="1"/>
    </font>
    <font>
      <sz val="18"/>
      <color indexed="8"/>
      <name val="Arial"/>
      <family val="0"/>
    </font>
    <font>
      <b/>
      <sz val="9"/>
      <color indexed="9"/>
      <name val="Arial Black"/>
      <family val="2"/>
    </font>
    <font>
      <sz val="8"/>
      <name val="Arial Black"/>
      <family val="2"/>
    </font>
    <font>
      <sz val="8"/>
      <color indexed="51"/>
      <name val="Arial Black"/>
      <family val="2"/>
    </font>
    <font>
      <sz val="8"/>
      <color indexed="22"/>
      <name val="Arial"/>
      <family val="2"/>
    </font>
    <font>
      <b/>
      <sz val="8"/>
      <color indexed="51"/>
      <name val="Arial"/>
      <family val="2"/>
    </font>
    <font>
      <b/>
      <sz val="8"/>
      <color indexed="47"/>
      <name val="Arial"/>
      <family val="2"/>
    </font>
    <font>
      <b/>
      <sz val="8"/>
      <color indexed="60"/>
      <name val="Arial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sz val="10"/>
      <color indexed="9"/>
      <name val="Arial Black"/>
      <family val="2"/>
    </font>
    <font>
      <sz val="7"/>
      <name val="Arial"/>
      <family val="2"/>
    </font>
    <font>
      <sz val="7"/>
      <color indexed="22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i/>
      <sz val="8"/>
      <color indexed="17"/>
      <name val="Arial"/>
      <family val="2"/>
    </font>
    <font>
      <sz val="8"/>
      <color indexed="43"/>
      <name val="Arial Black"/>
      <family val="2"/>
    </font>
    <font>
      <i/>
      <sz val="8"/>
      <color indexed="43"/>
      <name val="Arial Black"/>
      <family val="2"/>
    </font>
    <font>
      <sz val="8"/>
      <color indexed="47"/>
      <name val="Arial Black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sz val="12"/>
      <name val="Arial"/>
      <family val="0"/>
    </font>
    <font>
      <sz val="10"/>
      <color indexed="47"/>
      <name val="Arial"/>
      <family val="0"/>
    </font>
    <font>
      <b/>
      <i/>
      <sz val="8"/>
      <color indexed="9"/>
      <name val="Arial"/>
      <family val="2"/>
    </font>
    <font>
      <sz val="10"/>
      <color indexed="9"/>
      <name val="Arial Black"/>
      <family val="2"/>
    </font>
    <font>
      <b/>
      <sz val="8"/>
      <color indexed="47"/>
      <name val="Arial Black"/>
      <family val="2"/>
    </font>
    <font>
      <b/>
      <sz val="7"/>
      <color indexed="47"/>
      <name val="Arial"/>
      <family val="2"/>
    </font>
    <font>
      <b/>
      <sz val="8"/>
      <color indexed="22"/>
      <name val="Arial"/>
      <family val="2"/>
    </font>
    <font>
      <b/>
      <sz val="7"/>
      <color indexed="47"/>
      <name val="Arial Black"/>
      <family val="2"/>
    </font>
    <font>
      <b/>
      <i/>
      <sz val="8"/>
      <color indexed="8"/>
      <name val="Arial"/>
      <family val="2"/>
    </font>
    <font>
      <sz val="8"/>
      <color indexed="9"/>
      <name val="Arial Black"/>
      <family val="2"/>
    </font>
    <font>
      <sz val="11"/>
      <name val="Arial Black"/>
      <family val="2"/>
    </font>
    <font>
      <sz val="17.5"/>
      <color indexed="8"/>
      <name val="Arial"/>
      <family val="0"/>
    </font>
    <font>
      <b/>
      <sz val="10"/>
      <color indexed="8"/>
      <name val="Arial, Helvetica, sans-serif"/>
      <family val="0"/>
    </font>
    <font>
      <sz val="10"/>
      <color indexed="8"/>
      <name val="Arial, Helvetica, sans-serif"/>
      <family val="0"/>
    </font>
    <font>
      <b/>
      <i/>
      <sz val="10"/>
      <color indexed="8"/>
      <name val="Arial"/>
      <family val="2"/>
    </font>
    <font>
      <b/>
      <sz val="10"/>
      <color indexed="8"/>
      <name val="Verdana"/>
      <family val="2"/>
    </font>
    <font>
      <sz val="8.25"/>
      <name val="Arial"/>
      <family val="0"/>
    </font>
    <font>
      <sz val="14"/>
      <color indexed="9"/>
      <name val="Arial Black"/>
      <family val="2"/>
    </font>
    <font>
      <sz val="10"/>
      <color indexed="10"/>
      <name val="Arial"/>
      <family val="0"/>
    </font>
    <font>
      <sz val="14"/>
      <color indexed="10"/>
      <name val="Arial Black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47"/>
      </top>
      <bottom style="medium">
        <color indexed="51"/>
      </bottom>
    </border>
    <border>
      <left>
        <color indexed="63"/>
      </left>
      <right style="hair">
        <color indexed="51"/>
      </right>
      <top>
        <color indexed="63"/>
      </top>
      <bottom>
        <color indexed="63"/>
      </bottom>
    </border>
    <border>
      <left>
        <color indexed="63"/>
      </left>
      <right style="hair">
        <color indexed="47"/>
      </right>
      <top>
        <color indexed="63"/>
      </top>
      <bottom>
        <color indexed="63"/>
      </bottom>
    </border>
    <border>
      <left style="hair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1"/>
      </right>
      <top style="thin">
        <color indexed="51"/>
      </top>
      <bottom>
        <color indexed="63"/>
      </bottom>
    </border>
    <border>
      <left>
        <color indexed="63"/>
      </left>
      <right style="hair">
        <color indexed="47"/>
      </right>
      <top style="hair">
        <color indexed="47"/>
      </top>
      <bottom>
        <color indexed="63"/>
      </bottom>
    </border>
    <border>
      <left style="hair">
        <color indexed="47"/>
      </left>
      <right>
        <color indexed="63"/>
      </right>
      <top style="hair">
        <color indexed="47"/>
      </top>
      <bottom>
        <color indexed="63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 style="hair">
        <color indexed="47"/>
      </right>
      <top style="thin">
        <color indexed="47"/>
      </top>
      <bottom>
        <color indexed="63"/>
      </bottom>
    </border>
    <border>
      <left>
        <color indexed="63"/>
      </left>
      <right style="hair">
        <color indexed="47"/>
      </right>
      <top style="hair">
        <color indexed="47"/>
      </top>
      <bottom style="medium">
        <color indexed="51"/>
      </bottom>
    </border>
    <border>
      <left style="hair">
        <color indexed="47"/>
      </left>
      <right>
        <color indexed="63"/>
      </right>
      <top>
        <color indexed="63"/>
      </top>
      <bottom style="hair">
        <color indexed="47"/>
      </bottom>
    </border>
    <border>
      <left>
        <color indexed="63"/>
      </left>
      <right>
        <color indexed="63"/>
      </right>
      <top>
        <color indexed="63"/>
      </top>
      <bottom style="hair">
        <color indexed="47"/>
      </bottom>
    </border>
    <border>
      <left style="hair">
        <color indexed="47"/>
      </left>
      <right>
        <color indexed="63"/>
      </right>
      <top style="hair">
        <color indexed="47"/>
      </top>
      <bottom style="medium">
        <color indexed="51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7"/>
      </right>
      <top>
        <color indexed="63"/>
      </top>
      <bottom>
        <color indexed="63"/>
      </bottom>
    </border>
    <border>
      <left>
        <color indexed="63"/>
      </left>
      <right style="double">
        <color indexed="51"/>
      </right>
      <top>
        <color indexed="63"/>
      </top>
      <bottom>
        <color indexed="63"/>
      </bottom>
    </border>
    <border>
      <left>
        <color indexed="63"/>
      </left>
      <right style="double">
        <color indexed="51"/>
      </right>
      <top>
        <color indexed="63"/>
      </top>
      <bottom style="hair">
        <color indexed="47"/>
      </bottom>
    </border>
    <border>
      <left>
        <color indexed="63"/>
      </left>
      <right style="double">
        <color indexed="51"/>
      </right>
      <top style="hair">
        <color indexed="47"/>
      </top>
      <bottom style="medium">
        <color indexed="51"/>
      </bottom>
    </border>
    <border>
      <left style="hair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47"/>
      </right>
      <top>
        <color indexed="63"/>
      </top>
      <bottom>
        <color indexed="63"/>
      </bottom>
    </border>
    <border>
      <left style="hair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hair">
        <color indexed="47"/>
      </top>
      <bottom>
        <color indexed="63"/>
      </bottom>
    </border>
    <border>
      <left>
        <color indexed="63"/>
      </left>
      <right style="hair">
        <color indexed="51"/>
      </right>
      <top style="hair">
        <color indexed="47"/>
      </top>
      <bottom>
        <color indexed="63"/>
      </bottom>
    </border>
    <border>
      <left style="hair">
        <color indexed="51"/>
      </left>
      <right>
        <color indexed="63"/>
      </right>
      <top style="hair">
        <color indexed="47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5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19" fillId="0" borderId="0" xfId="0" applyNumberFormat="1" applyFont="1" applyAlignment="1">
      <alignment vertical="justify" wrapText="1"/>
    </xf>
    <xf numFmtId="3" fontId="5" fillId="0" borderId="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17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1" fillId="0" borderId="0" xfId="0" applyNumberFormat="1" applyFont="1" applyBorder="1" applyAlignment="1">
      <alignment horizontal="right"/>
    </xf>
    <xf numFmtId="3" fontId="21" fillId="0" borderId="0" xfId="0" applyNumberFormat="1" applyFont="1" applyAlignment="1">
      <alignment horizontal="right"/>
    </xf>
    <xf numFmtId="3" fontId="21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20" fillId="0" borderId="0" xfId="0" applyNumberFormat="1" applyFont="1" applyAlignment="1">
      <alignment vertical="justify" wrapText="1"/>
    </xf>
    <xf numFmtId="3" fontId="4" fillId="0" borderId="0" xfId="0" applyNumberFormat="1" applyFont="1" applyBorder="1" applyAlignment="1">
      <alignment horizontal="centerContinuous"/>
    </xf>
    <xf numFmtId="3" fontId="16" fillId="0" borderId="0" xfId="0" applyNumberFormat="1" applyFont="1" applyBorder="1" applyAlignment="1">
      <alignment vertical="top"/>
    </xf>
    <xf numFmtId="3" fontId="0" fillId="0" borderId="0" xfId="0" applyNumberFormat="1" applyBorder="1" applyAlignment="1">
      <alignment vertical="justify" wrapText="1"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10" fillId="0" borderId="0" xfId="0" applyNumberFormat="1" applyFont="1" applyAlignment="1">
      <alignment/>
    </xf>
    <xf numFmtId="3" fontId="18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9" fontId="29" fillId="0" borderId="0" xfId="0" applyNumberFormat="1" applyFont="1" applyFill="1" applyBorder="1" applyAlignment="1">
      <alignment/>
    </xf>
    <xf numFmtId="3" fontId="21" fillId="0" borderId="0" xfId="0" applyNumberFormat="1" applyFont="1" applyBorder="1" applyAlignment="1">
      <alignment horizontal="right"/>
    </xf>
    <xf numFmtId="3" fontId="26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9" fontId="0" fillId="0" borderId="0" xfId="0" applyNumberFormat="1" applyAlignment="1">
      <alignment/>
    </xf>
    <xf numFmtId="9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/>
    </xf>
    <xf numFmtId="3" fontId="0" fillId="0" borderId="0" xfId="0" applyNumberFormat="1" applyFont="1" applyAlignment="1" quotePrefix="1">
      <alignment/>
    </xf>
    <xf numFmtId="3" fontId="5" fillId="0" borderId="0" xfId="0" applyNumberFormat="1" applyFont="1" applyFill="1" applyAlignment="1">
      <alignment/>
    </xf>
    <xf numFmtId="3" fontId="11" fillId="0" borderId="0" xfId="0" applyNumberFormat="1" applyFont="1" applyAlignment="1">
      <alignment horizontal="right"/>
    </xf>
    <xf numFmtId="9" fontId="33" fillId="0" borderId="0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 vertical="justify" wrapText="1"/>
    </xf>
    <xf numFmtId="3" fontId="36" fillId="0" borderId="1" xfId="0" applyNumberFormat="1" applyFont="1" applyFill="1" applyBorder="1" applyAlignment="1">
      <alignment horizontal="left"/>
    </xf>
    <xf numFmtId="3" fontId="37" fillId="0" borderId="0" xfId="0" applyNumberFormat="1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vertical="justify"/>
    </xf>
    <xf numFmtId="3" fontId="11" fillId="0" borderId="0" xfId="0" applyNumberFormat="1" applyFont="1" applyBorder="1" applyAlignment="1">
      <alignment/>
    </xf>
    <xf numFmtId="3" fontId="32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38" fillId="0" borderId="0" xfId="0" applyNumberFormat="1" applyFont="1" applyBorder="1" applyAlignment="1">
      <alignment horizontal="center" vertical="center"/>
    </xf>
    <xf numFmtId="3" fontId="39" fillId="0" borderId="0" xfId="0" applyNumberFormat="1" applyFont="1" applyBorder="1" applyAlignment="1">
      <alignment horizontal="center"/>
    </xf>
    <xf numFmtId="9" fontId="12" fillId="0" borderId="0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vertical="top" wrapText="1"/>
    </xf>
    <xf numFmtId="3" fontId="8" fillId="0" borderId="0" xfId="0" applyNumberFormat="1" applyFont="1" applyBorder="1" applyAlignment="1">
      <alignment/>
    </xf>
    <xf numFmtId="3" fontId="40" fillId="0" borderId="0" xfId="0" applyNumberFormat="1" applyFont="1" applyBorder="1" applyAlignment="1">
      <alignment vertical="justify" wrapText="1"/>
    </xf>
    <xf numFmtId="3" fontId="41" fillId="0" borderId="0" xfId="0" applyNumberFormat="1" applyFont="1" applyBorder="1" applyAlignment="1">
      <alignment vertical="top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27" fillId="0" borderId="0" xfId="0" applyNumberFormat="1" applyFont="1" applyBorder="1" applyAlignment="1">
      <alignment wrapText="1"/>
    </xf>
    <xf numFmtId="3" fontId="9" fillId="0" borderId="0" xfId="0" applyNumberFormat="1" applyFont="1" applyAlignment="1">
      <alignment/>
    </xf>
    <xf numFmtId="3" fontId="22" fillId="0" borderId="0" xfId="0" applyNumberFormat="1" applyFont="1" applyFill="1" applyBorder="1" applyAlignment="1">
      <alignment horizontal="left"/>
    </xf>
    <xf numFmtId="3" fontId="22" fillId="0" borderId="2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3" fontId="45" fillId="0" borderId="0" xfId="0" applyNumberFormat="1" applyFont="1" applyAlignment="1">
      <alignment/>
    </xf>
    <xf numFmtId="3" fontId="45" fillId="0" borderId="3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9" fontId="18" fillId="0" borderId="0" xfId="0" applyNumberFormat="1" applyFont="1" applyFill="1" applyBorder="1" applyAlignment="1">
      <alignment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Fill="1" applyAlignment="1">
      <alignment/>
    </xf>
    <xf numFmtId="3" fontId="22" fillId="0" borderId="3" xfId="0" applyNumberFormat="1" applyFont="1" applyFill="1" applyBorder="1" applyAlignment="1">
      <alignment/>
    </xf>
    <xf numFmtId="3" fontId="22" fillId="0" borderId="4" xfId="0" applyNumberFormat="1" applyFont="1" applyBorder="1" applyAlignment="1">
      <alignment/>
    </xf>
    <xf numFmtId="3" fontId="22" fillId="0" borderId="3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22" fillId="0" borderId="3" xfId="0" applyNumberFormat="1" applyFont="1" applyBorder="1" applyAlignment="1">
      <alignment/>
    </xf>
    <xf numFmtId="3" fontId="22" fillId="0" borderId="4" xfId="0" applyNumberFormat="1" applyFont="1" applyBorder="1" applyAlignment="1">
      <alignment horizontal="right"/>
    </xf>
    <xf numFmtId="3" fontId="22" fillId="0" borderId="3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9" fillId="0" borderId="3" xfId="0" applyNumberFormat="1" applyFont="1" applyBorder="1" applyAlignment="1">
      <alignment/>
    </xf>
    <xf numFmtId="3" fontId="9" fillId="0" borderId="0" xfId="0" applyNumberFormat="1" applyFont="1" applyFill="1" applyBorder="1" applyAlignment="1" quotePrefix="1">
      <alignment horizontal="left"/>
    </xf>
    <xf numFmtId="3" fontId="22" fillId="0" borderId="5" xfId="0" applyNumberFormat="1" applyFont="1" applyBorder="1" applyAlignment="1">
      <alignment horizontal="left"/>
    </xf>
    <xf numFmtId="3" fontId="22" fillId="2" borderId="0" xfId="0" applyNumberFormat="1" applyFont="1" applyFill="1" applyBorder="1" applyAlignment="1">
      <alignment vertical="top" wrapText="1"/>
    </xf>
    <xf numFmtId="3" fontId="22" fillId="2" borderId="6" xfId="0" applyNumberFormat="1" applyFont="1" applyFill="1" applyBorder="1" applyAlignment="1">
      <alignment vertical="top" wrapText="1"/>
    </xf>
    <xf numFmtId="3" fontId="22" fillId="2" borderId="7" xfId="0" applyNumberFormat="1" applyFont="1" applyFill="1" applyBorder="1" applyAlignment="1">
      <alignment vertical="top" wrapText="1"/>
    </xf>
    <xf numFmtId="3" fontId="22" fillId="0" borderId="0" xfId="0" applyNumberFormat="1" applyFont="1" applyBorder="1" applyAlignment="1">
      <alignment/>
    </xf>
    <xf numFmtId="3" fontId="22" fillId="0" borderId="4" xfId="0" applyNumberFormat="1" applyFont="1" applyBorder="1" applyAlignment="1">
      <alignment/>
    </xf>
    <xf numFmtId="3" fontId="48" fillId="0" borderId="0" xfId="0" applyNumberFormat="1" applyFont="1" applyBorder="1" applyAlignment="1">
      <alignment horizontal="right"/>
    </xf>
    <xf numFmtId="3" fontId="48" fillId="0" borderId="3" xfId="0" applyNumberFormat="1" applyFont="1" applyBorder="1" applyAlignment="1">
      <alignment horizontal="right"/>
    </xf>
    <xf numFmtId="3" fontId="48" fillId="0" borderId="4" xfId="0" applyNumberFormat="1" applyFont="1" applyBorder="1" applyAlignment="1">
      <alignment horizontal="right"/>
    </xf>
    <xf numFmtId="9" fontId="22" fillId="0" borderId="0" xfId="0" applyNumberFormat="1" applyFont="1" applyFill="1" applyBorder="1" applyAlignment="1">
      <alignment/>
    </xf>
    <xf numFmtId="9" fontId="18" fillId="3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3" fontId="52" fillId="0" borderId="0" xfId="0" applyNumberFormat="1" applyFont="1" applyBorder="1" applyAlignment="1">
      <alignment/>
    </xf>
    <xf numFmtId="3" fontId="53" fillId="0" borderId="0" xfId="0" applyNumberFormat="1" applyFont="1" applyAlignment="1">
      <alignment/>
    </xf>
    <xf numFmtId="3" fontId="52" fillId="0" borderId="4" xfId="0" applyNumberFormat="1" applyFont="1" applyBorder="1" applyAlignment="1">
      <alignment/>
    </xf>
    <xf numFmtId="3" fontId="52" fillId="0" borderId="3" xfId="0" applyNumberFormat="1" applyFont="1" applyBorder="1" applyAlignment="1">
      <alignment/>
    </xf>
    <xf numFmtId="9" fontId="54" fillId="0" borderId="0" xfId="0" applyNumberFormat="1" applyFont="1" applyFill="1" applyBorder="1" applyAlignment="1">
      <alignment/>
    </xf>
    <xf numFmtId="3" fontId="55" fillId="0" borderId="0" xfId="0" applyNumberFormat="1" applyFont="1" applyBorder="1" applyAlignment="1">
      <alignment/>
    </xf>
    <xf numFmtId="3" fontId="55" fillId="0" borderId="0" xfId="0" applyNumberFormat="1" applyFont="1" applyFill="1" applyAlignment="1">
      <alignment/>
    </xf>
    <xf numFmtId="3" fontId="55" fillId="0" borderId="4" xfId="0" applyNumberFormat="1" applyFont="1" applyBorder="1" applyAlignment="1">
      <alignment/>
    </xf>
    <xf numFmtId="3" fontId="55" fillId="0" borderId="3" xfId="0" applyNumberFormat="1" applyFont="1" applyBorder="1" applyAlignment="1">
      <alignment/>
    </xf>
    <xf numFmtId="3" fontId="55" fillId="0" borderId="0" xfId="0" applyNumberFormat="1" applyFont="1" applyBorder="1" applyAlignment="1">
      <alignment horizontal="right"/>
    </xf>
    <xf numFmtId="3" fontId="55" fillId="0" borderId="0" xfId="0" applyNumberFormat="1" applyFont="1" applyAlignment="1">
      <alignment/>
    </xf>
    <xf numFmtId="3" fontId="55" fillId="0" borderId="3" xfId="0" applyNumberFormat="1" applyFont="1" applyBorder="1" applyAlignment="1">
      <alignment/>
    </xf>
    <xf numFmtId="3" fontId="55" fillId="0" borderId="4" xfId="0" applyNumberFormat="1" applyFont="1" applyBorder="1" applyAlignment="1">
      <alignment horizontal="right"/>
    </xf>
    <xf numFmtId="3" fontId="55" fillId="0" borderId="3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/>
    </xf>
    <xf numFmtId="3" fontId="52" fillId="0" borderId="0" xfId="0" applyNumberFormat="1" applyFont="1" applyAlignment="1">
      <alignment/>
    </xf>
    <xf numFmtId="3" fontId="52" fillId="0" borderId="4" xfId="0" applyNumberFormat="1" applyFont="1" applyBorder="1" applyAlignment="1">
      <alignment horizontal="right"/>
    </xf>
    <xf numFmtId="3" fontId="52" fillId="0" borderId="3" xfId="0" applyNumberFormat="1" applyFont="1" applyBorder="1" applyAlignment="1">
      <alignment horizontal="right"/>
    </xf>
    <xf numFmtId="3" fontId="22" fillId="0" borderId="5" xfId="0" applyNumberFormat="1" applyFont="1" applyFill="1" applyBorder="1" applyAlignment="1">
      <alignment horizontal="left"/>
    </xf>
    <xf numFmtId="3" fontId="22" fillId="0" borderId="2" xfId="0" applyNumberFormat="1" applyFont="1" applyFill="1" applyBorder="1" applyAlignment="1">
      <alignment horizontal="left"/>
    </xf>
    <xf numFmtId="3" fontId="9" fillId="0" borderId="2" xfId="0" applyNumberFormat="1" applyFont="1" applyFill="1" applyBorder="1" applyAlignment="1">
      <alignment horizontal="left"/>
    </xf>
    <xf numFmtId="3" fontId="53" fillId="0" borderId="0" xfId="0" applyNumberFormat="1" applyFont="1" applyBorder="1" applyAlignment="1">
      <alignment/>
    </xf>
    <xf numFmtId="3" fontId="55" fillId="0" borderId="0" xfId="0" applyNumberFormat="1" applyFont="1" applyFill="1" applyBorder="1" applyAlignment="1">
      <alignment/>
    </xf>
    <xf numFmtId="3" fontId="55" fillId="0" borderId="0" xfId="0" applyNumberFormat="1" applyFont="1" applyBorder="1" applyAlignment="1">
      <alignment/>
    </xf>
    <xf numFmtId="3" fontId="52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 horizontal="left" wrapText="1"/>
    </xf>
    <xf numFmtId="3" fontId="34" fillId="0" borderId="0" xfId="0" applyNumberFormat="1" applyFont="1" applyFill="1" applyBorder="1" applyAlignment="1">
      <alignment vertical="center"/>
    </xf>
    <xf numFmtId="3" fontId="22" fillId="0" borderId="8" xfId="0" applyNumberFormat="1" applyFont="1" applyFill="1" applyBorder="1" applyAlignment="1">
      <alignment horizontal="left"/>
    </xf>
    <xf numFmtId="3" fontId="22" fillId="0" borderId="9" xfId="0" applyNumberFormat="1" applyFont="1" applyBorder="1" applyAlignment="1">
      <alignment horizontal="left"/>
    </xf>
    <xf numFmtId="3" fontId="22" fillId="0" borderId="3" xfId="0" applyNumberFormat="1" applyFont="1" applyBorder="1" applyAlignment="1">
      <alignment horizontal="left"/>
    </xf>
    <xf numFmtId="3" fontId="22" fillId="2" borderId="0" xfId="0" applyNumberFormat="1" applyFont="1" applyFill="1" applyBorder="1" applyAlignment="1">
      <alignment horizontal="left"/>
    </xf>
    <xf numFmtId="3" fontId="22" fillId="2" borderId="3" xfId="0" applyNumberFormat="1" applyFont="1" applyFill="1" applyBorder="1" applyAlignment="1">
      <alignment horizontal="left"/>
    </xf>
    <xf numFmtId="3" fontId="56" fillId="0" borderId="10" xfId="0" applyNumberFormat="1" applyFont="1" applyBorder="1" applyAlignment="1">
      <alignment horizontal="center"/>
    </xf>
    <xf numFmtId="3" fontId="55" fillId="2" borderId="4" xfId="0" applyNumberFormat="1" applyFont="1" applyFill="1" applyBorder="1" applyAlignment="1">
      <alignment horizontal="right"/>
    </xf>
    <xf numFmtId="3" fontId="55" fillId="2" borderId="0" xfId="0" applyNumberFormat="1" applyFont="1" applyFill="1" applyBorder="1" applyAlignment="1">
      <alignment horizontal="right"/>
    </xf>
    <xf numFmtId="3" fontId="55" fillId="0" borderId="11" xfId="0" applyNumberFormat="1" applyFont="1" applyBorder="1" applyAlignment="1">
      <alignment horizontal="right"/>
    </xf>
    <xf numFmtId="3" fontId="52" fillId="0" borderId="12" xfId="0" applyNumberFormat="1" applyFont="1" applyBorder="1" applyAlignment="1">
      <alignment/>
    </xf>
    <xf numFmtId="3" fontId="54" fillId="0" borderId="13" xfId="0" applyNumberFormat="1" applyFont="1" applyBorder="1" applyAlignment="1">
      <alignment horizontal="right"/>
    </xf>
    <xf numFmtId="3" fontId="54" fillId="0" borderId="1" xfId="0" applyNumberFormat="1" applyFont="1" applyBorder="1" applyAlignment="1">
      <alignment horizontal="right"/>
    </xf>
    <xf numFmtId="3" fontId="58" fillId="0" borderId="3" xfId="0" applyNumberFormat="1" applyFont="1" applyFill="1" applyBorder="1" applyAlignment="1">
      <alignment horizontal="left"/>
    </xf>
    <xf numFmtId="3" fontId="57" fillId="0" borderId="3" xfId="0" applyNumberFormat="1" applyFont="1" applyBorder="1" applyAlignment="1">
      <alignment horizontal="left"/>
    </xf>
    <xf numFmtId="3" fontId="59" fillId="0" borderId="0" xfId="0" applyNumberFormat="1" applyFont="1" applyFill="1" applyBorder="1" applyAlignment="1">
      <alignment horizontal="left"/>
    </xf>
    <xf numFmtId="3" fontId="23" fillId="3" borderId="14" xfId="0" applyNumberFormat="1" applyFont="1" applyFill="1" applyBorder="1" applyAlignment="1" quotePrefix="1">
      <alignment horizontal="center"/>
    </xf>
    <xf numFmtId="3" fontId="23" fillId="3" borderId="0" xfId="0" applyNumberFormat="1" applyFont="1" applyFill="1" applyBorder="1" applyAlignment="1" quotePrefix="1">
      <alignment horizontal="center"/>
    </xf>
    <xf numFmtId="3" fontId="23" fillId="3" borderId="15" xfId="0" applyNumberFormat="1" applyFont="1" applyFill="1" applyBorder="1" applyAlignment="1" quotePrefix="1">
      <alignment horizontal="center"/>
    </xf>
    <xf numFmtId="3" fontId="23" fillId="3" borderId="0" xfId="0" applyNumberFormat="1" applyFont="1" applyFill="1" applyBorder="1" applyAlignment="1">
      <alignment horizontal="center"/>
    </xf>
    <xf numFmtId="3" fontId="52" fillId="0" borderId="0" xfId="0" applyNumberFormat="1" applyFont="1" applyFill="1" applyBorder="1" applyAlignment="1">
      <alignment/>
    </xf>
    <xf numFmtId="17" fontId="62" fillId="0" borderId="0" xfId="0" applyNumberFormat="1" applyFont="1" applyAlignment="1">
      <alignment/>
    </xf>
    <xf numFmtId="3" fontId="55" fillId="0" borderId="16" xfId="0" applyNumberFormat="1" applyFont="1" applyBorder="1" applyAlignment="1">
      <alignment horizontal="right"/>
    </xf>
    <xf numFmtId="3" fontId="55" fillId="2" borderId="16" xfId="0" applyNumberFormat="1" applyFont="1" applyFill="1" applyBorder="1" applyAlignment="1">
      <alignment horizontal="right"/>
    </xf>
    <xf numFmtId="3" fontId="52" fillId="0" borderId="17" xfId="0" applyNumberFormat="1" applyFont="1" applyBorder="1" applyAlignment="1">
      <alignment/>
    </xf>
    <xf numFmtId="3" fontId="54" fillId="0" borderId="18" xfId="0" applyNumberFormat="1" applyFont="1" applyBorder="1" applyAlignment="1">
      <alignment horizontal="right"/>
    </xf>
    <xf numFmtId="3" fontId="18" fillId="0" borderId="2" xfId="0" applyNumberFormat="1" applyFont="1" applyFill="1" applyBorder="1" applyAlignment="1">
      <alignment horizontal="left"/>
    </xf>
    <xf numFmtId="3" fontId="6" fillId="3" borderId="12" xfId="0" applyNumberFormat="1" applyFont="1" applyFill="1" applyBorder="1" applyAlignment="1">
      <alignment horizontal="center"/>
    </xf>
    <xf numFmtId="3" fontId="55" fillId="2" borderId="0" xfId="0" applyNumberFormat="1" applyFont="1" applyFill="1" applyBorder="1" applyAlignment="1">
      <alignment vertical="top" wrapText="1"/>
    </xf>
    <xf numFmtId="3" fontId="55" fillId="2" borderId="6" xfId="0" applyNumberFormat="1" applyFont="1" applyFill="1" applyBorder="1" applyAlignment="1">
      <alignment vertical="top" wrapText="1"/>
    </xf>
    <xf numFmtId="3" fontId="55" fillId="2" borderId="7" xfId="0" applyNumberFormat="1" applyFont="1" applyFill="1" applyBorder="1" applyAlignment="1">
      <alignment vertical="top" wrapText="1"/>
    </xf>
    <xf numFmtId="3" fontId="55" fillId="0" borderId="4" xfId="0" applyNumberFormat="1" applyFont="1" applyBorder="1" applyAlignment="1">
      <alignment/>
    </xf>
    <xf numFmtId="3" fontId="63" fillId="0" borderId="0" xfId="0" applyNumberFormat="1" applyFont="1" applyAlignment="1">
      <alignment/>
    </xf>
    <xf numFmtId="3" fontId="6" fillId="3" borderId="0" xfId="0" applyNumberFormat="1" applyFont="1" applyFill="1" applyBorder="1" applyAlignment="1">
      <alignment horizontal="left"/>
    </xf>
    <xf numFmtId="3" fontId="18" fillId="3" borderId="0" xfId="0" applyNumberFormat="1" applyFont="1" applyFill="1" applyBorder="1" applyAlignment="1">
      <alignment horizontal="right"/>
    </xf>
    <xf numFmtId="3" fontId="6" fillId="3" borderId="0" xfId="0" applyNumberFormat="1" applyFont="1" applyFill="1" applyBorder="1" applyAlignment="1">
      <alignment horizontal="center"/>
    </xf>
    <xf numFmtId="0" fontId="6" fillId="3" borderId="12" xfId="0" applyNumberFormat="1" applyFont="1" applyFill="1" applyBorder="1" applyAlignment="1">
      <alignment horizontal="center"/>
    </xf>
    <xf numFmtId="3" fontId="18" fillId="3" borderId="0" xfId="0" applyNumberFormat="1" applyFont="1" applyFill="1" applyBorder="1" applyAlignment="1">
      <alignment/>
    </xf>
    <xf numFmtId="3" fontId="23" fillId="3" borderId="0" xfId="0" applyNumberFormat="1" applyFont="1" applyFill="1" applyBorder="1" applyAlignment="1">
      <alignment horizontal="left"/>
    </xf>
    <xf numFmtId="0" fontId="0" fillId="3" borderId="0" xfId="0" applyFont="1" applyFill="1" applyAlignment="1">
      <alignment/>
    </xf>
    <xf numFmtId="3" fontId="55" fillId="0" borderId="19" xfId="0" applyNumberFormat="1" applyFont="1" applyBorder="1" applyAlignment="1">
      <alignment/>
    </xf>
    <xf numFmtId="3" fontId="55" fillId="0" borderId="19" xfId="0" applyNumberFormat="1" applyFont="1" applyBorder="1" applyAlignment="1">
      <alignment horizontal="right"/>
    </xf>
    <xf numFmtId="3" fontId="52" fillId="0" borderId="19" xfId="0" applyNumberFormat="1" applyFont="1" applyBorder="1" applyAlignment="1">
      <alignment horizontal="right"/>
    </xf>
    <xf numFmtId="3" fontId="55" fillId="0" borderId="2" xfId="0" applyNumberFormat="1" applyFont="1" applyFill="1" applyBorder="1" applyAlignment="1">
      <alignment/>
    </xf>
    <xf numFmtId="3" fontId="21" fillId="0" borderId="0" xfId="0" applyNumberFormat="1" applyFont="1" applyAlignment="1">
      <alignment vertical="justify"/>
    </xf>
    <xf numFmtId="3" fontId="21" fillId="0" borderId="0" xfId="0" applyNumberFormat="1" applyFont="1" applyFill="1" applyBorder="1" applyAlignment="1">
      <alignment vertical="justify"/>
    </xf>
    <xf numFmtId="3" fontId="21" fillId="0" borderId="0" xfId="0" applyNumberFormat="1" applyFont="1" applyFill="1" applyBorder="1" applyAlignment="1">
      <alignment/>
    </xf>
    <xf numFmtId="3" fontId="21" fillId="0" borderId="0" xfId="0" applyNumberFormat="1" applyFont="1" applyFill="1" applyAlignment="1">
      <alignment/>
    </xf>
    <xf numFmtId="3" fontId="9" fillId="0" borderId="0" xfId="0" applyNumberFormat="1" applyFont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23" fillId="0" borderId="0" xfId="0" applyNumberFormat="1" applyFont="1" applyAlignment="1">
      <alignment/>
    </xf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Fill="1" applyBorder="1" applyAlignment="1">
      <alignment/>
    </xf>
    <xf numFmtId="3" fontId="21" fillId="0" borderId="0" xfId="0" applyNumberFormat="1" applyFont="1" applyFill="1" applyAlignment="1">
      <alignment/>
    </xf>
    <xf numFmtId="3" fontId="21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3" fontId="23" fillId="0" borderId="0" xfId="0" applyNumberFormat="1" applyFont="1" applyFill="1" applyAlignment="1">
      <alignment/>
    </xf>
    <xf numFmtId="3" fontId="46" fillId="0" borderId="0" xfId="0" applyNumberFormat="1" applyFont="1" applyFill="1" applyAlignment="1">
      <alignment/>
    </xf>
    <xf numFmtId="3" fontId="64" fillId="0" borderId="0" xfId="0" applyNumberFormat="1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left"/>
    </xf>
    <xf numFmtId="3" fontId="46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/>
    </xf>
    <xf numFmtId="9" fontId="18" fillId="3" borderId="20" xfId="0" applyNumberFormat="1" applyFont="1" applyFill="1" applyBorder="1" applyAlignment="1">
      <alignment/>
    </xf>
    <xf numFmtId="3" fontId="21" fillId="0" borderId="0" xfId="0" applyNumberFormat="1" applyFont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3" fontId="23" fillId="3" borderId="12" xfId="0" applyNumberFormat="1" applyFont="1" applyFill="1" applyBorder="1" applyAlignment="1">
      <alignment horizontal="center"/>
    </xf>
    <xf numFmtId="0" fontId="23" fillId="3" borderId="12" xfId="0" applyNumberFormat="1" applyFont="1" applyFill="1" applyBorder="1" applyAlignment="1">
      <alignment horizontal="center"/>
    </xf>
    <xf numFmtId="3" fontId="18" fillId="3" borderId="12" xfId="0" applyNumberFormat="1" applyFont="1" applyFill="1" applyBorder="1" applyAlignment="1">
      <alignment horizontal="center"/>
    </xf>
    <xf numFmtId="3" fontId="43" fillId="0" borderId="0" xfId="0" applyNumberFormat="1" applyFont="1" applyBorder="1" applyAlignment="1">
      <alignment wrapText="1"/>
    </xf>
    <xf numFmtId="3" fontId="55" fillId="0" borderId="0" xfId="0" applyNumberFormat="1" applyFont="1" applyFill="1" applyBorder="1" applyAlignment="1">
      <alignment horizontal="right"/>
    </xf>
    <xf numFmtId="3" fontId="52" fillId="0" borderId="0" xfId="0" applyNumberFormat="1" applyFont="1" applyAlignment="1">
      <alignment horizontal="right"/>
    </xf>
    <xf numFmtId="3" fontId="55" fillId="0" borderId="0" xfId="0" applyNumberFormat="1" applyFont="1" applyAlignment="1">
      <alignment horizontal="right"/>
    </xf>
    <xf numFmtId="3" fontId="55" fillId="0" borderId="0" xfId="0" applyNumberFormat="1" applyFont="1" applyFill="1" applyAlignment="1">
      <alignment horizontal="right"/>
    </xf>
    <xf numFmtId="0" fontId="52" fillId="0" borderId="0" xfId="0" applyFont="1" applyAlignment="1">
      <alignment horizontal="right"/>
    </xf>
    <xf numFmtId="3" fontId="47" fillId="0" borderId="0" xfId="0" applyNumberFormat="1" applyFont="1" applyAlignment="1">
      <alignment/>
    </xf>
    <xf numFmtId="3" fontId="22" fillId="0" borderId="2" xfId="0" applyNumberFormat="1" applyFont="1" applyBorder="1" applyAlignment="1">
      <alignment/>
    </xf>
    <xf numFmtId="0" fontId="9" fillId="0" borderId="2" xfId="0" applyFont="1" applyBorder="1" applyAlignment="1">
      <alignment/>
    </xf>
    <xf numFmtId="3" fontId="55" fillId="0" borderId="2" xfId="0" applyNumberFormat="1" applyFont="1" applyBorder="1" applyAlignment="1">
      <alignment horizontal="right"/>
    </xf>
    <xf numFmtId="3" fontId="55" fillId="0" borderId="19" xfId="0" applyNumberFormat="1" applyFont="1" applyFill="1" applyBorder="1" applyAlignment="1">
      <alignment horizontal="right"/>
    </xf>
    <xf numFmtId="3" fontId="55" fillId="0" borderId="2" xfId="0" applyNumberFormat="1" applyFont="1" applyFill="1" applyBorder="1" applyAlignment="1">
      <alignment horizontal="right"/>
    </xf>
    <xf numFmtId="0" fontId="52" fillId="0" borderId="19" xfId="0" applyFont="1" applyBorder="1" applyAlignment="1">
      <alignment horizontal="right"/>
    </xf>
    <xf numFmtId="0" fontId="52" fillId="0" borderId="2" xfId="0" applyFont="1" applyBorder="1" applyAlignment="1">
      <alignment horizontal="right"/>
    </xf>
    <xf numFmtId="3" fontId="22" fillId="0" borderId="5" xfId="0" applyNumberFormat="1" applyFont="1" applyBorder="1" applyAlignment="1">
      <alignment/>
    </xf>
    <xf numFmtId="3" fontId="22" fillId="0" borderId="2" xfId="0" applyNumberFormat="1" applyFont="1" applyBorder="1" applyAlignment="1">
      <alignment/>
    </xf>
    <xf numFmtId="3" fontId="22" fillId="0" borderId="2" xfId="0" applyNumberFormat="1" applyFont="1" applyBorder="1" applyAlignment="1">
      <alignment horizontal="right"/>
    </xf>
    <xf numFmtId="3" fontId="59" fillId="0" borderId="2" xfId="0" applyNumberFormat="1" applyFont="1" applyFill="1" applyBorder="1" applyAlignment="1">
      <alignment horizontal="left"/>
    </xf>
    <xf numFmtId="3" fontId="22" fillId="2" borderId="2" xfId="0" applyNumberFormat="1" applyFont="1" applyFill="1" applyBorder="1" applyAlignment="1">
      <alignment horizontal="left"/>
    </xf>
    <xf numFmtId="3" fontId="22" fillId="0" borderId="21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3" fontId="22" fillId="0" borderId="19" xfId="0" applyNumberFormat="1" applyFont="1" applyBorder="1" applyAlignment="1">
      <alignment horizontal="right"/>
    </xf>
    <xf numFmtId="3" fontId="22" fillId="0" borderId="22" xfId="0" applyNumberFormat="1" applyFont="1" applyBorder="1" applyAlignment="1">
      <alignment/>
    </xf>
    <xf numFmtId="3" fontId="66" fillId="0" borderId="2" xfId="0" applyNumberFormat="1" applyFont="1" applyFill="1" applyBorder="1" applyAlignment="1">
      <alignment horizontal="left"/>
    </xf>
    <xf numFmtId="3" fontId="66" fillId="0" borderId="2" xfId="0" applyNumberFormat="1" applyFont="1" applyBorder="1" applyAlignment="1">
      <alignment horizontal="left"/>
    </xf>
    <xf numFmtId="3" fontId="66" fillId="0" borderId="2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 horizontal="center"/>
    </xf>
    <xf numFmtId="3" fontId="22" fillId="0" borderId="2" xfId="0" applyNumberFormat="1" applyFont="1" applyFill="1" applyBorder="1" applyAlignment="1">
      <alignment horizontal="center"/>
    </xf>
    <xf numFmtId="3" fontId="67" fillId="0" borderId="0" xfId="0" applyNumberFormat="1" applyFont="1" applyFill="1" applyAlignment="1">
      <alignment/>
    </xf>
    <xf numFmtId="3" fontId="67" fillId="0" borderId="4" xfId="0" applyNumberFormat="1" applyFont="1" applyFill="1" applyBorder="1" applyAlignment="1">
      <alignment/>
    </xf>
    <xf numFmtId="3" fontId="67" fillId="0" borderId="3" xfId="0" applyNumberFormat="1" applyFont="1" applyFill="1" applyBorder="1" applyAlignment="1">
      <alignment/>
    </xf>
    <xf numFmtId="9" fontId="67" fillId="0" borderId="0" xfId="0" applyNumberFormat="1" applyFont="1" applyFill="1" applyBorder="1" applyAlignment="1">
      <alignment/>
    </xf>
    <xf numFmtId="3" fontId="67" fillId="0" borderId="0" xfId="0" applyNumberFormat="1" applyFont="1" applyBorder="1" applyAlignment="1">
      <alignment/>
    </xf>
    <xf numFmtId="3" fontId="67" fillId="0" borderId="0" xfId="0" applyNumberFormat="1" applyFont="1" applyFill="1" applyBorder="1" applyAlignment="1">
      <alignment/>
    </xf>
    <xf numFmtId="3" fontId="67" fillId="0" borderId="4" xfId="0" applyNumberFormat="1" applyFont="1" applyBorder="1" applyAlignment="1">
      <alignment/>
    </xf>
    <xf numFmtId="3" fontId="67" fillId="0" borderId="3" xfId="0" applyNumberFormat="1" applyFont="1" applyBorder="1" applyAlignment="1">
      <alignment/>
    </xf>
    <xf numFmtId="3" fontId="67" fillId="0" borderId="0" xfId="0" applyNumberFormat="1" applyFont="1" applyBorder="1" applyAlignment="1">
      <alignment horizontal="right"/>
    </xf>
    <xf numFmtId="3" fontId="67" fillId="0" borderId="0" xfId="0" applyNumberFormat="1" applyFont="1" applyAlignment="1">
      <alignment/>
    </xf>
    <xf numFmtId="3" fontId="67" fillId="0" borderId="0" xfId="0" applyNumberFormat="1" applyFont="1" applyBorder="1" applyAlignment="1">
      <alignment/>
    </xf>
    <xf numFmtId="3" fontId="67" fillId="0" borderId="4" xfId="0" applyNumberFormat="1" applyFont="1" applyBorder="1" applyAlignment="1">
      <alignment horizontal="right"/>
    </xf>
    <xf numFmtId="3" fontId="67" fillId="0" borderId="3" xfId="0" applyNumberFormat="1" applyFont="1" applyBorder="1" applyAlignment="1">
      <alignment horizontal="right"/>
    </xf>
    <xf numFmtId="3" fontId="67" fillId="0" borderId="3" xfId="0" applyNumberFormat="1" applyFont="1" applyBorder="1" applyAlignment="1">
      <alignment/>
    </xf>
    <xf numFmtId="3" fontId="67" fillId="0" borderId="4" xfId="0" applyNumberFormat="1" applyFont="1" applyBorder="1" applyAlignment="1">
      <alignment/>
    </xf>
    <xf numFmtId="3" fontId="67" fillId="0" borderId="19" xfId="0" applyNumberFormat="1" applyFont="1" applyBorder="1" applyAlignment="1">
      <alignment/>
    </xf>
    <xf numFmtId="3" fontId="67" fillId="0" borderId="2" xfId="0" applyNumberFormat="1" applyFont="1" applyFill="1" applyBorder="1" applyAlignment="1">
      <alignment/>
    </xf>
    <xf numFmtId="3" fontId="67" fillId="0" borderId="19" xfId="0" applyNumberFormat="1" applyFont="1" applyFill="1" applyBorder="1" applyAlignment="1">
      <alignment/>
    </xf>
    <xf numFmtId="3" fontId="67" fillId="0" borderId="0" xfId="0" applyNumberFormat="1" applyFont="1" applyFill="1" applyBorder="1" applyAlignment="1">
      <alignment horizontal="right"/>
    </xf>
    <xf numFmtId="3" fontId="67" fillId="0" borderId="0" xfId="0" applyNumberFormat="1" applyFont="1" applyFill="1" applyAlignment="1">
      <alignment horizontal="right"/>
    </xf>
    <xf numFmtId="3" fontId="67" fillId="0" borderId="19" xfId="0" applyNumberFormat="1" applyFont="1" applyFill="1" applyBorder="1" applyAlignment="1">
      <alignment horizontal="right"/>
    </xf>
    <xf numFmtId="3" fontId="67" fillId="0" borderId="2" xfId="0" applyNumberFormat="1" applyFont="1" applyFill="1" applyBorder="1" applyAlignment="1">
      <alignment horizontal="right"/>
    </xf>
    <xf numFmtId="3" fontId="47" fillId="0" borderId="19" xfId="0" applyNumberFormat="1" applyFont="1" applyBorder="1" applyAlignment="1">
      <alignment/>
    </xf>
    <xf numFmtId="3" fontId="47" fillId="0" borderId="0" xfId="0" applyNumberFormat="1" applyFont="1" applyBorder="1" applyAlignment="1">
      <alignment/>
    </xf>
    <xf numFmtId="3" fontId="47" fillId="0" borderId="19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/>
    </xf>
    <xf numFmtId="3" fontId="47" fillId="0" borderId="3" xfId="0" applyNumberFormat="1" applyFont="1" applyBorder="1" applyAlignment="1">
      <alignment/>
    </xf>
    <xf numFmtId="3" fontId="47" fillId="0" borderId="4" xfId="0" applyNumberFormat="1" applyFont="1" applyBorder="1" applyAlignment="1">
      <alignment/>
    </xf>
    <xf numFmtId="3" fontId="47" fillId="0" borderId="3" xfId="0" applyNumberFormat="1" applyFont="1" applyBorder="1" applyAlignment="1">
      <alignment/>
    </xf>
    <xf numFmtId="3" fontId="47" fillId="0" borderId="2" xfId="0" applyNumberFormat="1" applyFont="1" applyBorder="1" applyAlignment="1">
      <alignment/>
    </xf>
    <xf numFmtId="3" fontId="47" fillId="0" borderId="2" xfId="0" applyNumberFormat="1" applyFont="1" applyBorder="1" applyAlignment="1">
      <alignment horizontal="right"/>
    </xf>
    <xf numFmtId="9" fontId="55" fillId="0" borderId="0" xfId="0" applyNumberFormat="1" applyFont="1" applyFill="1" applyBorder="1" applyAlignment="1">
      <alignment/>
    </xf>
    <xf numFmtId="9" fontId="54" fillId="3" borderId="0" xfId="0" applyNumberFormat="1" applyFont="1" applyFill="1" applyBorder="1" applyAlignment="1">
      <alignment/>
    </xf>
    <xf numFmtId="3" fontId="22" fillId="0" borderId="5" xfId="0" applyNumberFormat="1" applyFont="1" applyFill="1" applyBorder="1" applyAlignment="1">
      <alignment horizontal="left" vertical="center" wrapText="1"/>
    </xf>
    <xf numFmtId="3" fontId="22" fillId="0" borderId="19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68" fillId="0" borderId="0" xfId="0" applyNumberFormat="1" applyFont="1" applyAlignment="1">
      <alignment/>
    </xf>
    <xf numFmtId="3" fontId="69" fillId="0" borderId="0" xfId="0" applyNumberFormat="1" applyFont="1" applyBorder="1" applyAlignment="1">
      <alignment/>
    </xf>
    <xf numFmtId="3" fontId="69" fillId="0" borderId="0" xfId="0" applyNumberFormat="1" applyFont="1" applyAlignment="1">
      <alignment/>
    </xf>
    <xf numFmtId="3" fontId="69" fillId="0" borderId="3" xfId="0" applyNumberFormat="1" applyFont="1" applyBorder="1" applyAlignment="1">
      <alignment/>
    </xf>
    <xf numFmtId="3" fontId="69" fillId="0" borderId="4" xfId="0" applyNumberFormat="1" applyFont="1" applyBorder="1" applyAlignment="1">
      <alignment/>
    </xf>
    <xf numFmtId="3" fontId="69" fillId="0" borderId="3" xfId="0" applyNumberFormat="1" applyFont="1" applyBorder="1" applyAlignment="1">
      <alignment/>
    </xf>
    <xf numFmtId="9" fontId="69" fillId="0" borderId="0" xfId="0" applyNumberFormat="1" applyFont="1" applyFill="1" applyBorder="1" applyAlignment="1">
      <alignment/>
    </xf>
    <xf numFmtId="3" fontId="22" fillId="2" borderId="23" xfId="0" applyNumberFormat="1" applyFont="1" applyFill="1" applyBorder="1" applyAlignment="1">
      <alignment vertical="top" wrapText="1"/>
    </xf>
    <xf numFmtId="3" fontId="22" fillId="2" borderId="24" xfId="0" applyNumberFormat="1" applyFont="1" applyFill="1" applyBorder="1" applyAlignment="1">
      <alignment vertical="top" wrapText="1"/>
    </xf>
    <xf numFmtId="3" fontId="22" fillId="2" borderId="25" xfId="0" applyNumberFormat="1" applyFont="1" applyFill="1" applyBorder="1" applyAlignment="1">
      <alignment vertical="top" wrapText="1"/>
    </xf>
    <xf numFmtId="3" fontId="22" fillId="0" borderId="24" xfId="0" applyNumberFormat="1" applyFont="1" applyFill="1" applyBorder="1" applyAlignment="1">
      <alignment/>
    </xf>
    <xf numFmtId="3" fontId="22" fillId="0" borderId="2" xfId="0" applyNumberFormat="1" applyFont="1" applyFill="1" applyBorder="1" applyAlignment="1">
      <alignment/>
    </xf>
    <xf numFmtId="3" fontId="22" fillId="0" borderId="19" xfId="0" applyNumberFormat="1" applyFont="1" applyBorder="1" applyAlignment="1">
      <alignment/>
    </xf>
    <xf numFmtId="3" fontId="22" fillId="0" borderId="0" xfId="0" applyNumberFormat="1" applyFont="1" applyBorder="1" applyAlignment="1">
      <alignment horizontal="right"/>
    </xf>
    <xf numFmtId="3" fontId="22" fillId="0" borderId="3" xfId="0" applyNumberFormat="1" applyFont="1" applyBorder="1" applyAlignment="1">
      <alignment horizontal="right"/>
    </xf>
    <xf numFmtId="3" fontId="22" fillId="0" borderId="4" xfId="0" applyNumberFormat="1" applyFont="1" applyBorder="1" applyAlignment="1">
      <alignment horizontal="right"/>
    </xf>
    <xf numFmtId="3" fontId="22" fillId="0" borderId="2" xfId="0" applyNumberFormat="1" applyFont="1" applyBorder="1" applyAlignment="1">
      <alignment horizontal="right"/>
    </xf>
    <xf numFmtId="3" fontId="22" fillId="0" borderId="3" xfId="0" applyNumberFormat="1" applyFont="1" applyBorder="1" applyAlignment="1">
      <alignment/>
    </xf>
    <xf numFmtId="3" fontId="22" fillId="0" borderId="4" xfId="0" applyNumberFormat="1" applyFont="1" applyBorder="1" applyAlignment="1">
      <alignment/>
    </xf>
    <xf numFmtId="3" fontId="22" fillId="2" borderId="0" xfId="0" applyNumberFormat="1" applyFont="1" applyFill="1" applyBorder="1" applyAlignment="1">
      <alignment vertical="top" wrapText="1"/>
    </xf>
    <xf numFmtId="3" fontId="22" fillId="2" borderId="19" xfId="0" applyNumberFormat="1" applyFont="1" applyFill="1" applyBorder="1" applyAlignment="1">
      <alignment vertical="top" wrapText="1"/>
    </xf>
    <xf numFmtId="3" fontId="22" fillId="2" borderId="2" xfId="0" applyNumberFormat="1" applyFont="1" applyFill="1" applyBorder="1" applyAlignment="1">
      <alignment vertical="top" wrapText="1"/>
    </xf>
    <xf numFmtId="3" fontId="47" fillId="0" borderId="0" xfId="0" applyNumberFormat="1" applyFont="1" applyBorder="1" applyAlignment="1">
      <alignment/>
    </xf>
    <xf numFmtId="3" fontId="47" fillId="0" borderId="19" xfId="0" applyNumberFormat="1" applyFont="1" applyBorder="1" applyAlignment="1">
      <alignment/>
    </xf>
    <xf numFmtId="3" fontId="47" fillId="0" borderId="2" xfId="0" applyNumberFormat="1" applyFont="1" applyBorder="1" applyAlignment="1">
      <alignment/>
    </xf>
    <xf numFmtId="3" fontId="47" fillId="0" borderId="4" xfId="0" applyNumberFormat="1" applyFont="1" applyBorder="1" applyAlignment="1">
      <alignment/>
    </xf>
    <xf numFmtId="3" fontId="22" fillId="2" borderId="3" xfId="0" applyNumberFormat="1" applyFont="1" applyFill="1" applyBorder="1" applyAlignment="1">
      <alignment vertical="top" wrapText="1"/>
    </xf>
    <xf numFmtId="3" fontId="22" fillId="2" borderId="4" xfId="0" applyNumberFormat="1" applyFont="1" applyFill="1" applyBorder="1" applyAlignment="1">
      <alignment vertical="top" wrapText="1"/>
    </xf>
    <xf numFmtId="3" fontId="47" fillId="0" borderId="3" xfId="0" applyNumberFormat="1" applyFont="1" applyBorder="1" applyAlignment="1">
      <alignment horizontal="right"/>
    </xf>
    <xf numFmtId="3" fontId="47" fillId="0" borderId="4" xfId="0" applyNumberFormat="1" applyFont="1" applyBorder="1" applyAlignment="1">
      <alignment horizontal="right"/>
    </xf>
    <xf numFmtId="9" fontId="47" fillId="0" borderId="0" xfId="0" applyNumberFormat="1" applyFont="1" applyFill="1" applyBorder="1" applyAlignment="1">
      <alignment/>
    </xf>
    <xf numFmtId="3" fontId="52" fillId="0" borderId="0" xfId="0" applyNumberFormat="1" applyFont="1" applyFill="1" applyAlignment="1">
      <alignment/>
    </xf>
    <xf numFmtId="3" fontId="52" fillId="0" borderId="0" xfId="0" applyNumberFormat="1" applyFont="1" applyAlignment="1">
      <alignment/>
    </xf>
    <xf numFmtId="3" fontId="52" fillId="0" borderId="0" xfId="0" applyNumberFormat="1" applyFont="1" applyBorder="1" applyAlignment="1">
      <alignment/>
    </xf>
    <xf numFmtId="3" fontId="55" fillId="0" borderId="0" xfId="0" applyNumberFormat="1" applyFont="1" applyBorder="1" applyAlignment="1">
      <alignment horizontal="right"/>
    </xf>
    <xf numFmtId="3" fontId="67" fillId="0" borderId="0" xfId="0" applyNumberFormat="1" applyFont="1" applyBorder="1" applyAlignment="1">
      <alignment horizontal="right"/>
    </xf>
    <xf numFmtId="3" fontId="67" fillId="0" borderId="16" xfId="0" applyNumberFormat="1" applyFont="1" applyBorder="1" applyAlignment="1">
      <alignment horizontal="right"/>
    </xf>
    <xf numFmtId="3" fontId="47" fillId="0" borderId="2" xfId="0" applyNumberFormat="1" applyFont="1" applyFill="1" applyBorder="1" applyAlignment="1">
      <alignment/>
    </xf>
    <xf numFmtId="3" fontId="11" fillId="0" borderId="0" xfId="0" applyNumberFormat="1" applyFont="1" applyFill="1" applyAlignment="1" quotePrefix="1">
      <alignment/>
    </xf>
    <xf numFmtId="3" fontId="11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 quotePrefix="1">
      <alignment horizontal="right"/>
    </xf>
    <xf numFmtId="0" fontId="11" fillId="0" borderId="0" xfId="0" applyNumberFormat="1" applyFont="1" applyFill="1" applyAlignment="1" quotePrefix="1">
      <alignment horizontal="right"/>
    </xf>
    <xf numFmtId="3" fontId="12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/>
    </xf>
    <xf numFmtId="9" fontId="11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vertical="justify"/>
    </xf>
    <xf numFmtId="3" fontId="18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3" fontId="21" fillId="0" borderId="0" xfId="0" applyNumberFormat="1" applyFont="1" applyBorder="1" applyAlignment="1">
      <alignment wrapText="1"/>
    </xf>
    <xf numFmtId="3" fontId="21" fillId="0" borderId="0" xfId="0" applyNumberFormat="1" applyFont="1" applyAlignment="1" quotePrefix="1">
      <alignment/>
    </xf>
    <xf numFmtId="3" fontId="23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70" fillId="0" borderId="0" xfId="0" applyNumberFormat="1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 horizontal="left"/>
    </xf>
    <xf numFmtId="0" fontId="21" fillId="0" borderId="0" xfId="0" applyFont="1" applyAlignment="1">
      <alignment/>
    </xf>
    <xf numFmtId="3" fontId="21" fillId="0" borderId="0" xfId="0" applyNumberFormat="1" applyFont="1" applyBorder="1" applyAlignment="1">
      <alignment vertical="center"/>
    </xf>
    <xf numFmtId="3" fontId="71" fillId="0" borderId="0" xfId="0" applyNumberFormat="1" applyFont="1" applyBorder="1" applyAlignment="1">
      <alignment wrapText="1"/>
    </xf>
    <xf numFmtId="3" fontId="23" fillId="0" borderId="0" xfId="0" applyNumberFormat="1" applyFont="1" applyFill="1" applyAlignment="1">
      <alignment/>
    </xf>
    <xf numFmtId="3" fontId="23" fillId="0" borderId="0" xfId="0" applyNumberFormat="1" applyFont="1" applyBorder="1" applyAlignment="1">
      <alignment horizontal="right"/>
    </xf>
    <xf numFmtId="3" fontId="47" fillId="0" borderId="2" xfId="0" applyNumberFormat="1" applyFont="1" applyFill="1" applyBorder="1" applyAlignment="1">
      <alignment horizontal="left"/>
    </xf>
    <xf numFmtId="3" fontId="67" fillId="0" borderId="19" xfId="0" applyNumberFormat="1" applyFont="1" applyBorder="1" applyAlignment="1">
      <alignment horizontal="right"/>
    </xf>
    <xf numFmtId="3" fontId="67" fillId="0" borderId="2" xfId="0" applyNumberFormat="1" applyFont="1" applyBorder="1" applyAlignment="1">
      <alignment horizontal="right"/>
    </xf>
    <xf numFmtId="3" fontId="47" fillId="0" borderId="2" xfId="0" applyNumberFormat="1" applyFont="1" applyBorder="1" applyAlignment="1">
      <alignment horizontal="left"/>
    </xf>
    <xf numFmtId="3" fontId="22" fillId="0" borderId="0" xfId="0" applyNumberFormat="1" applyFont="1" applyBorder="1" applyAlignment="1">
      <alignment horizontal="left"/>
    </xf>
    <xf numFmtId="3" fontId="22" fillId="0" borderId="22" xfId="0" applyNumberFormat="1" applyFont="1" applyBorder="1" applyAlignment="1">
      <alignment horizontal="left"/>
    </xf>
    <xf numFmtId="3" fontId="22" fillId="2" borderId="19" xfId="0" applyNumberFormat="1" applyFont="1" applyFill="1" applyBorder="1" applyAlignment="1">
      <alignment vertical="top" wrapText="1"/>
    </xf>
    <xf numFmtId="3" fontId="22" fillId="0" borderId="19" xfId="0" applyNumberFormat="1" applyFont="1" applyBorder="1" applyAlignment="1">
      <alignment horizontal="right"/>
    </xf>
    <xf numFmtId="3" fontId="18" fillId="0" borderId="0" xfId="0" applyNumberFormat="1" applyFont="1" applyFill="1" applyBorder="1" applyAlignment="1">
      <alignment/>
    </xf>
    <xf numFmtId="3" fontId="22" fillId="0" borderId="22" xfId="0" applyNumberFormat="1" applyFont="1" applyFill="1" applyBorder="1" applyAlignment="1">
      <alignment horizontal="left"/>
    </xf>
    <xf numFmtId="0" fontId="23" fillId="3" borderId="0" xfId="0" applyNumberFormat="1" applyFont="1" applyFill="1" applyBorder="1" applyAlignment="1">
      <alignment horizontal="center"/>
    </xf>
    <xf numFmtId="3" fontId="22" fillId="2" borderId="2" xfId="0" applyNumberFormat="1" applyFont="1" applyFill="1" applyBorder="1" applyAlignment="1">
      <alignment vertical="top" wrapText="1"/>
    </xf>
    <xf numFmtId="3" fontId="21" fillId="0" borderId="0" xfId="0" applyNumberFormat="1" applyFont="1" applyAlignment="1">
      <alignment horizontal="right"/>
    </xf>
    <xf numFmtId="0" fontId="72" fillId="0" borderId="0" xfId="0" applyFont="1" applyAlignment="1">
      <alignment horizontal="center"/>
    </xf>
    <xf numFmtId="3" fontId="11" fillId="0" borderId="0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3" fontId="9" fillId="0" borderId="2" xfId="0" applyNumberFormat="1" applyFont="1" applyFill="1" applyBorder="1" applyAlignment="1">
      <alignment/>
    </xf>
    <xf numFmtId="3" fontId="18" fillId="0" borderId="19" xfId="0" applyNumberFormat="1" applyFont="1" applyFill="1" applyBorder="1" applyAlignment="1">
      <alignment/>
    </xf>
    <xf numFmtId="3" fontId="18" fillId="0" borderId="2" xfId="0" applyNumberFormat="1" applyFont="1" applyFill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47" fillId="0" borderId="2" xfId="0" applyNumberFormat="1" applyFont="1" applyFill="1" applyBorder="1" applyAlignment="1">
      <alignment/>
    </xf>
    <xf numFmtId="3" fontId="34" fillId="0" borderId="0" xfId="0" applyNumberFormat="1" applyFont="1" applyBorder="1" applyAlignment="1">
      <alignment horizontal="left" wrapText="1"/>
    </xf>
    <xf numFmtId="3" fontId="38" fillId="0" borderId="0" xfId="0" applyNumberFormat="1" applyFont="1" applyAlignment="1">
      <alignment horizontal="center" vertical="center"/>
    </xf>
    <xf numFmtId="3" fontId="39" fillId="0" borderId="0" xfId="0" applyNumberFormat="1" applyFont="1" applyAlignment="1">
      <alignment/>
    </xf>
    <xf numFmtId="3" fontId="39" fillId="0" borderId="0" xfId="0" applyNumberFormat="1" applyFont="1" applyAlignment="1">
      <alignment horizontal="center"/>
    </xf>
    <xf numFmtId="3" fontId="73" fillId="0" borderId="0" xfId="0" applyNumberFormat="1" applyFont="1" applyAlignment="1">
      <alignment vertical="center" wrapText="1"/>
    </xf>
    <xf numFmtId="3" fontId="73" fillId="0" borderId="0" xfId="0" applyNumberFormat="1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horizontal="left"/>
    </xf>
    <xf numFmtId="3" fontId="24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 quotePrefix="1">
      <alignment/>
    </xf>
    <xf numFmtId="3" fontId="11" fillId="0" borderId="0" xfId="0" applyNumberFormat="1" applyFont="1" applyAlignment="1" quotePrefix="1">
      <alignment/>
    </xf>
    <xf numFmtId="9" fontId="12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left"/>
    </xf>
    <xf numFmtId="9" fontId="12" fillId="0" borderId="0" xfId="0" applyNumberFormat="1" applyFont="1" applyAlignment="1">
      <alignment horizontal="center"/>
    </xf>
    <xf numFmtId="0" fontId="74" fillId="0" borderId="0" xfId="0" applyNumberFormat="1" applyFont="1" applyFill="1" applyBorder="1" applyAlignment="1" applyProtection="1">
      <alignment horizontal="center"/>
      <protection/>
    </xf>
    <xf numFmtId="0" fontId="74" fillId="0" borderId="0" xfId="0" applyNumberFormat="1" applyFont="1" applyFill="1" applyBorder="1" applyAlignment="1" applyProtection="1">
      <alignment horizontal="center" wrapText="1"/>
      <protection/>
    </xf>
    <xf numFmtId="3" fontId="11" fillId="0" borderId="0" xfId="0" applyNumberFormat="1" applyFont="1" applyAlignment="1" quotePrefix="1">
      <alignment horizontal="right"/>
    </xf>
    <xf numFmtId="0" fontId="74" fillId="0" borderId="0" xfId="0" applyNumberFormat="1" applyFont="1" applyFill="1" applyBorder="1" applyAlignment="1" applyProtection="1">
      <alignment horizontal="left" vertical="top" wrapText="1"/>
      <protection/>
    </xf>
    <xf numFmtId="3" fontId="75" fillId="0" borderId="0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Alignment="1">
      <alignment horizontal="center"/>
    </xf>
    <xf numFmtId="3" fontId="11" fillId="0" borderId="0" xfId="0" applyNumberFormat="1" applyFont="1" applyFill="1" applyBorder="1" applyAlignment="1" quotePrefix="1">
      <alignment horizontal="right"/>
    </xf>
    <xf numFmtId="0" fontId="11" fillId="0" borderId="0" xfId="0" applyNumberFormat="1" applyFont="1" applyAlignment="1" quotePrefix="1">
      <alignment horizontal="right"/>
    </xf>
    <xf numFmtId="0" fontId="11" fillId="0" borderId="0" xfId="0" applyNumberFormat="1" applyFont="1" applyFill="1" applyBorder="1" applyAlignment="1" quotePrefix="1">
      <alignment horizontal="right"/>
    </xf>
    <xf numFmtId="3" fontId="12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3" fontId="18" fillId="0" borderId="0" xfId="0" applyNumberFormat="1" applyFont="1" applyBorder="1" applyAlignment="1">
      <alignment/>
    </xf>
    <xf numFmtId="3" fontId="12" fillId="0" borderId="0" xfId="0" applyNumberFormat="1" applyFont="1" applyAlignment="1">
      <alignment horizontal="right"/>
    </xf>
    <xf numFmtId="3" fontId="15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9" fontId="76" fillId="0" borderId="0" xfId="0" applyNumberFormat="1" applyFont="1" applyFill="1" applyBorder="1" applyAlignment="1">
      <alignment/>
    </xf>
    <xf numFmtId="0" fontId="77" fillId="0" borderId="0" xfId="0" applyFont="1" applyFill="1" applyBorder="1" applyAlignment="1">
      <alignment horizontal="left" vertical="top" wrapText="1"/>
    </xf>
    <xf numFmtId="3" fontId="8" fillId="0" borderId="0" xfId="0" applyNumberFormat="1" applyFont="1" applyAlignment="1">
      <alignment horizontal="left"/>
    </xf>
    <xf numFmtId="9" fontId="15" fillId="0" borderId="0" xfId="0" applyNumberFormat="1" applyFont="1" applyFill="1" applyBorder="1" applyAlignment="1">
      <alignment/>
    </xf>
    <xf numFmtId="9" fontId="11" fillId="0" borderId="0" xfId="0" applyNumberFormat="1" applyFont="1" applyFill="1" applyBorder="1" applyAlignment="1">
      <alignment/>
    </xf>
    <xf numFmtId="9" fontId="11" fillId="0" borderId="0" xfId="0" applyNumberFormat="1" applyFont="1" applyAlignment="1">
      <alignment/>
    </xf>
    <xf numFmtId="3" fontId="22" fillId="0" borderId="0" xfId="0" applyNumberFormat="1" applyFont="1" applyAlignment="1">
      <alignment horizontal="right"/>
    </xf>
    <xf numFmtId="3" fontId="18" fillId="0" borderId="0" xfId="0" applyNumberFormat="1" applyFont="1" applyBorder="1" applyAlignment="1">
      <alignment vertical="top" wrapText="1"/>
    </xf>
    <xf numFmtId="3" fontId="22" fillId="0" borderId="0" xfId="0" applyNumberFormat="1" applyFont="1" applyFill="1" applyBorder="1" applyAlignment="1">
      <alignment vertical="top" wrapText="1"/>
    </xf>
    <xf numFmtId="3" fontId="11" fillId="0" borderId="0" xfId="0" applyNumberFormat="1" applyFont="1" applyAlignment="1">
      <alignment/>
    </xf>
    <xf numFmtId="3" fontId="40" fillId="0" borderId="0" xfId="0" applyNumberFormat="1" applyFont="1" applyAlignment="1">
      <alignment vertical="justify" wrapText="1"/>
    </xf>
    <xf numFmtId="3" fontId="40" fillId="0" borderId="0" xfId="0" applyNumberFormat="1" applyFont="1" applyFill="1" applyBorder="1" applyAlignment="1">
      <alignment vertical="justify" wrapText="1"/>
    </xf>
    <xf numFmtId="3" fontId="41" fillId="0" borderId="0" xfId="0" applyNumberFormat="1" applyFont="1" applyAlignment="1">
      <alignment vertical="top"/>
    </xf>
    <xf numFmtId="3" fontId="41" fillId="0" borderId="0" xfId="0" applyNumberFormat="1" applyFont="1" applyFill="1" applyBorder="1" applyAlignment="1">
      <alignment vertical="top"/>
    </xf>
    <xf numFmtId="3" fontId="11" fillId="0" borderId="0" xfId="0" applyNumberFormat="1" applyFont="1" applyBorder="1" applyAlignment="1">
      <alignment vertical="justify" wrapText="1"/>
    </xf>
    <xf numFmtId="0" fontId="8" fillId="0" borderId="0" xfId="0" applyNumberFormat="1" applyFont="1" applyFill="1" applyBorder="1" applyAlignment="1" quotePrefix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Alignment="1">
      <alignment/>
    </xf>
    <xf numFmtId="3" fontId="18" fillId="0" borderId="0" xfId="0" applyNumberFormat="1" applyFont="1" applyFill="1" applyBorder="1" applyAlignment="1">
      <alignment horizontal="center"/>
    </xf>
    <xf numFmtId="3" fontId="79" fillId="0" borderId="0" xfId="0" applyNumberFormat="1" applyFont="1" applyBorder="1" applyAlignment="1">
      <alignment wrapText="1"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3" fontId="21" fillId="0" borderId="0" xfId="0" applyNumberFormat="1" applyFont="1" applyFill="1" applyBorder="1" applyAlignment="1" quotePrefix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21" fillId="0" borderId="0" xfId="0" applyNumberFormat="1" applyFont="1" applyFill="1" applyBorder="1" applyAlignment="1" applyProtection="1">
      <alignment wrapText="1"/>
      <protection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 vertical="justify"/>
    </xf>
    <xf numFmtId="3" fontId="23" fillId="0" borderId="0" xfId="0" applyNumberFormat="1" applyFont="1" applyFill="1" applyBorder="1" applyAlignment="1">
      <alignment/>
    </xf>
    <xf numFmtId="3" fontId="23" fillId="0" borderId="0" xfId="0" applyNumberFormat="1" applyFont="1" applyAlignment="1">
      <alignment/>
    </xf>
    <xf numFmtId="3" fontId="21" fillId="0" borderId="0" xfId="0" applyNumberFormat="1" applyFont="1" applyFill="1" applyAlignment="1">
      <alignment vertical="justify"/>
    </xf>
    <xf numFmtId="3" fontId="3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Alignment="1">
      <alignment/>
    </xf>
    <xf numFmtId="3" fontId="65" fillId="3" borderId="0" xfId="0" applyNumberFormat="1" applyFont="1" applyFill="1" applyBorder="1" applyAlignment="1">
      <alignment vertical="center"/>
    </xf>
    <xf numFmtId="3" fontId="51" fillId="3" borderId="0" xfId="0" applyNumberFormat="1" applyFont="1" applyFill="1" applyBorder="1" applyAlignment="1">
      <alignment vertical="center"/>
    </xf>
    <xf numFmtId="3" fontId="42" fillId="3" borderId="0" xfId="0" applyNumberFormat="1" applyFont="1" applyFill="1" applyBorder="1" applyAlignment="1">
      <alignment vertical="center"/>
    </xf>
    <xf numFmtId="3" fontId="18" fillId="3" borderId="0" xfId="0" applyNumberFormat="1" applyFont="1" applyFill="1" applyBorder="1" applyAlignment="1">
      <alignment/>
    </xf>
    <xf numFmtId="3" fontId="22" fillId="0" borderId="0" xfId="0" applyNumberFormat="1" applyFont="1" applyFill="1" applyAlignment="1">
      <alignment/>
    </xf>
    <xf numFmtId="3" fontId="22" fillId="0" borderId="3" xfId="0" applyNumberFormat="1" applyFont="1" applyFill="1" applyBorder="1" applyAlignment="1">
      <alignment/>
    </xf>
    <xf numFmtId="3" fontId="22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19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0" fontId="80" fillId="0" borderId="0" xfId="0" applyFont="1" applyAlignment="1">
      <alignment/>
    </xf>
    <xf numFmtId="3" fontId="81" fillId="0" borderId="0" xfId="0" applyNumberFormat="1" applyFont="1" applyBorder="1" applyAlignment="1">
      <alignment wrapText="1"/>
    </xf>
    <xf numFmtId="3" fontId="80" fillId="0" borderId="0" xfId="0" applyNumberFormat="1" applyFont="1" applyAlignment="1">
      <alignment/>
    </xf>
    <xf numFmtId="3" fontId="80" fillId="0" borderId="0" xfId="0" applyNumberFormat="1" applyFont="1" applyAlignment="1">
      <alignment/>
    </xf>
    <xf numFmtId="3" fontId="82" fillId="0" borderId="0" xfId="0" applyNumberFormat="1" applyFont="1" applyFill="1" applyAlignment="1">
      <alignment/>
    </xf>
    <xf numFmtId="3" fontId="80" fillId="0" borderId="0" xfId="0" applyNumberFormat="1" applyFont="1" applyAlignment="1">
      <alignment vertical="center"/>
    </xf>
    <xf numFmtId="0" fontId="21" fillId="0" borderId="0" xfId="0" applyNumberFormat="1" applyFont="1" applyFill="1" applyBorder="1" applyAlignment="1" applyProtection="1">
      <alignment horizontal="left" vertical="top" wrapText="1"/>
      <protection/>
    </xf>
    <xf numFmtId="3" fontId="18" fillId="0" borderId="0" xfId="0" applyNumberFormat="1" applyFont="1" applyFill="1" applyBorder="1" applyAlignment="1">
      <alignment horizontal="right"/>
    </xf>
    <xf numFmtId="3" fontId="18" fillId="3" borderId="0" xfId="0" applyNumberFormat="1" applyFont="1" applyFill="1" applyAlignment="1">
      <alignment/>
    </xf>
    <xf numFmtId="3" fontId="49" fillId="0" borderId="0" xfId="0" applyNumberFormat="1" applyFont="1" applyBorder="1" applyAlignment="1">
      <alignment horizontal="center" wrapText="1"/>
    </xf>
    <xf numFmtId="3" fontId="60" fillId="3" borderId="26" xfId="0" applyNumberFormat="1" applyFont="1" applyFill="1" applyBorder="1" applyAlignment="1">
      <alignment horizontal="center" vertical="center" wrapText="1"/>
    </xf>
    <xf numFmtId="3" fontId="60" fillId="3" borderId="0" xfId="0" applyNumberFormat="1" applyFont="1" applyFill="1" applyBorder="1" applyAlignment="1">
      <alignment horizontal="center" vertical="center" wrapText="1"/>
    </xf>
    <xf numFmtId="3" fontId="49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Alignment="1">
      <alignment horizontal="center"/>
    </xf>
    <xf numFmtId="3" fontId="60" fillId="3" borderId="14" xfId="0" applyNumberFormat="1" applyFont="1" applyFill="1" applyBorder="1" applyAlignment="1">
      <alignment horizontal="center" vertical="center" wrapText="1"/>
    </xf>
    <xf numFmtId="3" fontId="60" fillId="3" borderId="15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3" fontId="50" fillId="0" borderId="0" xfId="0" applyNumberFormat="1" applyFont="1" applyBorder="1" applyAlignment="1">
      <alignment horizontal="center" wrapText="1"/>
    </xf>
    <xf numFmtId="3" fontId="9" fillId="0" borderId="0" xfId="0" applyNumberFormat="1" applyFont="1" applyFill="1" applyBorder="1" applyAlignment="1" quotePrefix="1">
      <alignment horizontal="left"/>
    </xf>
    <xf numFmtId="3" fontId="51" fillId="3" borderId="0" xfId="0" applyNumberFormat="1" applyFont="1" applyFill="1" applyBorder="1" applyAlignment="1">
      <alignment horizontal="center" vertical="center"/>
    </xf>
    <xf numFmtId="3" fontId="44" fillId="0" borderId="0" xfId="0" applyNumberFormat="1" applyFont="1" applyBorder="1" applyAlignment="1">
      <alignment horizontal="center" vertical="center"/>
    </xf>
    <xf numFmtId="3" fontId="44" fillId="0" borderId="27" xfId="0" applyNumberFormat="1" applyFont="1" applyBorder="1" applyAlignment="1">
      <alignment horizontal="center" vertical="center"/>
    </xf>
    <xf numFmtId="3" fontId="65" fillId="3" borderId="0" xfId="0" applyNumberFormat="1" applyFont="1" applyFill="1" applyBorder="1" applyAlignment="1">
      <alignment horizontal="center" vertical="center"/>
    </xf>
    <xf numFmtId="3" fontId="44" fillId="0" borderId="0" xfId="0" applyNumberFormat="1" applyFont="1" applyBorder="1" applyAlignment="1">
      <alignment horizontal="center" vertical="center" wrapText="1"/>
    </xf>
    <xf numFmtId="3" fontId="44" fillId="0" borderId="27" xfId="0" applyNumberFormat="1" applyFont="1" applyBorder="1" applyAlignment="1">
      <alignment horizontal="center" vertical="center" wrapText="1"/>
    </xf>
    <xf numFmtId="3" fontId="42" fillId="3" borderId="0" xfId="0" applyNumberFormat="1" applyFont="1" applyFill="1" applyBorder="1" applyAlignment="1">
      <alignment horizontal="center" vertical="center"/>
    </xf>
    <xf numFmtId="3" fontId="55" fillId="0" borderId="0" xfId="0" applyNumberFormat="1" applyFont="1" applyFill="1" applyBorder="1" applyAlignment="1" quotePrefix="1">
      <alignment horizontal="right"/>
    </xf>
  </cellXfs>
  <cellStyles count="8">
    <cellStyle name="Normal" xfId="0"/>
    <cellStyle name="Lien hypertexte" xfId="15"/>
    <cellStyle name="Lien hypertexte visité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D7AD00"/>
      <rgbColor rgb="0099CCFF"/>
      <rgbColor rgb="00FF99CC"/>
      <rgbColor rgb="00CC99FF"/>
      <rgbColor rgb="00BC8B00"/>
      <rgbColor rgb="003366FF"/>
      <rgbColor rgb="0033CCCC"/>
      <rgbColor rgb="0099CC00"/>
      <rgbColor rgb="00FABA00"/>
      <rgbColor rgb="00D56714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6"/>
          <c:w val="0.84225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FAB!$AD$26</c:f>
              <c:strCache>
                <c:ptCount val="1"/>
                <c:pt idx="0">
                  <c:v>Tourteaux de colza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FAB!$AC$27:$AC$28</c:f>
              <c:strCache/>
            </c:strRef>
          </c:cat>
          <c:val>
            <c:numRef>
              <c:f>FAB!$AD$27:$AD$28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FAB!$AE$26</c:f>
              <c:strCache>
                <c:ptCount val="1"/>
                <c:pt idx="0">
                  <c:v>Tourteaux de soja</c:v>
                </c:pt>
              </c:strCache>
            </c:strRef>
          </c:tx>
          <c:spPr>
            <a:solidFill>
              <a:srgbClr val="FABA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FAB!$AC$27:$AC$28</c:f>
              <c:strCache/>
            </c:strRef>
          </c:cat>
          <c:val>
            <c:numRef>
              <c:f>FAB!$AE$27:$AE$28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2"/>
          <c:tx>
            <c:strRef>
              <c:f>FAB!$AG$26</c:f>
              <c:strCache>
                <c:ptCount val="1"/>
                <c:pt idx="0">
                  <c:v>Tourteaux de tournesol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FAB!$AC$27:$AC$28</c:f>
              <c:strCache/>
            </c:strRef>
          </c:cat>
          <c:val>
            <c:numRef>
              <c:f>FAB!$AG$27:$AG$28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170"/>
        <c:axId val="49870669"/>
        <c:axId val="46182838"/>
      </c:barChart>
      <c:catAx>
        <c:axId val="49870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6182838"/>
        <c:crosses val="autoZero"/>
        <c:auto val="1"/>
        <c:lblOffset val="100"/>
        <c:noMultiLvlLbl val="0"/>
      </c:catAx>
      <c:valAx>
        <c:axId val="461828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706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"/>
          <c:w val="0.6685"/>
          <c:h val="0.2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625"/>
          <c:w val="0.85075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'tourteaux colza'!$AF$12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'tourteaux colza'!$AE$13:$AE$24</c:f>
              <c:strCache/>
            </c:strRef>
          </c:cat>
          <c:val>
            <c:numRef>
              <c:f>'tourteaux colza'!$AF$13:$AF$24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'tourteaux colza'!$AG$12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'tourteaux colza'!$AE$13:$AE$24</c:f>
              <c:strCache/>
            </c:strRef>
          </c:cat>
          <c:val>
            <c:numRef>
              <c:f>'tourteaux colza'!$AG$13:$AG$24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0206263"/>
        <c:axId val="4985456"/>
      </c:barChart>
      <c:catAx>
        <c:axId val="60206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85456"/>
        <c:crosses val="autoZero"/>
        <c:auto val="1"/>
        <c:lblOffset val="100"/>
        <c:noMultiLvlLbl val="0"/>
      </c:catAx>
      <c:valAx>
        <c:axId val="49854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062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185"/>
          <c:w val="0.10975"/>
          <c:h val="0.22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625"/>
          <c:w val="0.85325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'tourteaux tournesol'!$AF$6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'tourteaux tournesol'!$AE$7:$AE$18</c:f>
              <c:strCache/>
            </c:strRef>
          </c:cat>
          <c:val>
            <c:numRef>
              <c:f>'tourteaux tournesol'!$AF$7:$AF$18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'tourteaux tournesol'!$AG$6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'tourteaux tournesol'!$AE$7:$AE$18</c:f>
              <c:strCache/>
            </c:strRef>
          </c:cat>
          <c:val>
            <c:numRef>
              <c:f>'tourteaux tournesol'!$AG$7:$AG$18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4869105"/>
        <c:axId val="1168762"/>
      </c:barChart>
      <c:catAx>
        <c:axId val="44869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68762"/>
        <c:crosses val="autoZero"/>
        <c:auto val="1"/>
        <c:lblOffset val="100"/>
        <c:noMultiLvlLbl val="0"/>
      </c:catAx>
      <c:valAx>
        <c:axId val="11687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8691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35275"/>
          <c:w val="0.1092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625"/>
          <c:w val="0.853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'tourteaux soja'!$AE$6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'tourteaux soja'!$AD$7:$AD$18</c:f>
              <c:strCache/>
            </c:strRef>
          </c:cat>
          <c:val>
            <c:numRef>
              <c:f>'tourteaux soja'!$AE$7:$AE$18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'tourteaux soja'!$AF$6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'tourteaux soja'!$AD$7:$AD$18</c:f>
              <c:strCache/>
            </c:strRef>
          </c:cat>
          <c:val>
            <c:numRef>
              <c:f>'tourteaux soja'!$AF$7:$AF$18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0518859"/>
        <c:axId val="27560868"/>
      </c:barChart>
      <c:catAx>
        <c:axId val="10518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60868"/>
        <c:crosses val="autoZero"/>
        <c:auto val="1"/>
        <c:lblOffset val="100"/>
        <c:noMultiLvlLbl val="0"/>
      </c:catAx>
      <c:valAx>
        <c:axId val="275608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188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"/>
          <c:y val="0.3185"/>
          <c:w val="0.10825"/>
          <c:h val="0.22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'tourteaux lin'!$AE$3</c:f>
              <c:strCache>
                <c:ptCount val="1"/>
                <c:pt idx="0">
                  <c:v>2010/11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'tourteaux lin'!$AD$4:$AD$15</c:f>
              <c:strCache/>
            </c:strRef>
          </c:cat>
          <c:val>
            <c:numRef>
              <c:f>'tourteaux lin'!$AE$4:$AE$15</c:f>
              <c:numCache/>
            </c:numRef>
          </c:val>
        </c:ser>
        <c:ser>
          <c:idx val="1"/>
          <c:order val="1"/>
          <c:tx>
            <c:strRef>
              <c:f>'tourteaux lin'!$AF$3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'tourteaux lin'!$AD$4:$AD$15</c:f>
              <c:strCache/>
            </c:strRef>
          </c:cat>
          <c:val>
            <c:numRef>
              <c:f>'tourteaux lin'!$AF$4:$AF$15</c:f>
              <c:numCache/>
            </c:numRef>
          </c:val>
        </c:ser>
        <c:axId val="46721221"/>
        <c:axId val="17837806"/>
      </c:barChart>
      <c:catAx>
        <c:axId val="46721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37806"/>
        <c:crosses val="autoZero"/>
        <c:auto val="1"/>
        <c:lblOffset val="100"/>
        <c:noMultiLvlLbl val="0"/>
      </c:catAx>
      <c:valAx>
        <c:axId val="178378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212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02925"/>
          <c:w val="0.752"/>
          <c:h val="0.94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FAB!$AC$6</c:f>
              <c:strCache>
                <c:ptCount val="1"/>
                <c:pt idx="0">
                  <c:v>Colza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FAB!$AB$7:$AB$13</c:f>
              <c:strCache/>
            </c:strRef>
          </c:cat>
          <c:val>
            <c:numRef>
              <c:f>FAB!$AC$7:$AC$13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FAB!$AE$6</c:f>
              <c:strCache>
                <c:ptCount val="1"/>
                <c:pt idx="0">
                  <c:v>Soja</c:v>
                </c:pt>
              </c:strCache>
            </c:strRef>
          </c:tx>
          <c:spPr>
            <a:solidFill>
              <a:srgbClr val="FABA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FAB!$AB$7:$AB$13</c:f>
              <c:strCache/>
            </c:strRef>
          </c:cat>
          <c:val>
            <c:numRef>
              <c:f>FAB!$AE$7:$AE$13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FAB!$AG$6</c:f>
              <c:strCache>
                <c:ptCount val="1"/>
                <c:pt idx="0">
                  <c:v>Pois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FAB!$AB$7:$AB$13</c:f>
              <c:strCache/>
            </c:strRef>
          </c:cat>
          <c:val>
            <c:numRef>
              <c:f>FAB!$AG$7:$AG$13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4"/>
          <c:order val="3"/>
          <c:tx>
            <c:strRef>
              <c:f>FAB!$AH$6</c:f>
              <c:strCache>
                <c:ptCount val="1"/>
                <c:pt idx="0">
                  <c:v>Fèves et fèveroles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FAB!$AB$7:$AB$13</c:f>
              <c:strCache/>
            </c:strRef>
          </c:cat>
          <c:val>
            <c:numRef>
              <c:f>FAB!$AH$7:$AH$13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12992359"/>
        <c:axId val="49822368"/>
      </c:bar3DChart>
      <c:catAx>
        <c:axId val="12992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822368"/>
        <c:crosses val="autoZero"/>
        <c:auto val="1"/>
        <c:lblOffset val="100"/>
        <c:noMultiLvlLbl val="0"/>
      </c:catAx>
      <c:valAx>
        <c:axId val="498223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9923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725"/>
          <c:y val="0.15875"/>
          <c:w val="0.311"/>
          <c:h val="0.2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7"/>
          <c:w val="0.8035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colza!$AC$5</c:f>
              <c:strCache>
                <c:ptCount val="1"/>
                <c:pt idx="0">
                  <c:v>2010/11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colza!$AB$6:$AB$17</c:f>
              <c:strCache/>
            </c:strRef>
          </c:cat>
          <c:val>
            <c:numRef>
              <c:f>colza!$AC$6:$AC$17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colza!$AD$5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colza!$AB$6:$AB$17</c:f>
              <c:strCache/>
            </c:strRef>
          </c:cat>
          <c:val>
            <c:numRef>
              <c:f>colza!$AD$6:$AD$17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colza!$AE$5</c:f>
              <c:strCache>
                <c:ptCount val="1"/>
                <c:pt idx="0">
                  <c:v>Moy 1999/08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colza!$AB$6:$AB$17</c:f>
              <c:strCache/>
            </c:strRef>
          </c:cat>
          <c:val>
            <c:numRef>
              <c:f>colza!$AE$6:$AE$17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5748129"/>
        <c:axId val="9079978"/>
      </c:barChart>
      <c:catAx>
        <c:axId val="45748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79978"/>
        <c:crosses val="autoZero"/>
        <c:auto val="1"/>
        <c:lblOffset val="100"/>
        <c:noMultiLvlLbl val="0"/>
      </c:catAx>
      <c:valAx>
        <c:axId val="90799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481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75"/>
          <c:y val="0.307"/>
          <c:w val="0.15575"/>
          <c:h val="0.4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625"/>
          <c:w val="0.85125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tournesol!$Z$4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tournesol!$Y$5:$Y$16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tournesol!$Z$5:$Z$16</c:f>
              <c:numCache>
                <c:ptCount val="12"/>
                <c:pt idx="0">
                  <c:v>768.6999999999999</c:v>
                </c:pt>
                <c:pt idx="1">
                  <c:v>566.9</c:v>
                </c:pt>
                <c:pt idx="2">
                  <c:v>849.4000000000001</c:v>
                </c:pt>
                <c:pt idx="3">
                  <c:v>679.8000000000001</c:v>
                </c:pt>
                <c:pt idx="4">
                  <c:v>774.9</c:v>
                </c:pt>
                <c:pt idx="5">
                  <c:v>1508.6</c:v>
                </c:pt>
                <c:pt idx="6">
                  <c:v>956.4999999999999</c:v>
                </c:pt>
                <c:pt idx="7">
                  <c:v>551.404</c:v>
                </c:pt>
                <c:pt idx="8">
                  <c:v>554.9540000000001</c:v>
                </c:pt>
                <c:pt idx="9">
                  <c:v>877.7610000000002</c:v>
                </c:pt>
                <c:pt idx="10">
                  <c:v>813.422</c:v>
                </c:pt>
                <c:pt idx="11">
                  <c:v>1039.311</c:v>
                </c:pt>
              </c:numCache>
            </c:numRef>
          </c:val>
        </c:ser>
        <c:ser>
          <c:idx val="1"/>
          <c:order val="1"/>
          <c:tx>
            <c:strRef>
              <c:f>tournesol!$AA$4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tournesol!$Y$5:$Y$16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tournesol!$AA$5:$AA$17</c:f>
              <c:numCache>
                <c:ptCount val="13"/>
                <c:pt idx="0">
                  <c:v>1024.27</c:v>
                </c:pt>
                <c:pt idx="1">
                  <c:v>866.876</c:v>
                </c:pt>
                <c:pt idx="2">
                  <c:v>1656.3629999999998</c:v>
                </c:pt>
                <c:pt idx="3">
                  <c:v>1229.443</c:v>
                </c:pt>
                <c:pt idx="4">
                  <c:v>1109.99</c:v>
                </c:pt>
                <c:pt idx="5">
                  <c:v>1066.585</c:v>
                </c:pt>
                <c:pt idx="6">
                  <c:v>1029.817</c:v>
                </c:pt>
                <c:pt idx="7">
                  <c:v>1270.661</c:v>
                </c:pt>
                <c:pt idx="8">
                  <c:v>1078.173</c:v>
                </c:pt>
                <c:pt idx="9">
                  <c:v>903.5459999999999</c:v>
                </c:pt>
                <c:pt idx="10">
                  <c:v>821.7300000000001</c:v>
                </c:pt>
                <c:pt idx="11">
                  <c:v>763.524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tournesol!$AB$4</c:f>
              <c:strCache>
                <c:ptCount val="1"/>
                <c:pt idx="0">
                  <c:v>Moy 1999/08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tournesol!$Y$5:$Y$16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tournesol!$AB$5:$AB$17</c:f>
              <c:numCache>
                <c:ptCount val="13"/>
                <c:pt idx="0">
                  <c:v>540.6999999999999</c:v>
                </c:pt>
                <c:pt idx="1">
                  <c:v>319.98</c:v>
                </c:pt>
                <c:pt idx="2">
                  <c:v>598.64</c:v>
                </c:pt>
                <c:pt idx="3">
                  <c:v>984.5600000000001</c:v>
                </c:pt>
                <c:pt idx="4">
                  <c:v>1095.6799999999998</c:v>
                </c:pt>
                <c:pt idx="5">
                  <c:v>1142.28</c:v>
                </c:pt>
                <c:pt idx="6">
                  <c:v>1257.04</c:v>
                </c:pt>
                <c:pt idx="7">
                  <c:v>1056.4199999999998</c:v>
                </c:pt>
                <c:pt idx="8">
                  <c:v>1397.2199999999998</c:v>
                </c:pt>
                <c:pt idx="9">
                  <c:v>1415.8000000000002</c:v>
                </c:pt>
                <c:pt idx="10">
                  <c:v>1444.9599999999998</c:v>
                </c:pt>
                <c:pt idx="11">
                  <c:v>1222.78</c:v>
                </c:pt>
                <c:pt idx="12">
                  <c:v>0</c:v>
                </c:pt>
              </c:numCache>
            </c:numRef>
          </c:val>
        </c:ser>
        <c:axId val="14610939"/>
        <c:axId val="64389588"/>
      </c:barChart>
      <c:catAx>
        <c:axId val="14610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389588"/>
        <c:crosses val="autoZero"/>
        <c:auto val="1"/>
        <c:lblOffset val="100"/>
        <c:noMultiLvlLbl val="0"/>
      </c:catAx>
      <c:valAx>
        <c:axId val="643895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109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16325"/>
          <c:w val="0.13125"/>
          <c:h val="0.53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625"/>
          <c:w val="0.85075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soja!$AE$5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soja!$AD$6:$AD$17</c:f>
              <c:strCache/>
            </c:strRef>
          </c:cat>
          <c:val>
            <c:numRef>
              <c:f>soja!$AE$6:$AE$17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soja!$AF$5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soja!$AD$6:$AD$17</c:f>
              <c:strCache/>
            </c:strRef>
          </c:cat>
          <c:val>
            <c:numRef>
              <c:f>soja!$AF$6:$AF$17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soja!$AG$5</c:f>
              <c:strCache>
                <c:ptCount val="1"/>
                <c:pt idx="0">
                  <c:v>Moy 1999/08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soja!$AD$6:$AD$17</c:f>
              <c:strCache/>
            </c:strRef>
          </c:cat>
          <c:val>
            <c:numRef>
              <c:f>soja!$AG$6:$AG$17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2635381"/>
        <c:axId val="48174110"/>
      </c:barChart>
      <c:catAx>
        <c:axId val="42635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174110"/>
        <c:crosses val="autoZero"/>
        <c:auto val="1"/>
        <c:lblOffset val="100"/>
        <c:noMultiLvlLbl val="0"/>
      </c:catAx>
      <c:valAx>
        <c:axId val="481741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353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08675"/>
          <c:w val="0.10975"/>
          <c:h val="0.52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625"/>
          <c:w val="0.8035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lin!$V$5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lin!$U$6:$U$16</c:f>
              <c:strCache/>
            </c:strRef>
          </c:cat>
          <c:val>
            <c:numRef>
              <c:f>lin!$V$6:$V$16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lin!$W$5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lin!$U$6:$U$16</c:f>
              <c:strCache/>
            </c:strRef>
          </c:cat>
          <c:val>
            <c:numRef>
              <c:f>lin!$W$6:$W$16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lin!$X$5</c:f>
              <c:strCache>
                <c:ptCount val="1"/>
                <c:pt idx="0">
                  <c:v>Moy 1999/08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lin!$U$6:$U$16</c:f>
              <c:strCache/>
            </c:strRef>
          </c:cat>
          <c:val>
            <c:numRef>
              <c:f>lin!$X$6:$X$16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0"/>
        <c:axId val="30913807"/>
        <c:axId val="9788808"/>
      </c:barChart>
      <c:catAx>
        <c:axId val="3091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788808"/>
        <c:crosses val="autoZero"/>
        <c:auto val="1"/>
        <c:lblOffset val="100"/>
        <c:noMultiLvlLbl val="0"/>
      </c:catAx>
      <c:valAx>
        <c:axId val="97888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138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75"/>
          <c:y val="0.13675"/>
          <c:w val="0.15575"/>
          <c:h val="0.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625"/>
          <c:w val="0.8545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pois!$AG$10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pois!$AF$12:$AF$22</c:f>
              <c:strCache/>
            </c:strRef>
          </c:cat>
          <c:val>
            <c:numRef>
              <c:f>pois!$AG$11:$AG$22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pois!$AH$10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pois!$AF$12:$AF$22</c:f>
              <c:strCache/>
            </c:strRef>
          </c:cat>
          <c:val>
            <c:numRef>
              <c:f>pois!$AH$11:$AH$22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pois!$AI$10</c:f>
              <c:strCache>
                <c:ptCount val="1"/>
                <c:pt idx="0">
                  <c:v>Moy 1999/08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pois!$AF$12:$AF$22</c:f>
              <c:strCache/>
            </c:strRef>
          </c:cat>
          <c:val>
            <c:numRef>
              <c:f>pois!$AI$11:$AI$22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0990409"/>
        <c:axId val="54695954"/>
      </c:barChart>
      <c:catAx>
        <c:axId val="20990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695954"/>
        <c:crosses val="autoZero"/>
        <c:auto val="1"/>
        <c:lblOffset val="100"/>
        <c:noMultiLvlLbl val="0"/>
      </c:catAx>
      <c:valAx>
        <c:axId val="54695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904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85"/>
          <c:y val="0.05275"/>
          <c:w val="0.10825"/>
          <c:h val="0.77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7"/>
          <c:w val="0.805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féves!$X$7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féves!$W$8:$W$19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féves!$X$8:$X$19</c:f>
              <c:numCache>
                <c:ptCount val="12"/>
                <c:pt idx="0">
                  <c:v>4334.5</c:v>
                </c:pt>
                <c:pt idx="1">
                  <c:v>2110.6</c:v>
                </c:pt>
                <c:pt idx="2">
                  <c:v>2224.5</c:v>
                </c:pt>
                <c:pt idx="3">
                  <c:v>1900.54</c:v>
                </c:pt>
                <c:pt idx="4">
                  <c:v>1877.881</c:v>
                </c:pt>
                <c:pt idx="5">
                  <c:v>2307.249</c:v>
                </c:pt>
                <c:pt idx="6">
                  <c:v>1667.92</c:v>
                </c:pt>
                <c:pt idx="7">
                  <c:v>1641.21</c:v>
                </c:pt>
                <c:pt idx="8">
                  <c:v>1577.922</c:v>
                </c:pt>
                <c:pt idx="9">
                  <c:v>1194.1820000000002</c:v>
                </c:pt>
                <c:pt idx="10">
                  <c:v>975.9569999999999</c:v>
                </c:pt>
                <c:pt idx="11">
                  <c:v>902.882</c:v>
                </c:pt>
              </c:numCache>
            </c:numRef>
          </c:val>
        </c:ser>
        <c:ser>
          <c:idx val="1"/>
          <c:order val="1"/>
          <c:tx>
            <c:strRef>
              <c:f>féves!$Y$7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féves!$W$8:$W$19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féves!$Y$8:$Y$19</c:f>
              <c:numCache>
                <c:ptCount val="12"/>
                <c:pt idx="0">
                  <c:v>1120.674</c:v>
                </c:pt>
                <c:pt idx="1">
                  <c:v>1002.104</c:v>
                </c:pt>
                <c:pt idx="2">
                  <c:v>1012.8890000000001</c:v>
                </c:pt>
                <c:pt idx="3">
                  <c:v>835.753</c:v>
                </c:pt>
                <c:pt idx="4">
                  <c:v>971.8430000000001</c:v>
                </c:pt>
                <c:pt idx="5">
                  <c:v>1055.485</c:v>
                </c:pt>
                <c:pt idx="6">
                  <c:v>1070.3559999999998</c:v>
                </c:pt>
                <c:pt idx="7">
                  <c:v>1136.7640000000001</c:v>
                </c:pt>
                <c:pt idx="8">
                  <c:v>1243.581</c:v>
                </c:pt>
                <c:pt idx="9">
                  <c:v>916.21</c:v>
                </c:pt>
                <c:pt idx="10">
                  <c:v>796.8069999999998</c:v>
                </c:pt>
                <c:pt idx="11">
                  <c:v>585.14</c:v>
                </c:pt>
              </c:numCache>
            </c:numRef>
          </c:val>
        </c:ser>
        <c:ser>
          <c:idx val="2"/>
          <c:order val="2"/>
          <c:tx>
            <c:strRef>
              <c:f>féves!$Z$7</c:f>
              <c:strCache>
                <c:ptCount val="1"/>
                <c:pt idx="0">
                  <c:v>Moy 1999/08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féves!$W$8:$W$19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féves!$Z$8:$Z$19</c:f>
              <c:numCache>
                <c:ptCount val="12"/>
                <c:pt idx="0">
                  <c:v>1050.94</c:v>
                </c:pt>
                <c:pt idx="1">
                  <c:v>921.34</c:v>
                </c:pt>
                <c:pt idx="2">
                  <c:v>1664.84</c:v>
                </c:pt>
                <c:pt idx="3">
                  <c:v>1861.12</c:v>
                </c:pt>
                <c:pt idx="4">
                  <c:v>1767.38</c:v>
                </c:pt>
                <c:pt idx="5">
                  <c:v>1743.88</c:v>
                </c:pt>
                <c:pt idx="6">
                  <c:v>1610.74</c:v>
                </c:pt>
                <c:pt idx="7">
                  <c:v>1425.78</c:v>
                </c:pt>
                <c:pt idx="8">
                  <c:v>1440.18</c:v>
                </c:pt>
                <c:pt idx="9">
                  <c:v>1449</c:v>
                </c:pt>
                <c:pt idx="10">
                  <c:v>1676.42</c:v>
                </c:pt>
                <c:pt idx="11">
                  <c:v>0</c:v>
                </c:pt>
              </c:numCache>
            </c:numRef>
          </c:val>
        </c:ser>
        <c:axId val="22501539"/>
        <c:axId val="1187260"/>
      </c:barChart>
      <c:catAx>
        <c:axId val="22501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7260"/>
        <c:crosses val="autoZero"/>
        <c:auto val="1"/>
        <c:lblOffset val="100"/>
        <c:noMultiLvlLbl val="0"/>
      </c:catAx>
      <c:valAx>
        <c:axId val="11872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015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25"/>
          <c:y val="0.2365"/>
          <c:w val="0.15575"/>
          <c:h val="0.3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7"/>
          <c:w val="0.8035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lupin!$AG$8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lupin!$AF$9:$AF$20</c:f>
              <c:strCache/>
            </c:strRef>
          </c:cat>
          <c:val>
            <c:numRef>
              <c:f>lupin!$AG$9:$AG$20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lupin!$AH$8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lupin!$AF$9:$AF$20</c:f>
              <c:strCache/>
            </c:strRef>
          </c:cat>
          <c:val>
            <c:numRef>
              <c:f>lupin!$AH$9:$AH$20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lupin!$AI$8</c:f>
              <c:strCache>
                <c:ptCount val="1"/>
                <c:pt idx="0">
                  <c:v>Moy 1999/08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lupin!$AF$9:$AF$20</c:f>
              <c:strCache/>
            </c:strRef>
          </c:cat>
          <c:val>
            <c:numRef>
              <c:f>lupin!$AI$9:$AI$20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0685341"/>
        <c:axId val="29059206"/>
      </c:barChart>
      <c:catAx>
        <c:axId val="10685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59206"/>
        <c:crosses val="autoZero"/>
        <c:auto val="1"/>
        <c:lblOffset val="100"/>
        <c:noMultiLvlLbl val="0"/>
      </c:catAx>
      <c:valAx>
        <c:axId val="290592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853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75"/>
          <c:y val="0.19025"/>
          <c:w val="0.15575"/>
          <c:h val="0.3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31</xdr:row>
      <xdr:rowOff>133350</xdr:rowOff>
    </xdr:from>
    <xdr:to>
      <xdr:col>14</xdr:col>
      <xdr:colOff>257175</xdr:colOff>
      <xdr:row>33</xdr:row>
      <xdr:rowOff>114300</xdr:rowOff>
    </xdr:to>
    <xdr:sp>
      <xdr:nvSpPr>
        <xdr:cNvPr id="1" name="TextBox 77"/>
        <xdr:cNvSpPr txBox="1">
          <a:spLocks noChangeArrowheads="1"/>
        </xdr:cNvSpPr>
      </xdr:nvSpPr>
      <xdr:spPr>
        <a:xfrm>
          <a:off x="1562100" y="5791200"/>
          <a:ext cx="66770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Black"/>
              <a:ea typeface="Arial Black"/>
              <a:cs typeface="Arial Black"/>
            </a:rPr>
            <a:t>Graines mises en œuvre par production</a:t>
          </a:r>
          <a:r>
            <a:rPr lang="en-US" cap="none" sz="1200" b="0" i="0" u="none" baseline="0"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9</xdr:col>
      <xdr:colOff>19050</xdr:colOff>
      <xdr:row>39</xdr:row>
      <xdr:rowOff>28575</xdr:rowOff>
    </xdr:from>
    <xdr:to>
      <xdr:col>15</xdr:col>
      <xdr:colOff>190500</xdr:colOff>
      <xdr:row>49</xdr:row>
      <xdr:rowOff>114300</xdr:rowOff>
    </xdr:to>
    <xdr:graphicFrame>
      <xdr:nvGraphicFramePr>
        <xdr:cNvPr id="2" name="Chart 101"/>
        <xdr:cNvGraphicFramePr/>
      </xdr:nvGraphicFramePr>
      <xdr:xfrm>
        <a:off x="5172075" y="7191375"/>
        <a:ext cx="35623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104775</xdr:rowOff>
    </xdr:from>
    <xdr:to>
      <xdr:col>8</xdr:col>
      <xdr:colOff>276225</xdr:colOff>
      <xdr:row>49</xdr:row>
      <xdr:rowOff>104775</xdr:rowOff>
    </xdr:to>
    <xdr:graphicFrame>
      <xdr:nvGraphicFramePr>
        <xdr:cNvPr id="3" name="Chart 102"/>
        <xdr:cNvGraphicFramePr/>
      </xdr:nvGraphicFramePr>
      <xdr:xfrm>
        <a:off x="0" y="6372225"/>
        <a:ext cx="48958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61</xdr:row>
      <xdr:rowOff>114300</xdr:rowOff>
    </xdr:from>
    <xdr:to>
      <xdr:col>15</xdr:col>
      <xdr:colOff>152400</xdr:colOff>
      <xdr:row>87</xdr:row>
      <xdr:rowOff>104775</xdr:rowOff>
    </xdr:to>
    <xdr:graphicFrame>
      <xdr:nvGraphicFramePr>
        <xdr:cNvPr id="1" name="Chart 1"/>
        <xdr:cNvGraphicFramePr/>
      </xdr:nvGraphicFramePr>
      <xdr:xfrm>
        <a:off x="762000" y="10858500"/>
        <a:ext cx="59245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59</xdr:row>
      <xdr:rowOff>142875</xdr:rowOff>
    </xdr:from>
    <xdr:to>
      <xdr:col>13</xdr:col>
      <xdr:colOff>361950</xdr:colOff>
      <xdr:row>85</xdr:row>
      <xdr:rowOff>133350</xdr:rowOff>
    </xdr:to>
    <xdr:graphicFrame>
      <xdr:nvGraphicFramePr>
        <xdr:cNvPr id="1" name="Chart 1"/>
        <xdr:cNvGraphicFramePr/>
      </xdr:nvGraphicFramePr>
      <xdr:xfrm>
        <a:off x="723900" y="10591800"/>
        <a:ext cx="59817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142875</xdr:rowOff>
    </xdr:from>
    <xdr:to>
      <xdr:col>14</xdr:col>
      <xdr:colOff>228600</xdr:colOff>
      <xdr:row>53</xdr:row>
      <xdr:rowOff>104775</xdr:rowOff>
    </xdr:to>
    <xdr:graphicFrame>
      <xdr:nvGraphicFramePr>
        <xdr:cNvPr id="1" name="Chart 2"/>
        <xdr:cNvGraphicFramePr/>
      </xdr:nvGraphicFramePr>
      <xdr:xfrm>
        <a:off x="0" y="5353050"/>
        <a:ext cx="58959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48</xdr:row>
      <xdr:rowOff>114300</xdr:rowOff>
    </xdr:from>
    <xdr:to>
      <xdr:col>12</xdr:col>
      <xdr:colOff>314325</xdr:colOff>
      <xdr:row>70</xdr:row>
      <xdr:rowOff>142875</xdr:rowOff>
    </xdr:to>
    <xdr:graphicFrame>
      <xdr:nvGraphicFramePr>
        <xdr:cNvPr id="1" name="Chart 4"/>
        <xdr:cNvGraphicFramePr/>
      </xdr:nvGraphicFramePr>
      <xdr:xfrm>
        <a:off x="238125" y="8820150"/>
        <a:ext cx="58959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41</xdr:row>
      <xdr:rowOff>0</xdr:rowOff>
    </xdr:from>
    <xdr:to>
      <xdr:col>14</xdr:col>
      <xdr:colOff>323850</xdr:colOff>
      <xdr:row>63</xdr:row>
      <xdr:rowOff>142875</xdr:rowOff>
    </xdr:to>
    <xdr:graphicFrame>
      <xdr:nvGraphicFramePr>
        <xdr:cNvPr id="1" name="Chart 1"/>
        <xdr:cNvGraphicFramePr/>
      </xdr:nvGraphicFramePr>
      <xdr:xfrm>
        <a:off x="1000125" y="7534275"/>
        <a:ext cx="5895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51</xdr:row>
      <xdr:rowOff>133350</xdr:rowOff>
    </xdr:from>
    <xdr:to>
      <xdr:col>15</xdr:col>
      <xdr:colOff>0</xdr:colOff>
      <xdr:row>77</xdr:row>
      <xdr:rowOff>114300</xdr:rowOff>
    </xdr:to>
    <xdr:graphicFrame>
      <xdr:nvGraphicFramePr>
        <xdr:cNvPr id="1" name="Chart 1"/>
        <xdr:cNvGraphicFramePr/>
      </xdr:nvGraphicFramePr>
      <xdr:xfrm>
        <a:off x="219075" y="8591550"/>
        <a:ext cx="58959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85725</xdr:rowOff>
    </xdr:from>
    <xdr:to>
      <xdr:col>14</xdr:col>
      <xdr:colOff>371475</xdr:colOff>
      <xdr:row>55</xdr:row>
      <xdr:rowOff>66675</xdr:rowOff>
    </xdr:to>
    <xdr:graphicFrame>
      <xdr:nvGraphicFramePr>
        <xdr:cNvPr id="1" name="Chart 1"/>
        <xdr:cNvGraphicFramePr/>
      </xdr:nvGraphicFramePr>
      <xdr:xfrm>
        <a:off x="0" y="5410200"/>
        <a:ext cx="5895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61</xdr:row>
      <xdr:rowOff>66675</xdr:rowOff>
    </xdr:from>
    <xdr:to>
      <xdr:col>17</xdr:col>
      <xdr:colOff>66675</xdr:colOff>
      <xdr:row>87</xdr:row>
      <xdr:rowOff>57150</xdr:rowOff>
    </xdr:to>
    <xdr:graphicFrame>
      <xdr:nvGraphicFramePr>
        <xdr:cNvPr id="1" name="Chart 1"/>
        <xdr:cNvGraphicFramePr/>
      </xdr:nvGraphicFramePr>
      <xdr:xfrm>
        <a:off x="952500" y="10553700"/>
        <a:ext cx="59817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66</xdr:row>
      <xdr:rowOff>142875</xdr:rowOff>
    </xdr:from>
    <xdr:to>
      <xdr:col>15</xdr:col>
      <xdr:colOff>38100</xdr:colOff>
      <xdr:row>89</xdr:row>
      <xdr:rowOff>9525</xdr:rowOff>
    </xdr:to>
    <xdr:graphicFrame>
      <xdr:nvGraphicFramePr>
        <xdr:cNvPr id="1" name="Chart 6"/>
        <xdr:cNvGraphicFramePr/>
      </xdr:nvGraphicFramePr>
      <xdr:xfrm>
        <a:off x="114300" y="10648950"/>
        <a:ext cx="58959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32</xdr:row>
      <xdr:rowOff>19050</xdr:rowOff>
    </xdr:from>
    <xdr:to>
      <xdr:col>14</xdr:col>
      <xdr:colOff>352425</xdr:colOff>
      <xdr:row>57</xdr:row>
      <xdr:rowOff>47625</xdr:rowOff>
    </xdr:to>
    <xdr:graphicFrame>
      <xdr:nvGraphicFramePr>
        <xdr:cNvPr id="1" name="Chart 2"/>
        <xdr:cNvGraphicFramePr/>
      </xdr:nvGraphicFramePr>
      <xdr:xfrm>
        <a:off x="238125" y="5848350"/>
        <a:ext cx="58959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59</xdr:row>
      <xdr:rowOff>9525</xdr:rowOff>
    </xdr:from>
    <xdr:to>
      <xdr:col>12</xdr:col>
      <xdr:colOff>466725</xdr:colOff>
      <xdr:row>85</xdr:row>
      <xdr:rowOff>0</xdr:rowOff>
    </xdr:to>
    <xdr:graphicFrame>
      <xdr:nvGraphicFramePr>
        <xdr:cNvPr id="1" name="Chart 1"/>
        <xdr:cNvGraphicFramePr/>
      </xdr:nvGraphicFramePr>
      <xdr:xfrm>
        <a:off x="476250" y="10410825"/>
        <a:ext cx="58959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fab_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fabreg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STfabreg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fab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lza"/>
      <sheetName val="Fèves et fèveroles"/>
      <sheetName val="Lin oléagineux"/>
      <sheetName val="Lupin"/>
      <sheetName val="Pois"/>
      <sheetName val="Soja"/>
      <sheetName val="Tournesol"/>
      <sheetName val="Tourteaux d arachide"/>
      <sheetName val="Tourteaux de colza"/>
      <sheetName val="Tourteaux de lin"/>
      <sheetName val="Tourteaux de palmiste"/>
      <sheetName val="Tourteaux de soja"/>
      <sheetName val="Tourteaux de tourneso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lza"/>
      <sheetName val="Fèves et fèveroles"/>
      <sheetName val="Lin oléagineux"/>
      <sheetName val="Lupin"/>
      <sheetName val="Pois"/>
      <sheetName val="Soja"/>
      <sheetName val="Tournesol"/>
      <sheetName val="Tourteaux d arachide"/>
      <sheetName val="Tourteaux de colza"/>
      <sheetName val="Tourteaux de lin"/>
      <sheetName val="Tourteaux de palmiste"/>
      <sheetName val="Tourteaux de soja"/>
      <sheetName val="Tourteaux de tourneso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A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2"/>
  <sheetViews>
    <sheetView showGridLines="0" showZeros="0" zoomScaleSheetLayoutView="100" workbookViewId="0" topLeftCell="A16">
      <selection activeCell="A32" sqref="A32"/>
    </sheetView>
  </sheetViews>
  <sheetFormatPr defaultColWidth="11.421875" defaultRowHeight="12.75"/>
  <cols>
    <col min="1" max="1" width="9.421875" style="1" customWidth="1"/>
    <col min="2" max="2" width="8.7109375" style="1" customWidth="1"/>
    <col min="3" max="3" width="8.28125" style="1" customWidth="1"/>
    <col min="4" max="4" width="8.57421875" style="1" customWidth="1"/>
    <col min="5" max="5" width="8.7109375" style="1" bestFit="1" customWidth="1"/>
    <col min="6" max="6" width="8.7109375" style="1" customWidth="1"/>
    <col min="7" max="7" width="8.7109375" style="1" bestFit="1" customWidth="1"/>
    <col min="8" max="8" width="8.140625" style="1" customWidth="1"/>
    <col min="9" max="9" width="8.00390625" style="1" customWidth="1"/>
    <col min="10" max="10" width="8.7109375" style="1" bestFit="1" customWidth="1"/>
    <col min="11" max="13" width="8.421875" style="1" customWidth="1"/>
    <col min="14" max="14" width="8.421875" style="15" customWidth="1"/>
    <col min="15" max="15" width="8.421875" style="21" customWidth="1"/>
    <col min="16" max="17" width="8.421875" style="1" customWidth="1"/>
    <col min="18" max="18" width="9.8515625" style="61" customWidth="1"/>
    <col min="19" max="19" width="8.7109375" style="55" customWidth="1"/>
    <col min="20" max="20" width="8.00390625" style="61" bestFit="1" customWidth="1"/>
    <col min="21" max="21" width="8.421875" style="61" customWidth="1"/>
    <col min="22" max="23" width="6.7109375" style="61" customWidth="1"/>
    <col min="24" max="24" width="8.140625" style="61" customWidth="1"/>
    <col min="25" max="25" width="8.28125" style="61" customWidth="1"/>
    <col min="26" max="26" width="8.57421875" style="55" hidden="1" customWidth="1"/>
    <col min="27" max="27" width="13.28125" style="61" bestFit="1" customWidth="1"/>
    <col min="28" max="28" width="7.7109375" style="56" bestFit="1" customWidth="1"/>
    <col min="29" max="29" width="9.7109375" style="56" bestFit="1" customWidth="1"/>
    <col min="30" max="30" width="13.421875" style="56" customWidth="1"/>
    <col min="31" max="31" width="12.00390625" style="56" customWidth="1"/>
    <col min="32" max="32" width="10.57421875" style="56" customWidth="1"/>
    <col min="33" max="33" width="10.421875" style="56" customWidth="1"/>
    <col min="34" max="34" width="8.140625" style="56" customWidth="1"/>
    <col min="35" max="35" width="10.7109375" style="56" bestFit="1" customWidth="1"/>
    <col min="36" max="36" width="9.28125" style="76" bestFit="1" customWidth="1"/>
    <col min="37" max="37" width="13.7109375" style="31" bestFit="1" customWidth="1"/>
    <col min="38" max="38" width="13.7109375" style="31" customWidth="1"/>
    <col min="39" max="39" width="14.28125" style="31" customWidth="1"/>
    <col min="40" max="40" width="17.00390625" style="61" bestFit="1" customWidth="1"/>
    <col min="41" max="41" width="17.140625" style="1" bestFit="1" customWidth="1"/>
    <col min="42" max="42" width="20.140625" style="1" bestFit="1" customWidth="1"/>
    <col min="43" max="43" width="10.28125" style="1" bestFit="1" customWidth="1"/>
    <col min="44" max="44" width="9.8515625" style="1" bestFit="1" customWidth="1"/>
    <col min="45" max="47" width="7.421875" style="1" customWidth="1"/>
    <col min="48" max="48" width="8.28125" style="1" customWidth="1"/>
    <col min="49" max="16384" width="11.421875" style="1" customWidth="1"/>
  </cols>
  <sheetData>
    <row r="1" spans="1:26" ht="24" customHeight="1">
      <c r="A1" s="153"/>
      <c r="B1" s="153"/>
      <c r="C1" s="457" t="s">
        <v>110</v>
      </c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153"/>
      <c r="R1" s="371"/>
      <c r="S1" s="371"/>
      <c r="T1" s="372"/>
      <c r="U1" s="372"/>
      <c r="V1" s="372"/>
      <c r="W1" s="372"/>
      <c r="X1" s="372"/>
      <c r="Y1" s="372"/>
      <c r="Z1" s="77"/>
    </row>
    <row r="2" spans="1:30" ht="23.25" customHeight="1">
      <c r="A2" s="364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73"/>
      <c r="S2" s="373"/>
      <c r="T2" s="373"/>
      <c r="U2" s="373"/>
      <c r="V2" s="373"/>
      <c r="W2" s="373"/>
      <c r="X2" s="373"/>
      <c r="Y2" s="374"/>
      <c r="Z2" s="78"/>
      <c r="AA2" s="375"/>
      <c r="AB2" s="376"/>
      <c r="AC2" s="376"/>
      <c r="AD2" s="376"/>
    </row>
    <row r="3" spans="1:42" ht="20.25" customHeight="1">
      <c r="A3" s="154"/>
      <c r="B3" s="154"/>
      <c r="C3" s="460" t="s">
        <v>97</v>
      </c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154"/>
      <c r="R3" s="154"/>
      <c r="S3" s="154"/>
      <c r="T3" s="377"/>
      <c r="U3" s="378"/>
      <c r="V3" s="42"/>
      <c r="W3" s="42"/>
      <c r="X3" s="42"/>
      <c r="Y3" s="42"/>
      <c r="Z3" s="42"/>
      <c r="AA3" s="42"/>
      <c r="AB3" s="42"/>
      <c r="AC3" s="379"/>
      <c r="AE3" s="380"/>
      <c r="AF3" s="381"/>
      <c r="AG3" s="381"/>
      <c r="AH3" s="381"/>
      <c r="AI3" s="381"/>
      <c r="AJ3" s="328"/>
      <c r="AK3" s="382"/>
      <c r="AL3" s="382"/>
      <c r="AM3" s="382"/>
      <c r="AN3" s="30"/>
      <c r="AO3" s="17"/>
      <c r="AP3" s="17"/>
    </row>
    <row r="4" spans="1:32" ht="20.25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20"/>
      <c r="AC4" s="383"/>
      <c r="AD4" s="383"/>
      <c r="AE4" s="384"/>
      <c r="AF4" s="53"/>
    </row>
    <row r="5" spans="1:39" ht="24.75" customHeight="1">
      <c r="A5" s="56"/>
      <c r="B5" s="19"/>
      <c r="C5" s="462" t="s">
        <v>35</v>
      </c>
      <c r="D5" s="459"/>
      <c r="E5" s="459"/>
      <c r="F5" s="459"/>
      <c r="G5" s="459"/>
      <c r="H5" s="459"/>
      <c r="I5" s="463"/>
      <c r="J5" s="458" t="s">
        <v>52</v>
      </c>
      <c r="K5" s="459"/>
      <c r="L5" s="459"/>
      <c r="M5" s="459"/>
      <c r="N5" s="459"/>
      <c r="O5" s="459"/>
      <c r="P5" s="459"/>
      <c r="Q5" s="20"/>
      <c r="S5" s="61"/>
      <c r="Z5" s="79"/>
      <c r="AA5" s="385"/>
      <c r="AB5" s="386" t="s">
        <v>46</v>
      </c>
      <c r="AJ5" s="329"/>
      <c r="AK5" s="64"/>
      <c r="AL5" s="64"/>
      <c r="AM5" s="64"/>
    </row>
    <row r="6" spans="1:39" ht="15" customHeight="1">
      <c r="A6" s="66"/>
      <c r="B6" s="19"/>
      <c r="C6" s="170" t="s">
        <v>38</v>
      </c>
      <c r="D6" s="171" t="s">
        <v>39</v>
      </c>
      <c r="E6" s="171" t="s">
        <v>40</v>
      </c>
      <c r="F6" s="171" t="s">
        <v>41</v>
      </c>
      <c r="G6" s="171" t="s">
        <v>36</v>
      </c>
      <c r="H6" s="171" t="s">
        <v>37</v>
      </c>
      <c r="I6" s="172" t="s">
        <v>45</v>
      </c>
      <c r="J6" s="173" t="str">
        <f>C6</f>
        <v>05/06</v>
      </c>
      <c r="K6" s="173" t="str">
        <f>D6</f>
        <v>06/07</v>
      </c>
      <c r="L6" s="173" t="str">
        <f>E6</f>
        <v>07/08</v>
      </c>
      <c r="M6" s="173" t="str">
        <f>F6</f>
        <v>08/09</v>
      </c>
      <c r="N6" s="171" t="str">
        <f>G6</f>
        <v>09/10</v>
      </c>
      <c r="O6" s="171" t="s">
        <v>37</v>
      </c>
      <c r="P6" s="171" t="s">
        <v>45</v>
      </c>
      <c r="Q6" s="22"/>
      <c r="S6" s="61"/>
      <c r="Z6" s="79"/>
      <c r="AA6" s="385"/>
      <c r="AB6" s="386"/>
      <c r="AC6" s="387" t="s">
        <v>111</v>
      </c>
      <c r="AD6" s="387" t="s">
        <v>112</v>
      </c>
      <c r="AE6" s="387" t="s">
        <v>47</v>
      </c>
      <c r="AF6" s="387" t="s">
        <v>62</v>
      </c>
      <c r="AG6" s="387" t="s">
        <v>113</v>
      </c>
      <c r="AH6" s="387" t="s">
        <v>114</v>
      </c>
      <c r="AI6" s="387" t="s">
        <v>115</v>
      </c>
      <c r="AJ6" s="330"/>
      <c r="AK6" s="388"/>
      <c r="AL6" s="388"/>
      <c r="AM6" s="388"/>
    </row>
    <row r="7" spans="1:39" ht="15" customHeight="1">
      <c r="A7" s="155" t="s">
        <v>17</v>
      </c>
      <c r="B7" s="156"/>
      <c r="C7" s="140">
        <v>995.7</v>
      </c>
      <c r="D7" s="137">
        <v>917.5</v>
      </c>
      <c r="E7" s="137">
        <v>623.5</v>
      </c>
      <c r="F7" s="137">
        <v>148.4</v>
      </c>
      <c r="G7" s="137">
        <v>88.1</v>
      </c>
      <c r="H7" s="137">
        <v>195.16</v>
      </c>
      <c r="I7" s="176">
        <v>45.05</v>
      </c>
      <c r="J7" s="321">
        <v>93.9</v>
      </c>
      <c r="K7" s="322">
        <v>60.9</v>
      </c>
      <c r="L7" s="322">
        <v>68.4</v>
      </c>
      <c r="M7" s="323">
        <v>0</v>
      </c>
      <c r="N7" s="322">
        <v>5.6</v>
      </c>
      <c r="O7" s="322">
        <v>0</v>
      </c>
      <c r="P7" s="322">
        <v>0</v>
      </c>
      <c r="Q7" s="22"/>
      <c r="S7" s="61"/>
      <c r="Z7" s="79"/>
      <c r="AA7" s="385"/>
      <c r="AB7" s="389" t="s">
        <v>116</v>
      </c>
      <c r="AC7" s="390">
        <v>154569.8</v>
      </c>
      <c r="AD7" s="390">
        <v>9773.2</v>
      </c>
      <c r="AE7" s="390">
        <v>73869.1</v>
      </c>
      <c r="AF7" s="390">
        <v>1066.4</v>
      </c>
      <c r="AG7" s="390">
        <v>588580.4</v>
      </c>
      <c r="AH7" s="390">
        <v>17473.2</v>
      </c>
      <c r="AI7" s="390">
        <v>383.4</v>
      </c>
      <c r="AJ7" s="330"/>
      <c r="AK7" s="388"/>
      <c r="AL7" s="388"/>
      <c r="AM7" s="388"/>
    </row>
    <row r="8" spans="1:39" ht="15" customHeight="1">
      <c r="A8" s="92" t="s">
        <v>7</v>
      </c>
      <c r="B8" s="157"/>
      <c r="C8" s="140">
        <v>8509.6</v>
      </c>
      <c r="D8" s="137">
        <v>8109.3</v>
      </c>
      <c r="E8" s="137">
        <v>4727.4</v>
      </c>
      <c r="F8" s="137">
        <v>5022.5</v>
      </c>
      <c r="G8" s="137">
        <v>2722.2</v>
      </c>
      <c r="H8" s="137">
        <v>4094.5</v>
      </c>
      <c r="I8" s="176">
        <v>1675.52</v>
      </c>
      <c r="J8" s="324">
        <v>818.8</v>
      </c>
      <c r="K8" s="324">
        <v>524.7</v>
      </c>
      <c r="L8" s="324">
        <v>440</v>
      </c>
      <c r="M8" s="324">
        <v>298.6</v>
      </c>
      <c r="N8" s="324">
        <v>260.3</v>
      </c>
      <c r="O8" s="324">
        <v>357.36</v>
      </c>
      <c r="P8" s="324">
        <v>163.62</v>
      </c>
      <c r="Q8" s="22"/>
      <c r="S8" s="61"/>
      <c r="Z8" s="79"/>
      <c r="AA8" s="385"/>
      <c r="AB8" s="389" t="s">
        <v>117</v>
      </c>
      <c r="AC8" s="390">
        <v>118390.6</v>
      </c>
      <c r="AD8" s="390">
        <v>23317.9</v>
      </c>
      <c r="AE8" s="390">
        <v>71030.6</v>
      </c>
      <c r="AF8" s="390">
        <v>1527.1</v>
      </c>
      <c r="AG8" s="390">
        <v>344100.4</v>
      </c>
      <c r="AH8" s="390">
        <v>20547.1</v>
      </c>
      <c r="AI8" s="390">
        <v>319.3</v>
      </c>
      <c r="AJ8" s="330"/>
      <c r="AK8" s="388"/>
      <c r="AL8" s="388"/>
      <c r="AM8" s="388"/>
    </row>
    <row r="9" spans="1:39" ht="12.75" customHeight="1">
      <c r="A9" s="92" t="s">
        <v>13</v>
      </c>
      <c r="B9" s="157"/>
      <c r="C9" s="140">
        <v>3753.2</v>
      </c>
      <c r="D9" s="137">
        <v>1380</v>
      </c>
      <c r="E9" s="137">
        <v>1546</v>
      </c>
      <c r="F9" s="137">
        <v>498.8</v>
      </c>
      <c r="G9" s="137">
        <v>28.1</v>
      </c>
      <c r="H9" s="137">
        <v>39058.67</v>
      </c>
      <c r="I9" s="176">
        <v>48652.18</v>
      </c>
      <c r="J9" s="324">
        <v>174.3</v>
      </c>
      <c r="K9" s="324">
        <v>259.9</v>
      </c>
      <c r="L9" s="324">
        <v>117.6</v>
      </c>
      <c r="M9" s="324">
        <v>15.8</v>
      </c>
      <c r="N9" s="324">
        <v>7.1</v>
      </c>
      <c r="O9" s="324">
        <v>3723.71</v>
      </c>
      <c r="P9" s="324">
        <v>2687</v>
      </c>
      <c r="Q9" s="22"/>
      <c r="S9" s="61"/>
      <c r="Z9" s="79"/>
      <c r="AA9" s="385"/>
      <c r="AB9" s="389" t="s">
        <v>118</v>
      </c>
      <c r="AC9" s="390">
        <v>118599.8</v>
      </c>
      <c r="AD9" s="390">
        <v>4948.6</v>
      </c>
      <c r="AE9" s="390">
        <v>58964.2</v>
      </c>
      <c r="AF9" s="390">
        <v>843.3</v>
      </c>
      <c r="AG9" s="390">
        <v>115897.4</v>
      </c>
      <c r="AH9" s="390">
        <v>7000.8</v>
      </c>
      <c r="AI9" s="390">
        <v>117</v>
      </c>
      <c r="AJ9" s="330"/>
      <c r="AK9" s="388"/>
      <c r="AL9" s="388"/>
      <c r="AM9" s="388"/>
    </row>
    <row r="10" spans="1:39" ht="12.75" customHeight="1">
      <c r="A10" s="92" t="s">
        <v>8</v>
      </c>
      <c r="B10" s="157"/>
      <c r="C10" s="140">
        <v>1704</v>
      </c>
      <c r="D10" s="137">
        <v>1114</v>
      </c>
      <c r="E10" s="137">
        <v>817.3</v>
      </c>
      <c r="F10" s="137">
        <v>648.5</v>
      </c>
      <c r="G10" s="137">
        <v>963.4</v>
      </c>
      <c r="H10" s="137">
        <v>11567.2</v>
      </c>
      <c r="I10" s="176">
        <v>22036.74</v>
      </c>
      <c r="J10" s="324">
        <v>121</v>
      </c>
      <c r="K10" s="324">
        <v>57</v>
      </c>
      <c r="L10" s="324">
        <v>39.8</v>
      </c>
      <c r="M10" s="324">
        <v>72</v>
      </c>
      <c r="N10" s="324">
        <v>44</v>
      </c>
      <c r="O10" s="324">
        <v>1606.3</v>
      </c>
      <c r="P10" s="324">
        <v>1779</v>
      </c>
      <c r="Q10" s="22"/>
      <c r="S10" s="61"/>
      <c r="Z10" s="79"/>
      <c r="AA10" s="385"/>
      <c r="AB10" s="389" t="s">
        <v>119</v>
      </c>
      <c r="AC10" s="390">
        <v>127942.9</v>
      </c>
      <c r="AD10" s="390">
        <v>11589.6</v>
      </c>
      <c r="AE10" s="390">
        <v>46284.1</v>
      </c>
      <c r="AF10" s="390">
        <v>485.8</v>
      </c>
      <c r="AG10" s="390">
        <v>77105.4</v>
      </c>
      <c r="AH10" s="390">
        <v>12458.1</v>
      </c>
      <c r="AI10" s="390">
        <v>82.5</v>
      </c>
      <c r="AJ10" s="330"/>
      <c r="AK10" s="388"/>
      <c r="AL10" s="388"/>
      <c r="AM10" s="388"/>
    </row>
    <row r="11" spans="1:39" ht="12.75" customHeight="1">
      <c r="A11" s="92" t="s">
        <v>1</v>
      </c>
      <c r="B11" s="157"/>
      <c r="C11" s="140">
        <v>17927.4</v>
      </c>
      <c r="D11" s="137">
        <v>14061.4</v>
      </c>
      <c r="E11" s="137">
        <v>9298.3</v>
      </c>
      <c r="F11" s="137">
        <v>5815.4</v>
      </c>
      <c r="G11" s="137">
        <v>8982.8</v>
      </c>
      <c r="H11" s="137">
        <v>66554.58</v>
      </c>
      <c r="I11" s="176">
        <v>80767.06</v>
      </c>
      <c r="J11" s="324">
        <v>1668.9</v>
      </c>
      <c r="K11" s="324">
        <v>1371.1</v>
      </c>
      <c r="L11" s="324">
        <v>538.1</v>
      </c>
      <c r="M11" s="324">
        <v>682.8</v>
      </c>
      <c r="N11" s="324">
        <v>365.3</v>
      </c>
      <c r="O11" s="324">
        <v>7668.5</v>
      </c>
      <c r="P11" s="324">
        <v>5732.98</v>
      </c>
      <c r="Q11" s="22"/>
      <c r="S11" s="61"/>
      <c r="Z11" s="79"/>
      <c r="AA11" s="385"/>
      <c r="AB11" s="389" t="s">
        <v>120</v>
      </c>
      <c r="AC11" s="390">
        <v>170776.1</v>
      </c>
      <c r="AD11" s="390">
        <v>12751</v>
      </c>
      <c r="AE11" s="390">
        <v>53751.1</v>
      </c>
      <c r="AF11" s="390">
        <v>84.9</v>
      </c>
      <c r="AG11" s="390">
        <v>106519.9</v>
      </c>
      <c r="AH11" s="390">
        <v>34115.7</v>
      </c>
      <c r="AI11" s="390">
        <v>248.6</v>
      </c>
      <c r="AJ11" s="330"/>
      <c r="AK11" s="388"/>
      <c r="AL11" s="388"/>
      <c r="AM11" s="388"/>
    </row>
    <row r="12" spans="1:39" ht="12.75" customHeight="1">
      <c r="A12" s="92" t="s">
        <v>16</v>
      </c>
      <c r="B12" s="157"/>
      <c r="C12" s="140">
        <v>14789.9</v>
      </c>
      <c r="D12" s="137">
        <v>12342.2</v>
      </c>
      <c r="E12" s="137">
        <v>4741</v>
      </c>
      <c r="F12" s="137">
        <v>4667.7</v>
      </c>
      <c r="G12" s="137">
        <v>6610.5</v>
      </c>
      <c r="H12" s="137">
        <v>112354.1</v>
      </c>
      <c r="I12" s="176">
        <v>110890.1</v>
      </c>
      <c r="J12" s="324">
        <v>964.7</v>
      </c>
      <c r="K12" s="324">
        <v>821.8</v>
      </c>
      <c r="L12" s="324">
        <v>473.1</v>
      </c>
      <c r="M12" s="324">
        <v>448.3</v>
      </c>
      <c r="N12" s="324">
        <v>83.2</v>
      </c>
      <c r="O12" s="324">
        <v>8476.6</v>
      </c>
      <c r="P12" s="324">
        <v>6909.5</v>
      </c>
      <c r="Q12" s="22"/>
      <c r="R12" s="41"/>
      <c r="S12" s="391"/>
      <c r="T12" s="391"/>
      <c r="U12" s="391"/>
      <c r="V12" s="391"/>
      <c r="W12" s="391"/>
      <c r="X12" s="391"/>
      <c r="Y12" s="391"/>
      <c r="Z12" s="79"/>
      <c r="AA12" s="385"/>
      <c r="AB12" s="389" t="s">
        <v>48</v>
      </c>
      <c r="AC12" s="390">
        <v>121612.19</v>
      </c>
      <c r="AD12" s="390">
        <v>9941.65</v>
      </c>
      <c r="AE12" s="390">
        <v>60650.31</v>
      </c>
      <c r="AF12" s="390">
        <v>189.9</v>
      </c>
      <c r="AG12" s="390">
        <v>281481.71</v>
      </c>
      <c r="AH12" s="390">
        <v>22715.34</v>
      </c>
      <c r="AI12" s="390">
        <v>110.9</v>
      </c>
      <c r="AJ12" s="330"/>
      <c r="AK12" s="388"/>
      <c r="AL12" s="388"/>
      <c r="AM12" s="388"/>
    </row>
    <row r="13" spans="1:39" ht="12.75" customHeight="1">
      <c r="A13" s="92" t="s">
        <v>2</v>
      </c>
      <c r="B13" s="157"/>
      <c r="C13" s="140">
        <v>16001.6</v>
      </c>
      <c r="D13" s="137">
        <v>10555.3</v>
      </c>
      <c r="E13" s="137">
        <v>6226.8</v>
      </c>
      <c r="F13" s="137">
        <v>3077</v>
      </c>
      <c r="G13" s="137">
        <v>5323.9</v>
      </c>
      <c r="H13" s="137">
        <v>83578.27</v>
      </c>
      <c r="I13" s="176">
        <v>149076.7</v>
      </c>
      <c r="J13" s="324">
        <v>1045.4</v>
      </c>
      <c r="K13" s="324">
        <v>512</v>
      </c>
      <c r="L13" s="324">
        <v>350.3</v>
      </c>
      <c r="M13" s="324">
        <v>179.7</v>
      </c>
      <c r="N13" s="324">
        <v>205.7</v>
      </c>
      <c r="O13" s="324">
        <v>9239.2</v>
      </c>
      <c r="P13" s="324">
        <v>8336</v>
      </c>
      <c r="Q13" s="22"/>
      <c r="R13" s="41"/>
      <c r="S13" s="391"/>
      <c r="T13" s="391"/>
      <c r="U13" s="391"/>
      <c r="V13" s="391"/>
      <c r="W13" s="391"/>
      <c r="X13" s="391"/>
      <c r="Y13" s="391"/>
      <c r="Z13" s="79"/>
      <c r="AA13" s="385"/>
      <c r="AB13" s="389" t="s">
        <v>49</v>
      </c>
      <c r="AC13" s="390">
        <v>62426.41</v>
      </c>
      <c r="AD13" s="390">
        <v>12820.98</v>
      </c>
      <c r="AE13" s="390">
        <v>63606.62</v>
      </c>
      <c r="AF13" s="390">
        <v>206.28</v>
      </c>
      <c r="AG13" s="390">
        <v>66279.19</v>
      </c>
      <c r="AH13" s="390">
        <v>11848.68</v>
      </c>
      <c r="AI13" s="390">
        <v>100.7</v>
      </c>
      <c r="AJ13" s="330"/>
      <c r="AK13" s="388"/>
      <c r="AL13" s="388"/>
      <c r="AM13" s="388"/>
    </row>
    <row r="14" spans="1:39" ht="12.75" customHeight="1">
      <c r="A14" s="113" t="s">
        <v>18</v>
      </c>
      <c r="B14" s="157"/>
      <c r="C14" s="140">
        <v>25722.7</v>
      </c>
      <c r="D14" s="137">
        <v>15325.7</v>
      </c>
      <c r="E14" s="137">
        <v>7015.7</v>
      </c>
      <c r="F14" s="137">
        <v>3880.4</v>
      </c>
      <c r="G14" s="137">
        <v>2698.3</v>
      </c>
      <c r="H14" s="137">
        <v>67238.11</v>
      </c>
      <c r="I14" s="176">
        <v>133354.06</v>
      </c>
      <c r="J14" s="324">
        <v>1755.1</v>
      </c>
      <c r="K14" s="324">
        <v>873.8</v>
      </c>
      <c r="L14" s="324">
        <v>401.6</v>
      </c>
      <c r="M14" s="324">
        <v>197.5</v>
      </c>
      <c r="N14" s="324">
        <v>232.3</v>
      </c>
      <c r="O14" s="324">
        <v>9673.97</v>
      </c>
      <c r="P14" s="324">
        <v>8806.54</v>
      </c>
      <c r="Q14" s="22"/>
      <c r="R14" s="41"/>
      <c r="S14" s="391"/>
      <c r="T14" s="391"/>
      <c r="U14" s="391"/>
      <c r="V14" s="391"/>
      <c r="W14" s="391"/>
      <c r="X14" s="391"/>
      <c r="Y14" s="391"/>
      <c r="Z14" s="79"/>
      <c r="AA14" s="385"/>
      <c r="AB14" s="389">
        <v>0</v>
      </c>
      <c r="AC14" s="390">
        <v>0</v>
      </c>
      <c r="AD14" s="390">
        <v>0</v>
      </c>
      <c r="AE14" s="390">
        <v>0</v>
      </c>
      <c r="AF14" s="390">
        <v>0</v>
      </c>
      <c r="AG14" s="390">
        <v>0</v>
      </c>
      <c r="AH14" s="390">
        <v>0</v>
      </c>
      <c r="AI14" s="390">
        <v>0</v>
      </c>
      <c r="AJ14" s="330"/>
      <c r="AK14" s="388"/>
      <c r="AL14" s="388"/>
      <c r="AM14" s="388"/>
    </row>
    <row r="15" spans="1:39" ht="12" customHeight="1">
      <c r="A15" s="92" t="s">
        <v>14</v>
      </c>
      <c r="B15" s="157"/>
      <c r="C15" s="140">
        <v>2555.1</v>
      </c>
      <c r="D15" s="137">
        <v>2108</v>
      </c>
      <c r="E15" s="137">
        <v>974.2</v>
      </c>
      <c r="F15" s="137">
        <v>457</v>
      </c>
      <c r="G15" s="137">
        <v>527.7</v>
      </c>
      <c r="H15" s="137">
        <v>9506.29</v>
      </c>
      <c r="I15" s="176">
        <v>577.6</v>
      </c>
      <c r="J15" s="324">
        <v>191.5</v>
      </c>
      <c r="K15" s="324">
        <v>137.6</v>
      </c>
      <c r="L15" s="324">
        <v>13.7</v>
      </c>
      <c r="M15" s="324">
        <v>46</v>
      </c>
      <c r="N15" s="324">
        <v>32.9</v>
      </c>
      <c r="O15" s="324">
        <v>139.2</v>
      </c>
      <c r="P15" s="324">
        <v>43.1</v>
      </c>
      <c r="Q15" s="22"/>
      <c r="R15" s="41"/>
      <c r="S15" s="385"/>
      <c r="T15" s="385"/>
      <c r="U15" s="385"/>
      <c r="V15" s="385"/>
      <c r="W15" s="385"/>
      <c r="X15" s="385"/>
      <c r="Y15" s="385"/>
      <c r="Z15" s="79"/>
      <c r="AA15" s="385"/>
      <c r="AB15" s="389">
        <v>0</v>
      </c>
      <c r="AC15" s="390">
        <v>0</v>
      </c>
      <c r="AD15" s="390">
        <v>0</v>
      </c>
      <c r="AE15" s="390">
        <v>0</v>
      </c>
      <c r="AF15" s="390">
        <v>0</v>
      </c>
      <c r="AG15" s="390">
        <v>0</v>
      </c>
      <c r="AH15" s="390">
        <v>0</v>
      </c>
      <c r="AI15" s="390">
        <v>0</v>
      </c>
      <c r="AJ15" s="330"/>
      <c r="AK15" s="388"/>
      <c r="AL15" s="388"/>
      <c r="AM15" s="388"/>
    </row>
    <row r="16" spans="1:39" ht="12" customHeight="1">
      <c r="A16" s="113" t="s">
        <v>15</v>
      </c>
      <c r="B16" s="157"/>
      <c r="C16" s="140">
        <v>419.1</v>
      </c>
      <c r="D16" s="137">
        <v>420.9</v>
      </c>
      <c r="E16" s="137">
        <v>145.4</v>
      </c>
      <c r="F16" s="137">
        <v>0</v>
      </c>
      <c r="G16" s="137">
        <v>0</v>
      </c>
      <c r="H16" s="137">
        <v>23977.2</v>
      </c>
      <c r="I16" s="176">
        <v>34687.7</v>
      </c>
      <c r="J16" s="324">
        <v>26.7</v>
      </c>
      <c r="K16" s="324">
        <v>40.6</v>
      </c>
      <c r="L16" s="324">
        <v>0</v>
      </c>
      <c r="M16" s="324">
        <v>0</v>
      </c>
      <c r="N16" s="324">
        <v>0</v>
      </c>
      <c r="O16" s="324">
        <v>2631</v>
      </c>
      <c r="P16" s="324">
        <v>2702.3</v>
      </c>
      <c r="Q16" s="22"/>
      <c r="R16" s="41"/>
      <c r="S16" s="385"/>
      <c r="T16" s="385"/>
      <c r="U16" s="385"/>
      <c r="V16" s="385"/>
      <c r="W16" s="385"/>
      <c r="X16" s="385"/>
      <c r="Y16" s="385"/>
      <c r="Z16" s="79"/>
      <c r="AA16" s="385"/>
      <c r="AB16" s="389">
        <v>0</v>
      </c>
      <c r="AC16" s="390">
        <v>0</v>
      </c>
      <c r="AD16" s="390">
        <v>0</v>
      </c>
      <c r="AE16" s="390">
        <v>0</v>
      </c>
      <c r="AF16" s="390">
        <v>0</v>
      </c>
      <c r="AG16" s="390">
        <v>0</v>
      </c>
      <c r="AH16" s="390">
        <v>0</v>
      </c>
      <c r="AI16" s="390">
        <v>0</v>
      </c>
      <c r="AJ16" s="37"/>
      <c r="AK16" s="61"/>
      <c r="AL16" s="61"/>
      <c r="AM16" s="61"/>
    </row>
    <row r="17" spans="1:39" ht="12" customHeight="1">
      <c r="A17" s="113" t="s">
        <v>19</v>
      </c>
      <c r="B17" s="157"/>
      <c r="C17" s="140">
        <v>0</v>
      </c>
      <c r="D17" s="137">
        <v>22</v>
      </c>
      <c r="E17" s="137">
        <v>3.3</v>
      </c>
      <c r="F17" s="137">
        <v>0</v>
      </c>
      <c r="G17" s="137">
        <v>39.3</v>
      </c>
      <c r="H17" s="137">
        <v>9853.1</v>
      </c>
      <c r="I17" s="176">
        <v>24604.8</v>
      </c>
      <c r="J17" s="324">
        <v>0</v>
      </c>
      <c r="K17" s="324">
        <v>1.4</v>
      </c>
      <c r="L17" s="324">
        <v>0</v>
      </c>
      <c r="M17" s="324">
        <v>0</v>
      </c>
      <c r="N17" s="324">
        <v>12</v>
      </c>
      <c r="O17" s="324">
        <v>989.2</v>
      </c>
      <c r="P17" s="324">
        <v>608.5</v>
      </c>
      <c r="Q17" s="22"/>
      <c r="R17" s="41"/>
      <c r="S17" s="385"/>
      <c r="T17" s="385"/>
      <c r="U17" s="385"/>
      <c r="V17" s="385"/>
      <c r="W17" s="385"/>
      <c r="X17" s="385"/>
      <c r="Y17" s="385"/>
      <c r="Z17" s="79"/>
      <c r="AA17" s="385"/>
      <c r="AB17" s="389">
        <v>0</v>
      </c>
      <c r="AC17" s="390">
        <v>0</v>
      </c>
      <c r="AD17" s="390">
        <v>0</v>
      </c>
      <c r="AE17" s="390">
        <v>0</v>
      </c>
      <c r="AF17" s="390">
        <v>0</v>
      </c>
      <c r="AG17" s="390">
        <v>0</v>
      </c>
      <c r="AH17" s="390">
        <v>0</v>
      </c>
      <c r="AI17" s="390">
        <v>0</v>
      </c>
      <c r="AJ17" s="330"/>
      <c r="AK17" s="388"/>
      <c r="AL17" s="388"/>
      <c r="AM17" s="388"/>
    </row>
    <row r="18" spans="1:39" ht="12" customHeight="1">
      <c r="A18" s="169" t="s">
        <v>20</v>
      </c>
      <c r="B18" s="167"/>
      <c r="C18" s="263">
        <v>154942.4</v>
      </c>
      <c r="D18" s="260">
        <v>106504.9</v>
      </c>
      <c r="E18" s="260">
        <v>67122.2</v>
      </c>
      <c r="F18" s="260">
        <v>58311.4</v>
      </c>
      <c r="G18" s="260">
        <v>80902.4</v>
      </c>
      <c r="H18" s="260">
        <v>923920.22</v>
      </c>
      <c r="I18" s="326">
        <v>905795.4</v>
      </c>
      <c r="J18" s="325">
        <v>10002</v>
      </c>
      <c r="K18" s="325">
        <v>6308.4</v>
      </c>
      <c r="L18" s="325">
        <v>5307.5</v>
      </c>
      <c r="M18" s="325">
        <v>5525.8</v>
      </c>
      <c r="N18" s="325">
        <v>6169.7</v>
      </c>
      <c r="O18" s="325">
        <v>74767.6</v>
      </c>
      <c r="P18" s="325">
        <v>67364.4</v>
      </c>
      <c r="Q18" s="22"/>
      <c r="R18" s="41"/>
      <c r="S18" s="385"/>
      <c r="T18" s="385"/>
      <c r="U18" s="385"/>
      <c r="V18" s="385"/>
      <c r="W18" s="385"/>
      <c r="X18" s="385"/>
      <c r="Y18" s="385"/>
      <c r="Z18" s="79"/>
      <c r="AA18" s="385"/>
      <c r="AB18" s="384">
        <v>0</v>
      </c>
      <c r="AC18" s="392">
        <v>0</v>
      </c>
      <c r="AD18" s="392">
        <v>0</v>
      </c>
      <c r="AE18" s="392">
        <v>0</v>
      </c>
      <c r="AF18" s="392">
        <v>0</v>
      </c>
      <c r="AG18" s="392">
        <v>0</v>
      </c>
      <c r="AH18" s="392">
        <v>0</v>
      </c>
      <c r="AI18" s="392">
        <v>0</v>
      </c>
      <c r="AJ18" s="330"/>
      <c r="AK18" s="388"/>
      <c r="AL18" s="388"/>
      <c r="AM18" s="388"/>
    </row>
    <row r="19" spans="1:39" ht="12" customHeight="1">
      <c r="A19" s="169" t="s">
        <v>3</v>
      </c>
      <c r="B19" s="167"/>
      <c r="C19" s="263">
        <v>426051.9</v>
      </c>
      <c r="D19" s="260">
        <v>282203.1</v>
      </c>
      <c r="E19" s="260">
        <v>130602.7</v>
      </c>
      <c r="F19" s="260">
        <v>138450.5</v>
      </c>
      <c r="G19" s="260">
        <v>212734.2</v>
      </c>
      <c r="H19" s="260">
        <v>1548014.57</v>
      </c>
      <c r="I19" s="326">
        <v>1897184.49</v>
      </c>
      <c r="J19" s="325">
        <v>24728.4</v>
      </c>
      <c r="K19" s="325">
        <v>14721.9</v>
      </c>
      <c r="L19" s="325">
        <v>10939.7</v>
      </c>
      <c r="M19" s="325">
        <v>12635.5</v>
      </c>
      <c r="N19" s="325">
        <v>14360.1</v>
      </c>
      <c r="O19" s="325">
        <v>169866.2</v>
      </c>
      <c r="P19" s="325">
        <v>125021.11</v>
      </c>
      <c r="Q19" s="22"/>
      <c r="R19" s="41"/>
      <c r="S19" s="385"/>
      <c r="T19" s="385"/>
      <c r="U19" s="385"/>
      <c r="V19" s="385"/>
      <c r="W19" s="385"/>
      <c r="X19" s="385"/>
      <c r="Y19" s="385"/>
      <c r="Z19" s="79"/>
      <c r="AA19" s="385"/>
      <c r="AB19" s="384">
        <v>0</v>
      </c>
      <c r="AC19" s="392">
        <v>0</v>
      </c>
      <c r="AD19" s="392">
        <v>0</v>
      </c>
      <c r="AE19" s="392">
        <v>0</v>
      </c>
      <c r="AF19" s="392">
        <v>0</v>
      </c>
      <c r="AG19" s="392">
        <v>0</v>
      </c>
      <c r="AH19" s="392">
        <v>0</v>
      </c>
      <c r="AI19" s="392">
        <v>0</v>
      </c>
      <c r="AJ19" s="331"/>
      <c r="AK19" s="393"/>
      <c r="AL19" s="393"/>
      <c r="AM19" s="393"/>
    </row>
    <row r="20" spans="1:39" ht="12" customHeight="1">
      <c r="A20" s="169" t="s">
        <v>9</v>
      </c>
      <c r="B20" s="168"/>
      <c r="C20" s="263">
        <v>42476.4</v>
      </c>
      <c r="D20" s="260">
        <v>26035.4</v>
      </c>
      <c r="E20" s="260">
        <v>18074.4</v>
      </c>
      <c r="F20" s="260">
        <v>16470.8</v>
      </c>
      <c r="G20" s="260">
        <v>22461.1</v>
      </c>
      <c r="H20" s="260">
        <v>371916.9</v>
      </c>
      <c r="I20" s="326">
        <v>343323.1</v>
      </c>
      <c r="J20" s="325">
        <v>2644.4</v>
      </c>
      <c r="K20" s="325">
        <v>1746.3</v>
      </c>
      <c r="L20" s="325">
        <v>1443.2</v>
      </c>
      <c r="M20" s="325">
        <v>1671.8</v>
      </c>
      <c r="N20" s="325">
        <v>1222</v>
      </c>
      <c r="O20" s="325">
        <v>30281.5</v>
      </c>
      <c r="P20" s="325">
        <v>25532.2</v>
      </c>
      <c r="Q20" s="22"/>
      <c r="R20" s="41"/>
      <c r="S20" s="385"/>
      <c r="T20" s="385"/>
      <c r="U20" s="385"/>
      <c r="V20" s="385"/>
      <c r="W20" s="385"/>
      <c r="X20" s="385"/>
      <c r="Y20" s="385"/>
      <c r="Z20" s="79"/>
      <c r="AA20" s="385"/>
      <c r="AI20" s="394"/>
      <c r="AJ20" s="331"/>
      <c r="AK20" s="393"/>
      <c r="AL20" s="393"/>
      <c r="AM20" s="393"/>
    </row>
    <row r="21" spans="1:39" ht="12" customHeight="1">
      <c r="A21" s="113" t="s">
        <v>4</v>
      </c>
      <c r="B21" s="157"/>
      <c r="C21" s="140">
        <v>21178.8</v>
      </c>
      <c r="D21" s="137">
        <v>18783.3</v>
      </c>
      <c r="E21" s="137">
        <v>13250.8</v>
      </c>
      <c r="F21" s="137">
        <v>8441</v>
      </c>
      <c r="G21" s="137">
        <v>3851.7</v>
      </c>
      <c r="H21" s="137">
        <v>117682.02</v>
      </c>
      <c r="I21" s="176">
        <v>164124.41</v>
      </c>
      <c r="J21" s="324">
        <v>1685.6</v>
      </c>
      <c r="K21" s="324">
        <v>1157</v>
      </c>
      <c r="L21" s="324">
        <v>929.7</v>
      </c>
      <c r="M21" s="324">
        <v>553.1</v>
      </c>
      <c r="N21" s="324">
        <v>98.4</v>
      </c>
      <c r="O21" s="324">
        <v>13869.22</v>
      </c>
      <c r="P21" s="324">
        <v>10104.19</v>
      </c>
      <c r="Q21" s="22"/>
      <c r="R21" s="41"/>
      <c r="S21" s="385"/>
      <c r="T21" s="385"/>
      <c r="U21" s="385"/>
      <c r="V21" s="385"/>
      <c r="W21" s="385"/>
      <c r="X21" s="385"/>
      <c r="Y21" s="385"/>
      <c r="Z21" s="79"/>
      <c r="AA21" s="385"/>
      <c r="AB21" s="384"/>
      <c r="AI21" s="394"/>
      <c r="AJ21" s="331"/>
      <c r="AK21" s="393"/>
      <c r="AL21" s="393"/>
      <c r="AM21" s="393"/>
    </row>
    <row r="22" spans="1:39" ht="12" customHeight="1">
      <c r="A22" s="113" t="s">
        <v>10</v>
      </c>
      <c r="B22" s="157"/>
      <c r="C22" s="140">
        <v>32526.2</v>
      </c>
      <c r="D22" s="137">
        <v>21595.9</v>
      </c>
      <c r="E22" s="137">
        <v>10117.2</v>
      </c>
      <c r="F22" s="137">
        <v>7213</v>
      </c>
      <c r="G22" s="137">
        <v>2373.7</v>
      </c>
      <c r="H22" s="137">
        <v>59689.97</v>
      </c>
      <c r="I22" s="176">
        <v>49847.92</v>
      </c>
      <c r="J22" s="324">
        <v>2140.8</v>
      </c>
      <c r="K22" s="324">
        <v>1037.5</v>
      </c>
      <c r="L22" s="324">
        <v>570.6</v>
      </c>
      <c r="M22" s="324">
        <v>423.4</v>
      </c>
      <c r="N22" s="324">
        <v>17.4</v>
      </c>
      <c r="O22" s="324">
        <v>4069.05</v>
      </c>
      <c r="P22" s="324">
        <v>5964.5</v>
      </c>
      <c r="Q22" s="22"/>
      <c r="R22" s="41"/>
      <c r="S22" s="385"/>
      <c r="T22" s="385"/>
      <c r="U22" s="385"/>
      <c r="V22" s="385"/>
      <c r="W22" s="385"/>
      <c r="X22" s="385"/>
      <c r="Y22" s="385"/>
      <c r="Z22" s="79"/>
      <c r="AA22" s="385"/>
      <c r="AB22" s="384"/>
      <c r="AI22" s="394"/>
      <c r="AJ22" s="331"/>
      <c r="AK22" s="393"/>
      <c r="AL22" s="393"/>
      <c r="AM22" s="393"/>
    </row>
    <row r="23" spans="1:39" ht="12" customHeight="1">
      <c r="A23" s="113" t="s">
        <v>12</v>
      </c>
      <c r="B23" s="157"/>
      <c r="C23" s="140">
        <v>3049.9</v>
      </c>
      <c r="D23" s="137">
        <v>1958.7</v>
      </c>
      <c r="E23" s="137">
        <v>11.7</v>
      </c>
      <c r="F23" s="137">
        <v>0</v>
      </c>
      <c r="G23" s="137">
        <v>10.3</v>
      </c>
      <c r="H23" s="137">
        <v>24224.9</v>
      </c>
      <c r="I23" s="176">
        <v>30382.89</v>
      </c>
      <c r="J23" s="324">
        <v>120.6</v>
      </c>
      <c r="K23" s="324">
        <v>42.6</v>
      </c>
      <c r="L23" s="324">
        <v>0</v>
      </c>
      <c r="M23" s="324">
        <v>0</v>
      </c>
      <c r="N23" s="324">
        <v>0</v>
      </c>
      <c r="O23" s="324">
        <v>2508</v>
      </c>
      <c r="P23" s="324">
        <v>1702.79</v>
      </c>
      <c r="Q23" s="22"/>
      <c r="R23" s="41"/>
      <c r="S23" s="385"/>
      <c r="T23" s="385"/>
      <c r="U23" s="385"/>
      <c r="V23" s="385"/>
      <c r="W23" s="385"/>
      <c r="X23" s="385"/>
      <c r="Y23" s="385"/>
      <c r="Z23" s="79"/>
      <c r="AA23" s="385"/>
      <c r="AB23" s="384"/>
      <c r="AI23" s="394"/>
      <c r="AJ23" s="331"/>
      <c r="AK23" s="393"/>
      <c r="AL23" s="393"/>
      <c r="AM23" s="393"/>
    </row>
    <row r="24" spans="1:39" ht="15" customHeight="1">
      <c r="A24" s="158" t="s">
        <v>5</v>
      </c>
      <c r="B24" s="159"/>
      <c r="C24" s="161">
        <v>40763.6</v>
      </c>
      <c r="D24" s="162">
        <v>30613.8</v>
      </c>
      <c r="E24" s="162">
        <v>17390.2</v>
      </c>
      <c r="F24" s="162">
        <v>14199.9</v>
      </c>
      <c r="G24" s="162">
        <v>19868.9</v>
      </c>
      <c r="H24" s="162">
        <v>124522.73</v>
      </c>
      <c r="I24" s="177">
        <v>182121.81</v>
      </c>
      <c r="J24" s="137">
        <v>2468.7</v>
      </c>
      <c r="K24" s="137">
        <v>2110.9</v>
      </c>
      <c r="L24" s="137">
        <v>986.5</v>
      </c>
      <c r="M24" s="137">
        <v>1443.1</v>
      </c>
      <c r="N24" s="137">
        <v>1455.8</v>
      </c>
      <c r="O24" s="137">
        <v>14741.07</v>
      </c>
      <c r="P24" s="137">
        <v>12686.96</v>
      </c>
      <c r="Q24" s="22"/>
      <c r="R24" s="41"/>
      <c r="S24" s="385"/>
      <c r="T24" s="385"/>
      <c r="U24" s="385"/>
      <c r="V24" s="385"/>
      <c r="W24" s="385"/>
      <c r="X24" s="385"/>
      <c r="Y24" s="385"/>
      <c r="Z24" s="79"/>
      <c r="AA24" s="385"/>
      <c r="AB24" s="395"/>
      <c r="AC24" s="53"/>
      <c r="AD24" s="53"/>
      <c r="AE24" s="53"/>
      <c r="AF24" s="53"/>
      <c r="AG24" s="53"/>
      <c r="AH24" s="53"/>
      <c r="AI24" s="53"/>
      <c r="AJ24" s="53"/>
      <c r="AK24" s="64"/>
      <c r="AL24" s="64"/>
      <c r="AM24" s="64"/>
    </row>
    <row r="25" spans="1:39" ht="12" customHeight="1">
      <c r="A25" s="113" t="s">
        <v>6</v>
      </c>
      <c r="B25" s="157"/>
      <c r="C25" s="140">
        <v>23699.6</v>
      </c>
      <c r="D25" s="137">
        <v>18287</v>
      </c>
      <c r="E25" s="137">
        <v>7973.7</v>
      </c>
      <c r="F25" s="137">
        <v>4867.3</v>
      </c>
      <c r="G25" s="137">
        <v>3822.7</v>
      </c>
      <c r="H25" s="137">
        <v>65298.19</v>
      </c>
      <c r="I25" s="176">
        <v>81851.95</v>
      </c>
      <c r="J25" s="324">
        <v>1517.2</v>
      </c>
      <c r="K25" s="324">
        <v>949.1</v>
      </c>
      <c r="L25" s="324">
        <v>279.6</v>
      </c>
      <c r="M25" s="324">
        <v>279.6</v>
      </c>
      <c r="N25" s="324">
        <v>283.7</v>
      </c>
      <c r="O25" s="324">
        <v>7001.09</v>
      </c>
      <c r="P25" s="324">
        <v>6260.94</v>
      </c>
      <c r="Q25" s="22"/>
      <c r="R25" s="41"/>
      <c r="S25" s="385"/>
      <c r="T25" s="385"/>
      <c r="U25" s="385"/>
      <c r="V25" s="385"/>
      <c r="W25" s="385"/>
      <c r="X25" s="385"/>
      <c r="Y25" s="385"/>
      <c r="Z25" s="79"/>
      <c r="AA25" s="385"/>
      <c r="AB25" s="395"/>
      <c r="AC25" s="53"/>
      <c r="AD25" s="53"/>
      <c r="AE25" s="53"/>
      <c r="AF25" s="53"/>
      <c r="AG25" s="53"/>
      <c r="AH25" s="53"/>
      <c r="AI25" s="53"/>
      <c r="AJ25" s="53"/>
      <c r="AK25" s="64"/>
      <c r="AL25" s="64"/>
      <c r="AM25" s="64"/>
    </row>
    <row r="26" spans="1:39" ht="16.5" customHeight="1">
      <c r="A26" s="113" t="s">
        <v>11</v>
      </c>
      <c r="B26" s="157"/>
      <c r="C26" s="140">
        <v>7848.1</v>
      </c>
      <c r="D26" s="137">
        <v>6360.7</v>
      </c>
      <c r="E26" s="137">
        <v>5143</v>
      </c>
      <c r="F26" s="137">
        <v>3071.8</v>
      </c>
      <c r="G26" s="137">
        <v>2913.1</v>
      </c>
      <c r="H26" s="137">
        <v>6037.7</v>
      </c>
      <c r="I26" s="176">
        <v>5258.2</v>
      </c>
      <c r="J26" s="324">
        <v>512.1</v>
      </c>
      <c r="K26" s="324">
        <v>339.6</v>
      </c>
      <c r="L26" s="324">
        <v>215.5</v>
      </c>
      <c r="M26" s="324">
        <v>254.1</v>
      </c>
      <c r="N26" s="324">
        <v>141.2</v>
      </c>
      <c r="O26" s="324">
        <v>511.7</v>
      </c>
      <c r="P26" s="324">
        <v>432.9</v>
      </c>
      <c r="Q26" s="22"/>
      <c r="R26" s="41"/>
      <c r="S26" s="385"/>
      <c r="T26" s="385"/>
      <c r="U26" s="385"/>
      <c r="V26" s="385"/>
      <c r="W26" s="385"/>
      <c r="X26" s="385"/>
      <c r="Y26" s="385"/>
      <c r="Z26" s="79"/>
      <c r="AA26" s="385"/>
      <c r="AB26" s="395"/>
      <c r="AC26" s="396"/>
      <c r="AD26" s="417" t="s">
        <v>121</v>
      </c>
      <c r="AE26" s="417" t="s">
        <v>122</v>
      </c>
      <c r="AF26" s="417" t="s">
        <v>123</v>
      </c>
      <c r="AG26" s="418" t="s">
        <v>124</v>
      </c>
      <c r="AH26" s="418" t="s">
        <v>125</v>
      </c>
      <c r="AI26" s="418" t="s">
        <v>126</v>
      </c>
      <c r="AJ26" s="418" t="s">
        <v>127</v>
      </c>
      <c r="AK26" s="64"/>
      <c r="AL26" s="64"/>
      <c r="AM26" s="64"/>
    </row>
    <row r="27" spans="1:39" ht="12" customHeight="1">
      <c r="A27" s="113" t="s">
        <v>42</v>
      </c>
      <c r="B27" s="157"/>
      <c r="C27" s="140">
        <v>800.3</v>
      </c>
      <c r="D27" s="137">
        <v>533.9</v>
      </c>
      <c r="E27" s="137">
        <v>566.3</v>
      </c>
      <c r="F27" s="137">
        <v>707</v>
      </c>
      <c r="G27" s="137">
        <v>1324.9</v>
      </c>
      <c r="H27" s="137">
        <v>9601.23</v>
      </c>
      <c r="I27" s="176">
        <v>10455.5</v>
      </c>
      <c r="J27" s="324">
        <v>20.2</v>
      </c>
      <c r="K27" s="324">
        <v>63.5</v>
      </c>
      <c r="L27" s="324">
        <v>55.5</v>
      </c>
      <c r="M27" s="324">
        <v>46.7</v>
      </c>
      <c r="N27" s="324">
        <v>96.7</v>
      </c>
      <c r="O27" s="324">
        <v>983.4</v>
      </c>
      <c r="P27" s="324">
        <v>772.5</v>
      </c>
      <c r="Q27" s="22"/>
      <c r="R27" s="41"/>
      <c r="S27" s="385"/>
      <c r="T27" s="385"/>
      <c r="U27" s="385"/>
      <c r="V27" s="385"/>
      <c r="W27" s="385"/>
      <c r="X27" s="385"/>
      <c r="Y27" s="385"/>
      <c r="Z27" s="80"/>
      <c r="AA27" s="397"/>
      <c r="AB27" s="395"/>
      <c r="AC27" s="389" t="s">
        <v>48</v>
      </c>
      <c r="AD27" s="392">
        <v>1207259.25</v>
      </c>
      <c r="AE27" s="392">
        <v>1971497.64</v>
      </c>
      <c r="AF27" s="392">
        <v>3426.73</v>
      </c>
      <c r="AG27" s="56">
        <v>500741.77</v>
      </c>
      <c r="AH27" s="392">
        <v>1323.9</v>
      </c>
      <c r="AI27" s="60">
        <v>7317.5</v>
      </c>
      <c r="AJ27" s="53">
        <v>1470.05</v>
      </c>
      <c r="AK27" s="398"/>
      <c r="AL27" s="64"/>
      <c r="AM27" s="64"/>
    </row>
    <row r="28" spans="1:39" ht="12" customHeight="1">
      <c r="A28" s="115" t="s">
        <v>43</v>
      </c>
      <c r="B28" s="157"/>
      <c r="C28" s="163">
        <v>0</v>
      </c>
      <c r="D28" s="164"/>
      <c r="E28" s="164"/>
      <c r="F28" s="164"/>
      <c r="G28" s="164"/>
      <c r="H28" s="164"/>
      <c r="I28" s="178"/>
      <c r="J28" s="3"/>
      <c r="K28" s="3"/>
      <c r="L28" s="3"/>
      <c r="M28" s="3"/>
      <c r="N28" s="3"/>
      <c r="O28" s="3"/>
      <c r="P28" s="3"/>
      <c r="Q28" s="22"/>
      <c r="R28" s="41"/>
      <c r="S28" s="385"/>
      <c r="T28" s="385"/>
      <c r="U28" s="385"/>
      <c r="V28" s="385"/>
      <c r="W28" s="385"/>
      <c r="X28" s="385"/>
      <c r="Y28" s="385"/>
      <c r="Z28" s="80"/>
      <c r="AA28" s="397"/>
      <c r="AB28" s="395"/>
      <c r="AC28" s="389" t="s">
        <v>49</v>
      </c>
      <c r="AD28" s="392">
        <v>1505254.34</v>
      </c>
      <c r="AE28" s="392">
        <v>2552769.85</v>
      </c>
      <c r="AF28" s="392">
        <v>1400.13</v>
      </c>
      <c r="AG28" s="56">
        <v>896362.49</v>
      </c>
      <c r="AH28" s="392">
        <v>555.9</v>
      </c>
      <c r="AI28" s="60">
        <v>9518.7</v>
      </c>
      <c r="AJ28" s="53">
        <v>0</v>
      </c>
      <c r="AK28" s="398"/>
      <c r="AL28" s="64"/>
      <c r="AM28" s="64"/>
    </row>
    <row r="29" spans="1:39" ht="12" customHeight="1" thickBot="1">
      <c r="A29" s="67" t="s">
        <v>44</v>
      </c>
      <c r="B29" s="160"/>
      <c r="C29" s="165">
        <f aca="true" t="shared" si="0" ref="C29:P29">SUM(C7:C28)</f>
        <v>845715.5000000001</v>
      </c>
      <c r="D29" s="166">
        <f aca="true" t="shared" si="1" ref="D29:I29">SUM(D7:D28)</f>
        <v>579233</v>
      </c>
      <c r="E29" s="166">
        <f t="shared" si="1"/>
        <v>306371.10000000003</v>
      </c>
      <c r="F29" s="166">
        <f t="shared" si="1"/>
        <v>275948.39999999997</v>
      </c>
      <c r="G29" s="166">
        <f t="shared" si="1"/>
        <v>378247.30000000005</v>
      </c>
      <c r="H29" s="166">
        <f t="shared" si="1"/>
        <v>3678885.61</v>
      </c>
      <c r="I29" s="179">
        <f t="shared" si="1"/>
        <v>4276713.180000001</v>
      </c>
      <c r="J29" s="166">
        <f t="shared" si="0"/>
        <v>52700.29999999999</v>
      </c>
      <c r="K29" s="166">
        <f t="shared" si="0"/>
        <v>33137.6</v>
      </c>
      <c r="L29" s="166">
        <f t="shared" si="0"/>
        <v>23170.4</v>
      </c>
      <c r="M29" s="166">
        <f t="shared" si="0"/>
        <v>24773.799999999996</v>
      </c>
      <c r="N29" s="166">
        <f t="shared" si="0"/>
        <v>25093.400000000005</v>
      </c>
      <c r="O29" s="166">
        <f t="shared" si="0"/>
        <v>363103.87000000005</v>
      </c>
      <c r="P29" s="166">
        <f t="shared" si="0"/>
        <v>293611.03</v>
      </c>
      <c r="Q29" s="22"/>
      <c r="R29" s="41"/>
      <c r="S29" s="385"/>
      <c r="T29" s="385"/>
      <c r="U29" s="385"/>
      <c r="V29" s="385"/>
      <c r="W29" s="385"/>
      <c r="X29" s="385"/>
      <c r="Y29" s="385"/>
      <c r="Z29" s="80"/>
      <c r="AA29" s="397"/>
      <c r="AB29" s="395"/>
      <c r="AD29" s="392"/>
      <c r="AE29" s="392"/>
      <c r="AF29" s="392"/>
      <c r="AG29" s="392"/>
      <c r="AH29" s="392"/>
      <c r="AI29" s="60"/>
      <c r="AJ29" s="53"/>
      <c r="AK29" s="398"/>
      <c r="AL29" s="64"/>
      <c r="AM29" s="64"/>
    </row>
    <row r="30" spans="1:42" ht="12" customHeight="1">
      <c r="A30" s="1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99"/>
      <c r="U30" s="41"/>
      <c r="V30" s="385"/>
      <c r="W30" s="385"/>
      <c r="X30" s="385"/>
      <c r="Y30" s="385"/>
      <c r="Z30" s="79"/>
      <c r="AA30" s="385"/>
      <c r="AB30" s="383"/>
      <c r="AD30" s="16"/>
      <c r="AE30" s="395"/>
      <c r="AF30" s="53"/>
      <c r="AG30" s="53"/>
      <c r="AH30" s="53"/>
      <c r="AI30" s="60"/>
      <c r="AJ30" s="332"/>
      <c r="AK30" s="398"/>
      <c r="AL30" s="398"/>
      <c r="AM30" s="400"/>
      <c r="AN30" s="398"/>
      <c r="AO30" s="48"/>
      <c r="AP30" s="48"/>
    </row>
    <row r="31" spans="2:42" ht="12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99"/>
      <c r="U31" s="41"/>
      <c r="V31" s="385"/>
      <c r="W31" s="385"/>
      <c r="X31" s="385"/>
      <c r="Y31" s="385"/>
      <c r="Z31" s="79"/>
      <c r="AA31" s="385"/>
      <c r="AB31" s="383"/>
      <c r="AD31" s="16"/>
      <c r="AE31" s="395"/>
      <c r="AF31" s="53"/>
      <c r="AG31" s="53"/>
      <c r="AH31" s="53"/>
      <c r="AI31" s="60"/>
      <c r="AJ31" s="332"/>
      <c r="AK31" s="398"/>
      <c r="AL31" s="398"/>
      <c r="AM31" s="400"/>
      <c r="AN31" s="398"/>
      <c r="AO31" s="48"/>
      <c r="AP31" s="48"/>
    </row>
    <row r="32" spans="1:39" ht="12" customHeight="1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399"/>
      <c r="U32" s="41"/>
      <c r="V32" s="385"/>
      <c r="W32" s="385"/>
      <c r="X32" s="385"/>
      <c r="Y32" s="385"/>
      <c r="Z32" s="79"/>
      <c r="AA32" s="385"/>
      <c r="AB32" s="383"/>
      <c r="AD32" s="16"/>
      <c r="AE32" s="16"/>
      <c r="AI32" s="401"/>
      <c r="AJ32" s="333"/>
      <c r="AK32" s="61"/>
      <c r="AL32" s="61"/>
      <c r="AM32" s="61"/>
    </row>
    <row r="33" spans="1:39" ht="12" customHeight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402"/>
      <c r="S33" s="402"/>
      <c r="T33" s="399"/>
      <c r="U33" s="403"/>
      <c r="AD33" s="16"/>
      <c r="AE33" s="16"/>
      <c r="AI33" s="401"/>
      <c r="AJ33" s="333"/>
      <c r="AK33" s="61"/>
      <c r="AL33" s="61"/>
      <c r="AM33" s="404"/>
    </row>
    <row r="34" spans="1:38" ht="12" customHeight="1">
      <c r="A34" s="50"/>
      <c r="B34" s="3"/>
      <c r="C34" s="3"/>
      <c r="D34" s="3"/>
      <c r="E34" s="3"/>
      <c r="F34" s="3"/>
      <c r="G34" s="3"/>
      <c r="H34" s="50"/>
      <c r="I34" s="47"/>
      <c r="J34" s="47"/>
      <c r="K34" s="2"/>
      <c r="L34" s="2"/>
      <c r="M34" s="2"/>
      <c r="N34" s="2"/>
      <c r="O34" s="50"/>
      <c r="P34" s="5"/>
      <c r="Q34" s="43"/>
      <c r="R34" s="405"/>
      <c r="S34" s="405"/>
      <c r="T34" s="399"/>
      <c r="U34" s="403"/>
      <c r="AD34" s="16"/>
      <c r="AE34" s="380"/>
      <c r="AF34" s="381"/>
      <c r="AG34" s="381"/>
      <c r="AH34" s="381"/>
      <c r="AI34" s="381"/>
      <c r="AJ34" s="328"/>
      <c r="AK34" s="382"/>
      <c r="AL34" s="382"/>
    </row>
    <row r="35" spans="1:43" ht="12" customHeight="1">
      <c r="A35" s="50"/>
      <c r="B35" s="3"/>
      <c r="C35" s="3"/>
      <c r="D35" s="3"/>
      <c r="E35" s="3"/>
      <c r="F35" s="3"/>
      <c r="G35" s="3"/>
      <c r="H35" s="50"/>
      <c r="I35" s="47"/>
      <c r="J35" s="47"/>
      <c r="K35" s="2"/>
      <c r="L35" s="2"/>
      <c r="M35" s="2"/>
      <c r="N35" s="2"/>
      <c r="O35" s="50"/>
      <c r="P35" s="5"/>
      <c r="Q35" s="43"/>
      <c r="R35" s="405"/>
      <c r="S35" s="405"/>
      <c r="T35" s="399"/>
      <c r="U35" s="403"/>
      <c r="AD35" s="16"/>
      <c r="AE35" s="384"/>
      <c r="AF35" s="406"/>
      <c r="AG35" s="406"/>
      <c r="AH35" s="406"/>
      <c r="AI35" s="406"/>
      <c r="AJ35" s="334"/>
      <c r="AK35" s="407"/>
      <c r="AL35" s="407"/>
      <c r="AN35" s="407"/>
      <c r="AO35" s="49"/>
      <c r="AQ35" s="49"/>
    </row>
    <row r="36" spans="1:43" s="23" customFormat="1" ht="12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45"/>
      <c r="L36" s="46"/>
      <c r="M36" s="46"/>
      <c r="N36" s="44"/>
      <c r="O36" s="44"/>
      <c r="P36" s="44"/>
      <c r="Q36" s="44"/>
      <c r="R36" s="81"/>
      <c r="S36" s="81"/>
      <c r="T36" s="81"/>
      <c r="U36" s="81"/>
      <c r="V36" s="81"/>
      <c r="W36" s="408"/>
      <c r="X36" s="408"/>
      <c r="Y36" s="408"/>
      <c r="Z36" s="81"/>
      <c r="AA36" s="408"/>
      <c r="AB36" s="287"/>
      <c r="AC36" s="287"/>
      <c r="AD36" s="287"/>
      <c r="AE36" s="384"/>
      <c r="AF36" s="406"/>
      <c r="AG36" s="406"/>
      <c r="AH36" s="406"/>
      <c r="AI36" s="406"/>
      <c r="AJ36" s="334"/>
      <c r="AK36" s="407"/>
      <c r="AL36" s="407"/>
      <c r="AM36" s="407"/>
      <c r="AN36" s="407"/>
      <c r="AO36" s="49"/>
      <c r="AQ36" s="49"/>
    </row>
    <row r="37" spans="1:43" s="24" customFormat="1" ht="19.5" customHeight="1">
      <c r="A37" s="1"/>
      <c r="B37" s="1"/>
      <c r="C37" s="1"/>
      <c r="D37" s="1"/>
      <c r="E37" s="1"/>
      <c r="F37" s="1"/>
      <c r="G37" s="1"/>
      <c r="I37" s="1"/>
      <c r="J37" s="1"/>
      <c r="K37" s="1"/>
      <c r="L37" s="1"/>
      <c r="M37" s="1"/>
      <c r="N37" s="1"/>
      <c r="O37" s="1"/>
      <c r="P37" s="1"/>
      <c r="Q37" s="1"/>
      <c r="R37" s="409"/>
      <c r="S37" s="409"/>
      <c r="T37" s="409"/>
      <c r="U37" s="409"/>
      <c r="V37" s="82"/>
      <c r="W37" s="82"/>
      <c r="X37" s="82"/>
      <c r="Y37" s="82"/>
      <c r="Z37" s="82"/>
      <c r="AA37" s="82"/>
      <c r="AB37" s="410"/>
      <c r="AC37" s="410"/>
      <c r="AD37" s="410"/>
      <c r="AE37" s="384"/>
      <c r="AF37" s="406"/>
      <c r="AG37" s="406"/>
      <c r="AH37" s="406"/>
      <c r="AI37" s="406"/>
      <c r="AJ37" s="334"/>
      <c r="AK37" s="407"/>
      <c r="AL37" s="407"/>
      <c r="AM37" s="407"/>
      <c r="AN37" s="407"/>
      <c r="AO37" s="49"/>
      <c r="AQ37" s="49"/>
    </row>
    <row r="38" spans="1:43" ht="19.5" customHeight="1">
      <c r="A38" s="25"/>
      <c r="B38" s="25"/>
      <c r="C38" s="25"/>
      <c r="D38" s="25"/>
      <c r="G38" s="25"/>
      <c r="I38" s="25"/>
      <c r="J38" s="25"/>
      <c r="K38" s="25"/>
      <c r="L38" s="25"/>
      <c r="M38" s="25"/>
      <c r="N38" s="25"/>
      <c r="O38" s="25"/>
      <c r="P38" s="25"/>
      <c r="Q38" s="25"/>
      <c r="R38" s="411"/>
      <c r="S38" s="74"/>
      <c r="T38" s="411"/>
      <c r="U38" s="411"/>
      <c r="V38" s="411"/>
      <c r="W38" s="411"/>
      <c r="X38" s="411"/>
      <c r="Y38" s="411"/>
      <c r="Z38" s="74"/>
      <c r="AA38" s="411"/>
      <c r="AB38" s="363"/>
      <c r="AC38" s="363"/>
      <c r="AD38" s="363"/>
      <c r="AE38" s="384"/>
      <c r="AF38" s="406"/>
      <c r="AG38" s="406"/>
      <c r="AH38" s="406"/>
      <c r="AI38" s="406"/>
      <c r="AJ38" s="334"/>
      <c r="AK38" s="407"/>
      <c r="AL38" s="407"/>
      <c r="AM38" s="407"/>
      <c r="AN38" s="407"/>
      <c r="AO38" s="49"/>
      <c r="AQ38" s="49"/>
    </row>
    <row r="39" spans="1:43" ht="19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26"/>
      <c r="L39" s="26"/>
      <c r="M39" s="26"/>
      <c r="N39" s="26"/>
      <c r="O39" s="26"/>
      <c r="P39" s="2"/>
      <c r="Q39" s="2"/>
      <c r="R39" s="83"/>
      <c r="S39" s="401"/>
      <c r="T39" s="83"/>
      <c r="U39" s="83"/>
      <c r="V39" s="83"/>
      <c r="W39" s="83"/>
      <c r="X39" s="83"/>
      <c r="Y39" s="83"/>
      <c r="Z39" s="83"/>
      <c r="AA39" s="83"/>
      <c r="AB39" s="401"/>
      <c r="AC39" s="401"/>
      <c r="AD39" s="401"/>
      <c r="AE39" s="384"/>
      <c r="AF39" s="406"/>
      <c r="AG39" s="406"/>
      <c r="AH39" s="406"/>
      <c r="AI39" s="406"/>
      <c r="AJ39" s="334"/>
      <c r="AK39" s="407"/>
      <c r="AL39" s="407"/>
      <c r="AM39" s="407"/>
      <c r="AN39" s="30"/>
      <c r="AO39" s="62"/>
      <c r="AQ39" s="49"/>
    </row>
    <row r="40" spans="1:43" ht="19.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412"/>
      <c r="S40" s="84"/>
      <c r="T40" s="412"/>
      <c r="U40" s="412"/>
      <c r="V40" s="412"/>
      <c r="W40" s="412"/>
      <c r="X40" s="412"/>
      <c r="Y40" s="412"/>
      <c r="Z40" s="84"/>
      <c r="AA40" s="412"/>
      <c r="AB40" s="413"/>
      <c r="AC40" s="413"/>
      <c r="AD40" s="413"/>
      <c r="AE40" s="384"/>
      <c r="AF40" s="406"/>
      <c r="AG40" s="406"/>
      <c r="AH40" s="406"/>
      <c r="AI40" s="406"/>
      <c r="AJ40" s="334"/>
      <c r="AK40" s="407"/>
      <c r="AL40" s="64"/>
      <c r="AM40" s="407"/>
      <c r="AN40" s="407"/>
      <c r="AO40" s="49"/>
      <c r="AQ40" s="49"/>
    </row>
    <row r="41" spans="1:43" ht="19.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412"/>
      <c r="S41" s="84"/>
      <c r="T41" s="412"/>
      <c r="U41" s="412"/>
      <c r="V41" s="412"/>
      <c r="W41" s="412"/>
      <c r="X41" s="412"/>
      <c r="Y41" s="412"/>
      <c r="Z41" s="84"/>
      <c r="AA41" s="412"/>
      <c r="AB41" s="413"/>
      <c r="AC41" s="413"/>
      <c r="AD41" s="413"/>
      <c r="AE41" s="384"/>
      <c r="AF41" s="406"/>
      <c r="AG41" s="406"/>
      <c r="AH41" s="406"/>
      <c r="AI41" s="406"/>
      <c r="AJ41" s="334"/>
      <c r="AK41" s="407"/>
      <c r="AL41" s="64"/>
      <c r="AM41" s="407"/>
      <c r="AN41" s="407"/>
      <c r="AO41" s="49"/>
      <c r="AQ41" s="49"/>
    </row>
    <row r="42" spans="1:41" ht="15.75" customHeight="1">
      <c r="A42" s="461"/>
      <c r="B42" s="461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61"/>
      <c r="P42" s="26"/>
      <c r="Q42" s="26"/>
      <c r="R42" s="412"/>
      <c r="S42" s="84"/>
      <c r="T42" s="412"/>
      <c r="U42" s="412"/>
      <c r="V42" s="412"/>
      <c r="W42" s="412"/>
      <c r="X42" s="412"/>
      <c r="Y42" s="412"/>
      <c r="Z42" s="84"/>
      <c r="AA42" s="412"/>
      <c r="AB42" s="413"/>
      <c r="AC42" s="413"/>
      <c r="AD42" s="413"/>
      <c r="AE42" s="413"/>
      <c r="AF42" s="401"/>
      <c r="AK42" s="61"/>
      <c r="AL42" s="61"/>
      <c r="AM42" s="61"/>
      <c r="AN42" s="31"/>
      <c r="AO42" s="18"/>
    </row>
    <row r="43" spans="1:41" ht="19.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412"/>
      <c r="S43" s="84"/>
      <c r="T43" s="412"/>
      <c r="U43" s="412"/>
      <c r="V43" s="412"/>
      <c r="W43" s="412"/>
      <c r="X43" s="412"/>
      <c r="Y43" s="412"/>
      <c r="Z43" s="84"/>
      <c r="AA43" s="412"/>
      <c r="AB43" s="413"/>
      <c r="AC43" s="413"/>
      <c r="AD43" s="413"/>
      <c r="AE43" s="413"/>
      <c r="AF43" s="401"/>
      <c r="AK43" s="61"/>
      <c r="AL43" s="61"/>
      <c r="AM43" s="61"/>
      <c r="AN43" s="31"/>
      <c r="AO43" s="18"/>
    </row>
    <row r="44" spans="1:41" ht="19.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412"/>
      <c r="S44" s="84"/>
      <c r="T44" s="412"/>
      <c r="U44" s="412"/>
      <c r="V44" s="412"/>
      <c r="W44" s="412"/>
      <c r="X44" s="412"/>
      <c r="Y44" s="412"/>
      <c r="Z44" s="84"/>
      <c r="AA44" s="412"/>
      <c r="AB44" s="413"/>
      <c r="AC44" s="413"/>
      <c r="AD44" s="413"/>
      <c r="AE44" s="413"/>
      <c r="AF44" s="335"/>
      <c r="AG44" s="363"/>
      <c r="AK44" s="61"/>
      <c r="AL44" s="61"/>
      <c r="AM44" s="61"/>
      <c r="AN44" s="31"/>
      <c r="AO44" s="18"/>
    </row>
    <row r="45" spans="1:39" ht="19.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412"/>
      <c r="S45" s="84"/>
      <c r="T45" s="412"/>
      <c r="U45" s="412"/>
      <c r="V45" s="412"/>
      <c r="W45" s="412"/>
      <c r="X45" s="412"/>
      <c r="Y45" s="412"/>
      <c r="Z45" s="84"/>
      <c r="AA45" s="412"/>
      <c r="AB45" s="413"/>
      <c r="AC45" s="413"/>
      <c r="AD45" s="413"/>
      <c r="AK45" s="61"/>
      <c r="AL45" s="61"/>
      <c r="AM45" s="61"/>
    </row>
    <row r="46" spans="1:39" ht="19.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412"/>
      <c r="S46" s="84"/>
      <c r="T46" s="412"/>
      <c r="U46" s="412"/>
      <c r="V46" s="412"/>
      <c r="W46" s="412"/>
      <c r="X46" s="412"/>
      <c r="Y46" s="412"/>
      <c r="Z46" s="84"/>
      <c r="AA46" s="412"/>
      <c r="AB46" s="413"/>
      <c r="AC46" s="413"/>
      <c r="AD46" s="413"/>
      <c r="AK46" s="61"/>
      <c r="AL46" s="61"/>
      <c r="AM46" s="61"/>
    </row>
    <row r="47" spans="1:39" ht="19.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412"/>
      <c r="S47" s="84"/>
      <c r="T47" s="412"/>
      <c r="U47" s="412"/>
      <c r="V47" s="412"/>
      <c r="W47" s="412"/>
      <c r="X47" s="412"/>
      <c r="Y47" s="412"/>
      <c r="Z47" s="84"/>
      <c r="AA47" s="412"/>
      <c r="AB47" s="413"/>
      <c r="AC47" s="413"/>
      <c r="AD47" s="413"/>
      <c r="AK47" s="61"/>
      <c r="AL47" s="61"/>
      <c r="AM47" s="61"/>
    </row>
    <row r="48" spans="1:39" ht="19.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412"/>
      <c r="S48" s="84"/>
      <c r="T48" s="412"/>
      <c r="U48" s="412"/>
      <c r="V48" s="412"/>
      <c r="W48" s="412"/>
      <c r="X48" s="412"/>
      <c r="Y48" s="412"/>
      <c r="Z48" s="84"/>
      <c r="AA48" s="412"/>
      <c r="AB48" s="413"/>
      <c r="AC48" s="413"/>
      <c r="AD48" s="413"/>
      <c r="AK48" s="61"/>
      <c r="AL48" s="61"/>
      <c r="AM48" s="61"/>
    </row>
    <row r="49" spans="1:39" ht="19.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12"/>
      <c r="S49" s="84"/>
      <c r="T49" s="412"/>
      <c r="U49" s="412"/>
      <c r="V49" s="412"/>
      <c r="W49" s="412"/>
      <c r="X49" s="412"/>
      <c r="Y49" s="412"/>
      <c r="Z49" s="84"/>
      <c r="AA49" s="412"/>
      <c r="AB49" s="413"/>
      <c r="AC49" s="413"/>
      <c r="AD49" s="413"/>
      <c r="AK49" s="61"/>
      <c r="AL49" s="61"/>
      <c r="AM49" s="61"/>
    </row>
    <row r="50" spans="1:39" ht="19.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412"/>
      <c r="S50" s="84"/>
      <c r="T50" s="412"/>
      <c r="U50" s="412"/>
      <c r="V50" s="412"/>
      <c r="W50" s="412"/>
      <c r="X50" s="412"/>
      <c r="Y50" s="412"/>
      <c r="Z50" s="84"/>
      <c r="AA50" s="412"/>
      <c r="AB50" s="413"/>
      <c r="AC50" s="413"/>
      <c r="AD50" s="413"/>
      <c r="AK50" s="61"/>
      <c r="AL50" s="61"/>
      <c r="AM50" s="61"/>
    </row>
    <row r="51" spans="1:39" ht="19.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412"/>
      <c r="S51" s="84"/>
      <c r="T51" s="412"/>
      <c r="U51" s="412"/>
      <c r="V51" s="412"/>
      <c r="W51" s="412"/>
      <c r="X51" s="412"/>
      <c r="Y51" s="412"/>
      <c r="Z51" s="84"/>
      <c r="AA51" s="412"/>
      <c r="AB51" s="413"/>
      <c r="AC51" s="413"/>
      <c r="AD51" s="413"/>
      <c r="AK51" s="61"/>
      <c r="AL51" s="61"/>
      <c r="AM51" s="61"/>
    </row>
    <row r="52" spans="1:39" ht="19.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412"/>
      <c r="S52" s="84"/>
      <c r="T52" s="412"/>
      <c r="U52" s="412"/>
      <c r="V52" s="412"/>
      <c r="W52" s="412"/>
      <c r="X52" s="412"/>
      <c r="Y52" s="412"/>
      <c r="Z52" s="84"/>
      <c r="AA52" s="412"/>
      <c r="AB52" s="413"/>
      <c r="AC52" s="413"/>
      <c r="AD52" s="413"/>
      <c r="AK52" s="61"/>
      <c r="AL52" s="61"/>
      <c r="AM52" s="61"/>
    </row>
    <row r="53" spans="1:39" ht="19.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12"/>
      <c r="S53" s="84"/>
      <c r="T53" s="412"/>
      <c r="U53" s="412"/>
      <c r="V53" s="412"/>
      <c r="W53" s="412"/>
      <c r="X53" s="412"/>
      <c r="Y53" s="412"/>
      <c r="Z53" s="84"/>
      <c r="AA53" s="412"/>
      <c r="AB53" s="413"/>
      <c r="AC53" s="413"/>
      <c r="AD53" s="413"/>
      <c r="AK53" s="61"/>
      <c r="AL53" s="61"/>
      <c r="AM53" s="61"/>
    </row>
    <row r="54" spans="1:39" ht="19.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412"/>
      <c r="S54" s="84"/>
      <c r="T54" s="412"/>
      <c r="U54" s="412"/>
      <c r="V54" s="412"/>
      <c r="W54" s="412"/>
      <c r="X54" s="412"/>
      <c r="Y54" s="412"/>
      <c r="Z54" s="84"/>
      <c r="AA54" s="412"/>
      <c r="AB54" s="413"/>
      <c r="AC54" s="413"/>
      <c r="AD54" s="413"/>
      <c r="AK54" s="61"/>
      <c r="AL54" s="61"/>
      <c r="AM54" s="61"/>
    </row>
    <row r="55" spans="1:39" ht="19.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412"/>
      <c r="S55" s="84"/>
      <c r="T55" s="412"/>
      <c r="U55" s="412"/>
      <c r="V55" s="412"/>
      <c r="W55" s="412"/>
      <c r="X55" s="412"/>
      <c r="Y55" s="412"/>
      <c r="Z55" s="84"/>
      <c r="AA55" s="412"/>
      <c r="AB55" s="413"/>
      <c r="AC55" s="413"/>
      <c r="AD55" s="413"/>
      <c r="AK55" s="61"/>
      <c r="AL55" s="61"/>
      <c r="AM55" s="61"/>
    </row>
    <row r="56" spans="1:39" ht="17.2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85"/>
      <c r="S56" s="85"/>
      <c r="T56" s="85"/>
      <c r="U56" s="85"/>
      <c r="V56" s="414"/>
      <c r="W56" s="414"/>
      <c r="X56" s="414"/>
      <c r="Y56" s="414"/>
      <c r="Z56" s="85"/>
      <c r="AA56" s="414"/>
      <c r="AB56" s="415"/>
      <c r="AC56" s="415"/>
      <c r="AD56" s="415"/>
      <c r="AK56" s="61"/>
      <c r="AL56" s="61"/>
      <c r="AM56" s="61"/>
    </row>
    <row r="57" spans="1:39" ht="17.2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85"/>
      <c r="S57" s="85"/>
      <c r="T57" s="85"/>
      <c r="U57" s="85"/>
      <c r="V57" s="414"/>
      <c r="W57" s="414"/>
      <c r="X57" s="414"/>
      <c r="Y57" s="414"/>
      <c r="Z57" s="85"/>
      <c r="AA57" s="414"/>
      <c r="AB57" s="415"/>
      <c r="AC57" s="415"/>
      <c r="AD57" s="415"/>
      <c r="AK57" s="61"/>
      <c r="AL57" s="61"/>
      <c r="AM57" s="61"/>
    </row>
    <row r="58" spans="1:39" ht="17.25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85"/>
      <c r="S58" s="85"/>
      <c r="T58" s="85"/>
      <c r="U58" s="85"/>
      <c r="V58" s="414"/>
      <c r="W58" s="414"/>
      <c r="X58" s="414"/>
      <c r="Y58" s="414"/>
      <c r="Z58" s="85"/>
      <c r="AA58" s="414"/>
      <c r="AB58" s="415"/>
      <c r="AC58" s="415"/>
      <c r="AD58" s="415"/>
      <c r="AK58" s="61"/>
      <c r="AL58" s="61"/>
      <c r="AM58" s="61"/>
    </row>
    <row r="59" spans="1:39" ht="17.25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85"/>
      <c r="S59" s="85"/>
      <c r="T59" s="85"/>
      <c r="U59" s="85"/>
      <c r="V59" s="414"/>
      <c r="W59" s="414"/>
      <c r="X59" s="414"/>
      <c r="Y59" s="414"/>
      <c r="Z59" s="85"/>
      <c r="AA59" s="414"/>
      <c r="AB59" s="415"/>
      <c r="AC59" s="415"/>
      <c r="AD59" s="415"/>
      <c r="AK59" s="61"/>
      <c r="AL59" s="61"/>
      <c r="AM59" s="61"/>
    </row>
    <row r="60" spans="1:39" ht="17.2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85"/>
      <c r="S60" s="85"/>
      <c r="T60" s="85"/>
      <c r="U60" s="85"/>
      <c r="V60" s="414"/>
      <c r="W60" s="414"/>
      <c r="X60" s="414"/>
      <c r="Y60" s="414"/>
      <c r="Z60" s="85"/>
      <c r="AA60" s="414"/>
      <c r="AB60" s="415"/>
      <c r="AC60" s="415"/>
      <c r="AD60" s="415"/>
      <c r="AK60" s="61"/>
      <c r="AL60" s="61"/>
      <c r="AM60" s="61"/>
    </row>
    <row r="61" spans="1:39" ht="17.2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85"/>
      <c r="S61" s="85"/>
      <c r="T61" s="85"/>
      <c r="U61" s="85"/>
      <c r="V61" s="414"/>
      <c r="W61" s="414"/>
      <c r="X61" s="414"/>
      <c r="Y61" s="414"/>
      <c r="Z61" s="85"/>
      <c r="AA61" s="414"/>
      <c r="AB61" s="415"/>
      <c r="AC61" s="415"/>
      <c r="AD61" s="415"/>
      <c r="AK61" s="61"/>
      <c r="AL61" s="61"/>
      <c r="AM61" s="61"/>
    </row>
    <row r="62" spans="1:39" ht="9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9"/>
      <c r="O62" s="29"/>
      <c r="P62" s="29"/>
      <c r="Q62" s="29"/>
      <c r="R62" s="416"/>
      <c r="S62" s="416"/>
      <c r="T62" s="416"/>
      <c r="U62" s="416"/>
      <c r="V62" s="83"/>
      <c r="W62" s="83"/>
      <c r="X62" s="83"/>
      <c r="Y62" s="83"/>
      <c r="Z62" s="83"/>
      <c r="AA62" s="83"/>
      <c r="AB62" s="401"/>
      <c r="AC62" s="401"/>
      <c r="AD62" s="401"/>
      <c r="AK62" s="61"/>
      <c r="AL62" s="61"/>
      <c r="AM62" s="61"/>
    </row>
  </sheetData>
  <mergeCells count="5">
    <mergeCell ref="C1:P1"/>
    <mergeCell ref="J5:P5"/>
    <mergeCell ref="C3:P3"/>
    <mergeCell ref="A42:O42"/>
    <mergeCell ref="C5:I5"/>
  </mergeCells>
  <printOptions horizontalCentered="1" verticalCentered="1"/>
  <pageMargins left="0" right="0" top="0" bottom="0" header="0.5118110236220472" footer="0.5118110236220472"/>
  <pageSetup firstPageNumber="90" useFirstPageNumber="1" horizontalDpi="600" verticalDpi="600" orientation="landscape" paperSize="9" scale="52" r:id="rId2"/>
  <headerFooter alignWithMargins="0">
    <oddFooter>&amp;L&amp;11
Unité de Structuration de données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Z61"/>
  <sheetViews>
    <sheetView showGridLines="0" showZeros="0" workbookViewId="0" topLeftCell="G22">
      <selection activeCell="X65" sqref="X65"/>
    </sheetView>
  </sheetViews>
  <sheetFormatPr defaultColWidth="11.421875" defaultRowHeight="12.75"/>
  <cols>
    <col min="1" max="1" width="16.28125" style="127" customWidth="1"/>
    <col min="2" max="13" width="5.7109375" style="127" bestFit="1" customWidth="1"/>
    <col min="14" max="15" width="6.57421875" style="127" bestFit="1" customWidth="1"/>
    <col min="16" max="18" width="5.28125" style="127" customWidth="1"/>
    <col min="19" max="31" width="5.28125" style="344" customWidth="1"/>
    <col min="32" max="32" width="8.00390625" style="344" customWidth="1"/>
    <col min="33" max="33" width="7.140625" style="344" customWidth="1"/>
    <col min="34" max="37" width="5.28125" style="344" customWidth="1"/>
    <col min="38" max="41" width="5.28125" style="289" customWidth="1"/>
    <col min="42" max="16384" width="5.28125" style="127" customWidth="1"/>
  </cols>
  <sheetData>
    <row r="2" spans="1:16" ht="33.75" customHeight="1">
      <c r="A2" s="457" t="str">
        <f>tournesol!$A$2</f>
        <v>Evolution régionale des grains mis en œuvre et des stocks des FAB     fin juin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</row>
    <row r="4" spans="17:42" s="91" customFormat="1" ht="21.75" customHeight="1">
      <c r="Q4" s="224"/>
      <c r="R4" s="224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24"/>
      <c r="AG4" s="200"/>
      <c r="AH4" s="200"/>
      <c r="AI4" s="200"/>
      <c r="AJ4" s="200"/>
      <c r="AK4" s="200"/>
      <c r="AL4" s="341"/>
      <c r="AM4" s="341"/>
      <c r="AN4" s="341"/>
      <c r="AO4" s="419"/>
      <c r="AP4" s="208"/>
    </row>
    <row r="5" spans="1:48" s="91" customFormat="1" ht="27" customHeight="1">
      <c r="A5" s="471"/>
      <c r="B5" s="473" t="s">
        <v>58</v>
      </c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198"/>
      <c r="AG5" s="199"/>
      <c r="AH5" s="199"/>
      <c r="AI5" s="199"/>
      <c r="AJ5" s="199"/>
      <c r="AK5" s="199"/>
      <c r="AL5" s="341"/>
      <c r="AM5" s="341"/>
      <c r="AN5" s="36"/>
      <c r="AO5" s="101"/>
      <c r="AP5" s="8"/>
      <c r="AQ5" s="106"/>
      <c r="AR5" s="106"/>
      <c r="AS5" s="105"/>
      <c r="AT5" s="105"/>
      <c r="AV5" s="202"/>
    </row>
    <row r="6" spans="1:48" s="8" customFormat="1" ht="14.25" customHeight="1">
      <c r="A6" s="472"/>
      <c r="B6" s="173" t="s">
        <v>26</v>
      </c>
      <c r="C6" s="173" t="s">
        <v>22</v>
      </c>
      <c r="D6" s="173" t="s">
        <v>27</v>
      </c>
      <c r="E6" s="173" t="s">
        <v>28</v>
      </c>
      <c r="F6" s="173" t="s">
        <v>29</v>
      </c>
      <c r="G6" s="173" t="s">
        <v>30</v>
      </c>
      <c r="H6" s="173" t="s">
        <v>31</v>
      </c>
      <c r="I6" s="173" t="s">
        <v>32</v>
      </c>
      <c r="J6" s="173" t="s">
        <v>23</v>
      </c>
      <c r="K6" s="173" t="s">
        <v>33</v>
      </c>
      <c r="L6" s="173" t="s">
        <v>24</v>
      </c>
      <c r="M6" s="173" t="s">
        <v>25</v>
      </c>
      <c r="N6" s="173" t="str">
        <f>FAB!H6</f>
        <v>10/11</v>
      </c>
      <c r="O6" s="173" t="str">
        <f>FAB!I6</f>
        <v>11/12</v>
      </c>
      <c r="P6" s="173" t="s">
        <v>0</v>
      </c>
      <c r="AF6" s="199" t="s">
        <v>48</v>
      </c>
      <c r="AG6" s="199" t="s">
        <v>49</v>
      </c>
      <c r="AH6" s="199"/>
      <c r="AI6" s="199"/>
      <c r="AJ6" s="199"/>
      <c r="AK6" s="199"/>
      <c r="AL6" s="34"/>
      <c r="AM6" s="36"/>
      <c r="AN6" s="36"/>
      <c r="AO6" s="101"/>
      <c r="AS6" s="204"/>
      <c r="AT6" s="204"/>
      <c r="AV6" s="9"/>
    </row>
    <row r="7" spans="1:48" s="201" customFormat="1" ht="14.25" customHeight="1">
      <c r="A7" s="146" t="s">
        <v>17</v>
      </c>
      <c r="B7" s="250">
        <v>0</v>
      </c>
      <c r="C7" s="250">
        <v>0</v>
      </c>
      <c r="D7" s="250">
        <v>1.9</v>
      </c>
      <c r="E7" s="250">
        <v>0</v>
      </c>
      <c r="F7" s="250">
        <v>9.6</v>
      </c>
      <c r="G7" s="250">
        <v>0</v>
      </c>
      <c r="H7" s="250">
        <v>0</v>
      </c>
      <c r="I7" s="250">
        <v>0</v>
      </c>
      <c r="J7" s="250">
        <v>0</v>
      </c>
      <c r="K7" s="250">
        <v>0</v>
      </c>
      <c r="L7" s="250">
        <v>0</v>
      </c>
      <c r="M7" s="250">
        <v>0</v>
      </c>
      <c r="N7" s="250">
        <v>27.2</v>
      </c>
      <c r="O7" s="250">
        <v>11.5</v>
      </c>
      <c r="P7" s="213"/>
      <c r="AE7" s="8" t="s">
        <v>63</v>
      </c>
      <c r="AF7" s="433">
        <v>14706.5</v>
      </c>
      <c r="AG7" s="199">
        <v>61021.57</v>
      </c>
      <c r="AH7" s="199"/>
      <c r="AI7" s="199"/>
      <c r="AJ7" s="199"/>
      <c r="AK7" s="199"/>
      <c r="AL7" s="34"/>
      <c r="AM7" s="36"/>
      <c r="AN7" s="36"/>
      <c r="AO7" s="101"/>
      <c r="AS7" s="210"/>
      <c r="AT7" s="210"/>
      <c r="AV7" s="69"/>
    </row>
    <row r="8" spans="1:52" s="91" customFormat="1" ht="15.75" customHeight="1">
      <c r="A8" s="93" t="s">
        <v>13</v>
      </c>
      <c r="B8" s="94">
        <v>528.86</v>
      </c>
      <c r="C8" s="94">
        <v>536.94</v>
      </c>
      <c r="D8" s="94">
        <v>562.06</v>
      </c>
      <c r="E8" s="94">
        <v>641.17</v>
      </c>
      <c r="F8" s="94">
        <v>685.7</v>
      </c>
      <c r="G8" s="94">
        <v>663.74</v>
      </c>
      <c r="H8" s="94">
        <v>705.32</v>
      </c>
      <c r="I8" s="94">
        <v>669.24</v>
      </c>
      <c r="J8" s="94">
        <v>661.69</v>
      </c>
      <c r="K8" s="94">
        <v>618.16</v>
      </c>
      <c r="L8" s="94">
        <v>628.49</v>
      </c>
      <c r="M8" s="94">
        <v>518.13</v>
      </c>
      <c r="N8" s="94">
        <v>4399.63</v>
      </c>
      <c r="O8" s="94">
        <v>7419.5</v>
      </c>
      <c r="P8" s="132">
        <f>IF(N8&lt;&gt;0,(O8-N8)/N8,0)</f>
        <v>0.6863918102204049</v>
      </c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8" t="s">
        <v>64</v>
      </c>
      <c r="AF8" s="205">
        <v>14290.4</v>
      </c>
      <c r="AG8" s="199">
        <v>65189.391000000025</v>
      </c>
      <c r="AH8" s="199"/>
      <c r="AI8" s="199"/>
      <c r="AJ8" s="206"/>
      <c r="AK8" s="200"/>
      <c r="AL8" s="341"/>
      <c r="AM8" s="341"/>
      <c r="AN8" s="341"/>
      <c r="AO8" s="419"/>
      <c r="AP8" s="208"/>
      <c r="AR8" s="209"/>
      <c r="AS8" s="209"/>
      <c r="AU8" s="209"/>
      <c r="AV8" s="95"/>
      <c r="AW8" s="95"/>
      <c r="AX8" s="95"/>
      <c r="AY8" s="95"/>
      <c r="AZ8" s="95"/>
    </row>
    <row r="9" spans="1:52" s="91" customFormat="1" ht="15.75" customHeight="1">
      <c r="A9" s="93" t="s">
        <v>8</v>
      </c>
      <c r="B9" s="94">
        <v>84.7</v>
      </c>
      <c r="C9" s="94">
        <v>115.9</v>
      </c>
      <c r="D9" s="94">
        <v>130.8</v>
      </c>
      <c r="E9" s="94">
        <v>136.9</v>
      </c>
      <c r="F9" s="94">
        <v>204.2</v>
      </c>
      <c r="G9" s="94">
        <v>183.7</v>
      </c>
      <c r="H9" s="94">
        <v>188.56</v>
      </c>
      <c r="I9" s="94">
        <v>231.8</v>
      </c>
      <c r="J9" s="94">
        <v>198.5</v>
      </c>
      <c r="K9" s="94">
        <v>216.6</v>
      </c>
      <c r="L9" s="94">
        <v>199.4</v>
      </c>
      <c r="M9" s="94">
        <v>164.7</v>
      </c>
      <c r="N9" s="94">
        <v>978.4</v>
      </c>
      <c r="O9" s="94">
        <v>2055.76</v>
      </c>
      <c r="P9" s="132">
        <f aca="true" t="shared" si="0" ref="P9:P27">IF(N9&lt;&gt;0,(O9-N9)/N9,0)</f>
        <v>1.1011447260834015</v>
      </c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8" t="s">
        <v>65</v>
      </c>
      <c r="AF9" s="205">
        <v>14084.4</v>
      </c>
      <c r="AG9" s="199">
        <v>62804.446999999986</v>
      </c>
      <c r="AH9" s="199"/>
      <c r="AI9" s="199"/>
      <c r="AJ9" s="206"/>
      <c r="AK9" s="200"/>
      <c r="AL9" s="341"/>
      <c r="AM9" s="341"/>
      <c r="AN9" s="341"/>
      <c r="AO9" s="419"/>
      <c r="AP9" s="208"/>
      <c r="AR9" s="209"/>
      <c r="AS9" s="209"/>
      <c r="AU9" s="209"/>
      <c r="AV9" s="95"/>
      <c r="AW9" s="95"/>
      <c r="AX9" s="95"/>
      <c r="AY9" s="95"/>
      <c r="AZ9" s="95"/>
    </row>
    <row r="10" spans="1:52" s="91" customFormat="1" ht="15.75" customHeight="1">
      <c r="A10" s="93" t="s">
        <v>1</v>
      </c>
      <c r="B10" s="94">
        <v>858.3</v>
      </c>
      <c r="C10" s="94">
        <v>949.1</v>
      </c>
      <c r="D10" s="94">
        <v>865.3</v>
      </c>
      <c r="E10" s="94">
        <v>1050.5</v>
      </c>
      <c r="F10" s="94">
        <v>1054.4</v>
      </c>
      <c r="G10" s="94">
        <v>1129.5</v>
      </c>
      <c r="H10" s="94">
        <v>1121.8</v>
      </c>
      <c r="I10" s="94">
        <v>1142.4</v>
      </c>
      <c r="J10" s="94">
        <v>1257.06</v>
      </c>
      <c r="K10" s="94">
        <v>1211.5</v>
      </c>
      <c r="L10" s="94">
        <v>1355.2</v>
      </c>
      <c r="M10" s="94">
        <v>1131.8</v>
      </c>
      <c r="N10" s="94">
        <v>5181.02</v>
      </c>
      <c r="O10" s="94">
        <v>13126.86</v>
      </c>
      <c r="P10" s="132">
        <f t="shared" si="0"/>
        <v>1.533643954279273</v>
      </c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8" t="s">
        <v>66</v>
      </c>
      <c r="AF10" s="205">
        <v>15865.9</v>
      </c>
      <c r="AG10" s="199">
        <v>70179.28499999999</v>
      </c>
      <c r="AH10" s="199"/>
      <c r="AI10" s="199"/>
      <c r="AJ10" s="206"/>
      <c r="AK10" s="200"/>
      <c r="AL10" s="341"/>
      <c r="AM10" s="341"/>
      <c r="AN10" s="341"/>
      <c r="AO10" s="419"/>
      <c r="AP10" s="208"/>
      <c r="AR10" s="209"/>
      <c r="AS10" s="209"/>
      <c r="AU10" s="209"/>
      <c r="AV10" s="95"/>
      <c r="AW10" s="95"/>
      <c r="AX10" s="95"/>
      <c r="AY10" s="95"/>
      <c r="AZ10" s="95"/>
    </row>
    <row r="11" spans="1:52" s="91" customFormat="1" ht="15.75" customHeight="1">
      <c r="A11" s="93" t="s">
        <v>16</v>
      </c>
      <c r="B11" s="94">
        <v>835.3</v>
      </c>
      <c r="C11" s="94">
        <v>1129.4</v>
      </c>
      <c r="D11" s="94">
        <v>1240.8</v>
      </c>
      <c r="E11" s="94">
        <v>1154.6</v>
      </c>
      <c r="F11" s="94">
        <v>1382.4</v>
      </c>
      <c r="G11" s="94">
        <v>1382</v>
      </c>
      <c r="H11" s="94">
        <v>1718.1</v>
      </c>
      <c r="I11" s="94">
        <v>1936.9</v>
      </c>
      <c r="J11" s="94">
        <v>1883.9</v>
      </c>
      <c r="K11" s="94">
        <v>2120.6</v>
      </c>
      <c r="L11" s="94">
        <v>2307.4</v>
      </c>
      <c r="M11" s="94">
        <v>1997.3</v>
      </c>
      <c r="N11" s="94">
        <v>9874.7</v>
      </c>
      <c r="O11" s="94">
        <v>19088.7</v>
      </c>
      <c r="P11" s="132">
        <f t="shared" si="0"/>
        <v>0.933091638226984</v>
      </c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8" t="s">
        <v>67</v>
      </c>
      <c r="AF11" s="205">
        <v>38180.12</v>
      </c>
      <c r="AG11" s="199">
        <v>74682.53500000003</v>
      </c>
      <c r="AH11" s="199"/>
      <c r="AI11" s="199"/>
      <c r="AJ11" s="206"/>
      <c r="AK11" s="200"/>
      <c r="AL11" s="341"/>
      <c r="AM11" s="341"/>
      <c r="AN11" s="341"/>
      <c r="AO11" s="419"/>
      <c r="AP11" s="208"/>
      <c r="AR11" s="209"/>
      <c r="AS11" s="209"/>
      <c r="AU11" s="209"/>
      <c r="AV11" s="95"/>
      <c r="AW11" s="95"/>
      <c r="AX11" s="95"/>
      <c r="AY11" s="95"/>
      <c r="AZ11" s="95"/>
    </row>
    <row r="12" spans="1:52" s="91" customFormat="1" ht="15.75" customHeight="1">
      <c r="A12" s="93" t="s">
        <v>2</v>
      </c>
      <c r="B12" s="94">
        <v>1456.2</v>
      </c>
      <c r="C12" s="94">
        <v>2048.6</v>
      </c>
      <c r="D12" s="94">
        <v>2021.7</v>
      </c>
      <c r="E12" s="94">
        <v>2461.9</v>
      </c>
      <c r="F12" s="94">
        <v>3321.6</v>
      </c>
      <c r="G12" s="94">
        <v>3878.5</v>
      </c>
      <c r="H12" s="94">
        <v>3547.2</v>
      </c>
      <c r="I12" s="94">
        <v>3326.8</v>
      </c>
      <c r="J12" s="94">
        <v>3220.1</v>
      </c>
      <c r="K12" s="94">
        <v>2736.1</v>
      </c>
      <c r="L12" s="94">
        <v>2531.3</v>
      </c>
      <c r="M12" s="94">
        <v>1717.9</v>
      </c>
      <c r="N12" s="94">
        <v>11741</v>
      </c>
      <c r="O12" s="94">
        <v>32267.9</v>
      </c>
      <c r="P12" s="132">
        <f t="shared" si="0"/>
        <v>1.7483093433268035</v>
      </c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8" t="s">
        <v>107</v>
      </c>
      <c r="AF12" s="205">
        <v>55286.95399999998</v>
      </c>
      <c r="AG12" s="199">
        <v>78092.228</v>
      </c>
      <c r="AH12" s="199"/>
      <c r="AI12" s="199"/>
      <c r="AJ12" s="206"/>
      <c r="AK12" s="200"/>
      <c r="AL12" s="341"/>
      <c r="AM12" s="341"/>
      <c r="AN12" s="341"/>
      <c r="AO12" s="419"/>
      <c r="AP12" s="208"/>
      <c r="AR12" s="209"/>
      <c r="AS12" s="209"/>
      <c r="AU12" s="209"/>
      <c r="AV12" s="95"/>
      <c r="AW12" s="95"/>
      <c r="AX12" s="95"/>
      <c r="AY12" s="95"/>
      <c r="AZ12" s="95"/>
    </row>
    <row r="13" spans="1:52" s="91" customFormat="1" ht="15.75" customHeight="1">
      <c r="A13" s="93" t="s">
        <v>18</v>
      </c>
      <c r="B13" s="94">
        <v>1544.11</v>
      </c>
      <c r="C13" s="94">
        <v>1646.06</v>
      </c>
      <c r="D13" s="94">
        <v>2047.63</v>
      </c>
      <c r="E13" s="94">
        <v>2014.46</v>
      </c>
      <c r="F13" s="94">
        <v>2258.63</v>
      </c>
      <c r="G13" s="94">
        <v>1784.77</v>
      </c>
      <c r="H13" s="94">
        <v>1681.2</v>
      </c>
      <c r="I13" s="94">
        <v>1763.39</v>
      </c>
      <c r="J13" s="94">
        <v>1870.41</v>
      </c>
      <c r="K13" s="94">
        <v>2070.23</v>
      </c>
      <c r="L13" s="94">
        <v>2062.34</v>
      </c>
      <c r="M13" s="94">
        <v>2148.89</v>
      </c>
      <c r="N13" s="94">
        <v>7448.25</v>
      </c>
      <c r="O13" s="94">
        <v>22892.11</v>
      </c>
      <c r="P13" s="132">
        <f t="shared" si="0"/>
        <v>2.0734884033162153</v>
      </c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8" t="s">
        <v>68</v>
      </c>
      <c r="AF13" s="205">
        <v>58168.034999999996</v>
      </c>
      <c r="AG13" s="199">
        <v>78412.43400000001</v>
      </c>
      <c r="AH13" s="199"/>
      <c r="AI13" s="199"/>
      <c r="AJ13" s="206"/>
      <c r="AK13" s="200"/>
      <c r="AL13" s="341"/>
      <c r="AM13" s="341"/>
      <c r="AN13" s="341"/>
      <c r="AO13" s="419"/>
      <c r="AP13" s="208"/>
      <c r="AR13" s="209"/>
      <c r="AS13" s="209"/>
      <c r="AU13" s="209"/>
      <c r="AV13" s="95"/>
      <c r="AW13" s="95"/>
      <c r="AX13" s="95"/>
      <c r="AY13" s="95"/>
      <c r="AZ13" s="95"/>
    </row>
    <row r="14" spans="1:52" s="91" customFormat="1" ht="15.75" customHeight="1">
      <c r="A14" s="93" t="s">
        <v>14</v>
      </c>
      <c r="B14" s="94">
        <v>7.7</v>
      </c>
      <c r="C14" s="94">
        <v>10.4</v>
      </c>
      <c r="D14" s="94">
        <v>8.7</v>
      </c>
      <c r="E14" s="94">
        <v>11.2</v>
      </c>
      <c r="F14" s="94">
        <v>16.3</v>
      </c>
      <c r="G14" s="94">
        <v>11.7</v>
      </c>
      <c r="H14" s="94">
        <v>13.5</v>
      </c>
      <c r="I14" s="94">
        <v>9.9</v>
      </c>
      <c r="J14" s="94">
        <v>15.8</v>
      </c>
      <c r="K14" s="94">
        <v>9.9</v>
      </c>
      <c r="L14" s="94">
        <v>8.1</v>
      </c>
      <c r="M14" s="94">
        <v>11.2</v>
      </c>
      <c r="N14" s="94">
        <v>1092.73</v>
      </c>
      <c r="O14" s="94">
        <v>134.4</v>
      </c>
      <c r="P14" s="132">
        <f t="shared" si="0"/>
        <v>-0.8770052986556606</v>
      </c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8" t="s">
        <v>108</v>
      </c>
      <c r="AF14" s="205">
        <v>58559.90699999999</v>
      </c>
      <c r="AG14" s="199">
        <v>79407.54900000004</v>
      </c>
      <c r="AH14" s="199"/>
      <c r="AI14" s="199"/>
      <c r="AJ14" s="206"/>
      <c r="AK14" s="200"/>
      <c r="AL14" s="341"/>
      <c r="AM14" s="341"/>
      <c r="AN14" s="341"/>
      <c r="AO14" s="419"/>
      <c r="AP14" s="208"/>
      <c r="AR14" s="209"/>
      <c r="AS14" s="209"/>
      <c r="AU14" s="209"/>
      <c r="AV14" s="95"/>
      <c r="AW14" s="95"/>
      <c r="AX14" s="95"/>
      <c r="AY14" s="95"/>
      <c r="AZ14" s="95"/>
    </row>
    <row r="15" spans="1:52" s="91" customFormat="1" ht="15.75" customHeight="1">
      <c r="A15" s="93" t="s">
        <v>15</v>
      </c>
      <c r="B15" s="94">
        <v>245.3</v>
      </c>
      <c r="C15" s="94">
        <v>284.9</v>
      </c>
      <c r="D15" s="94">
        <v>282.4</v>
      </c>
      <c r="E15" s="94">
        <v>301.3</v>
      </c>
      <c r="F15" s="94">
        <v>384.2</v>
      </c>
      <c r="G15" s="94">
        <v>375.5</v>
      </c>
      <c r="H15" s="94">
        <v>405.7</v>
      </c>
      <c r="I15" s="94">
        <v>382.6</v>
      </c>
      <c r="J15" s="94">
        <v>378.2</v>
      </c>
      <c r="K15" s="94">
        <v>359.5</v>
      </c>
      <c r="L15" s="94">
        <v>394.8</v>
      </c>
      <c r="M15" s="94">
        <v>298</v>
      </c>
      <c r="N15" s="94">
        <v>2003.7</v>
      </c>
      <c r="O15" s="94">
        <v>4092.4</v>
      </c>
      <c r="P15" s="132">
        <f t="shared" si="0"/>
        <v>1.0424215201876528</v>
      </c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8" t="s">
        <v>70</v>
      </c>
      <c r="AF15" s="205">
        <v>62358.96</v>
      </c>
      <c r="AG15" s="199">
        <v>83415.22699999998</v>
      </c>
      <c r="AH15" s="199"/>
      <c r="AI15" s="199"/>
      <c r="AJ15" s="206"/>
      <c r="AK15" s="200"/>
      <c r="AL15" s="341"/>
      <c r="AM15" s="341"/>
      <c r="AN15" s="341"/>
      <c r="AO15" s="419"/>
      <c r="AP15" s="208"/>
      <c r="AR15" s="209"/>
      <c r="AS15" s="209"/>
      <c r="AU15" s="209"/>
      <c r="AV15" s="95"/>
      <c r="AW15" s="95"/>
      <c r="AX15" s="95"/>
      <c r="AY15" s="95"/>
      <c r="AZ15" s="95"/>
    </row>
    <row r="16" spans="1:52" s="91" customFormat="1" ht="15.75" customHeight="1">
      <c r="A16" s="93" t="s">
        <v>128</v>
      </c>
      <c r="B16" s="100">
        <v>187</v>
      </c>
      <c r="C16" s="100">
        <v>242.9</v>
      </c>
      <c r="D16" s="100">
        <v>258.4</v>
      </c>
      <c r="E16" s="100">
        <v>407.3</v>
      </c>
      <c r="F16" s="100">
        <v>445</v>
      </c>
      <c r="G16" s="100">
        <v>529.4</v>
      </c>
      <c r="H16" s="100">
        <v>573.1</v>
      </c>
      <c r="I16" s="100">
        <v>573.8</v>
      </c>
      <c r="J16" s="100">
        <v>502.7</v>
      </c>
      <c r="K16" s="100">
        <v>548.5</v>
      </c>
      <c r="L16" s="100">
        <v>278.1</v>
      </c>
      <c r="M16" s="100">
        <v>161.3</v>
      </c>
      <c r="N16" s="100">
        <v>2076.6</v>
      </c>
      <c r="O16" s="100">
        <v>4707.5</v>
      </c>
      <c r="P16" s="132">
        <f t="shared" si="0"/>
        <v>1.2669267071174035</v>
      </c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8" t="s">
        <v>71</v>
      </c>
      <c r="AF16" s="205">
        <v>52924.215999999986</v>
      </c>
      <c r="AG16" s="199">
        <v>82435.90800000002</v>
      </c>
      <c r="AH16" s="199"/>
      <c r="AI16" s="199"/>
      <c r="AJ16" s="206"/>
      <c r="AK16" s="200"/>
      <c r="AL16" s="341"/>
      <c r="AM16" s="341"/>
      <c r="AN16" s="341"/>
      <c r="AO16" s="419"/>
      <c r="AP16" s="208"/>
      <c r="AR16" s="209"/>
      <c r="AS16" s="209"/>
      <c r="AU16" s="209"/>
      <c r="AV16" s="95"/>
      <c r="AW16" s="95"/>
      <c r="AX16" s="95"/>
      <c r="AY16" s="95"/>
      <c r="AZ16" s="95"/>
    </row>
    <row r="17" spans="1:52" s="95" customFormat="1" ht="15.75" customHeight="1">
      <c r="A17" s="248" t="s">
        <v>50</v>
      </c>
      <c r="B17" s="275">
        <v>11970.9</v>
      </c>
      <c r="C17" s="275">
        <v>12690.5</v>
      </c>
      <c r="D17" s="275">
        <v>12902.7</v>
      </c>
      <c r="E17" s="275">
        <v>13088.9</v>
      </c>
      <c r="F17" s="275">
        <v>13895.2</v>
      </c>
      <c r="G17" s="275">
        <v>15336</v>
      </c>
      <c r="H17" s="275">
        <v>14446.5</v>
      </c>
      <c r="I17" s="275">
        <v>13941.1</v>
      </c>
      <c r="J17" s="275">
        <v>15039.7</v>
      </c>
      <c r="K17" s="275">
        <v>14750.9</v>
      </c>
      <c r="L17" s="275">
        <v>14933.6</v>
      </c>
      <c r="M17" s="275">
        <v>13970.9</v>
      </c>
      <c r="N17" s="275">
        <v>119031.57</v>
      </c>
      <c r="O17" s="275">
        <v>166966.9</v>
      </c>
      <c r="P17" s="255">
        <f t="shared" si="0"/>
        <v>0.40271106228372844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 t="s">
        <v>72</v>
      </c>
      <c r="AF17" s="205">
        <v>55740.225</v>
      </c>
      <c r="AG17" s="200">
        <v>83405.01</v>
      </c>
      <c r="AH17" s="200"/>
      <c r="AI17" s="200"/>
      <c r="AJ17" s="206"/>
      <c r="AK17" s="340"/>
      <c r="AL17" s="341"/>
      <c r="AM17" s="341"/>
      <c r="AN17" s="341"/>
      <c r="AO17" s="419"/>
      <c r="AP17" s="208"/>
      <c r="AQ17" s="91"/>
      <c r="AR17" s="209"/>
      <c r="AS17" s="209"/>
      <c r="AT17" s="91"/>
      <c r="AU17" s="91"/>
      <c r="AV17" s="91"/>
      <c r="AW17" s="91"/>
      <c r="AX17" s="91"/>
      <c r="AY17" s="91"/>
      <c r="AZ17" s="91"/>
    </row>
    <row r="18" spans="1:52" s="95" customFormat="1" ht="12.75" customHeight="1">
      <c r="A18" s="247" t="s">
        <v>3</v>
      </c>
      <c r="B18" s="275">
        <v>26398.2</v>
      </c>
      <c r="C18" s="275">
        <v>27663.2</v>
      </c>
      <c r="D18" s="275">
        <v>23751.63</v>
      </c>
      <c r="E18" s="275">
        <v>29691.45</v>
      </c>
      <c r="F18" s="275">
        <v>29379.03</v>
      </c>
      <c r="G18" s="275">
        <v>30081.86</v>
      </c>
      <c r="H18" s="275">
        <v>30685.23</v>
      </c>
      <c r="I18" s="275">
        <v>32436.83</v>
      </c>
      <c r="J18" s="275">
        <v>35026.76</v>
      </c>
      <c r="K18" s="275">
        <v>35772.84</v>
      </c>
      <c r="L18" s="275">
        <v>36544.48</v>
      </c>
      <c r="M18" s="275">
        <v>33017.16</v>
      </c>
      <c r="N18" s="275">
        <v>184628.48</v>
      </c>
      <c r="O18" s="275">
        <v>370448.67</v>
      </c>
      <c r="P18" s="255">
        <f t="shared" si="0"/>
        <v>1.0064546379843455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 t="s">
        <v>73</v>
      </c>
      <c r="AF18" s="205">
        <v>60576.15799999997</v>
      </c>
      <c r="AG18" s="200">
        <v>77316.9069999999</v>
      </c>
      <c r="AH18" s="200"/>
      <c r="AI18" s="200"/>
      <c r="AJ18" s="206"/>
      <c r="AK18" s="340"/>
      <c r="AL18" s="341"/>
      <c r="AM18" s="34"/>
      <c r="AN18" s="34"/>
      <c r="AO18" s="336"/>
      <c r="AP18" s="204"/>
      <c r="AQ18" s="209"/>
      <c r="AR18" s="209"/>
      <c r="AS18" s="209"/>
      <c r="AT18" s="91"/>
      <c r="AU18" s="91"/>
      <c r="AV18" s="91"/>
      <c r="AW18" s="91"/>
      <c r="AX18" s="91"/>
      <c r="AY18" s="91"/>
      <c r="AZ18" s="91"/>
    </row>
    <row r="19" spans="1:52" s="95" customFormat="1" ht="12.75" customHeight="1">
      <c r="A19" s="147" t="s">
        <v>9</v>
      </c>
      <c r="B19" s="94">
        <v>5894.8</v>
      </c>
      <c r="C19" s="94">
        <v>5877.7</v>
      </c>
      <c r="D19" s="94">
        <v>5991.3</v>
      </c>
      <c r="E19" s="94">
        <v>6073</v>
      </c>
      <c r="F19" s="94">
        <v>6515.8</v>
      </c>
      <c r="G19" s="94">
        <v>6914.4</v>
      </c>
      <c r="H19" s="94">
        <v>7132.3</v>
      </c>
      <c r="I19" s="94">
        <v>6776.4</v>
      </c>
      <c r="J19" s="94">
        <v>7133.2</v>
      </c>
      <c r="K19" s="94">
        <v>7283.1</v>
      </c>
      <c r="L19" s="94">
        <v>7652.4</v>
      </c>
      <c r="M19" s="94">
        <v>7926</v>
      </c>
      <c r="N19" s="94">
        <v>63342.9</v>
      </c>
      <c r="O19" s="94">
        <v>81170.4</v>
      </c>
      <c r="P19" s="132">
        <f t="shared" si="0"/>
        <v>0.2814443291986946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205"/>
      <c r="AG19" s="200"/>
      <c r="AH19" s="200"/>
      <c r="AI19" s="200"/>
      <c r="AJ19" s="206"/>
      <c r="AK19" s="340"/>
      <c r="AL19" s="341"/>
      <c r="AM19" s="34"/>
      <c r="AN19" s="34"/>
      <c r="AO19" s="336"/>
      <c r="AP19" s="204"/>
      <c r="AQ19" s="209"/>
      <c r="AR19" s="209"/>
      <c r="AS19" s="209"/>
      <c r="AT19" s="91"/>
      <c r="AU19" s="91"/>
      <c r="AV19" s="91"/>
      <c r="AW19" s="91"/>
      <c r="AX19" s="91"/>
      <c r="AY19" s="91"/>
      <c r="AZ19" s="91"/>
    </row>
    <row r="20" spans="1:47" s="211" customFormat="1" ht="12.75" customHeight="1">
      <c r="A20" s="147" t="s">
        <v>4</v>
      </c>
      <c r="B20" s="100">
        <v>4665.7</v>
      </c>
      <c r="C20" s="100">
        <v>5458.47</v>
      </c>
      <c r="D20" s="100">
        <v>6359.45</v>
      </c>
      <c r="E20" s="100">
        <v>5633.38</v>
      </c>
      <c r="F20" s="100">
        <v>6090.22</v>
      </c>
      <c r="G20" s="100">
        <v>6127.04</v>
      </c>
      <c r="H20" s="100">
        <v>6310.5</v>
      </c>
      <c r="I20" s="100">
        <v>5894.55</v>
      </c>
      <c r="J20" s="100">
        <v>5951.67</v>
      </c>
      <c r="K20" s="100">
        <v>5575.63</v>
      </c>
      <c r="L20" s="100">
        <v>5565.59</v>
      </c>
      <c r="M20" s="100">
        <v>4153.45</v>
      </c>
      <c r="N20" s="100">
        <v>36709.65</v>
      </c>
      <c r="O20" s="100">
        <v>67785.66</v>
      </c>
      <c r="P20" s="132">
        <f t="shared" si="0"/>
        <v>0.8465351753557988</v>
      </c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348"/>
      <c r="AG20" s="340"/>
      <c r="AH20" s="340"/>
      <c r="AI20" s="340"/>
      <c r="AJ20" s="340"/>
      <c r="AK20" s="340"/>
      <c r="AL20" s="342"/>
      <c r="AM20" s="34"/>
      <c r="AN20" s="420"/>
      <c r="AO20" s="420"/>
      <c r="AP20" s="213"/>
      <c r="AQ20" s="214"/>
      <c r="AR20" s="214"/>
      <c r="AS20" s="214"/>
      <c r="AT20" s="214"/>
      <c r="AU20" s="214"/>
    </row>
    <row r="21" spans="1:47" s="211" customFormat="1" ht="12.75" customHeight="1">
      <c r="A21" s="147" t="s">
        <v>10</v>
      </c>
      <c r="B21" s="100">
        <v>754.2</v>
      </c>
      <c r="C21" s="100">
        <v>952.68</v>
      </c>
      <c r="D21" s="100">
        <v>987.8</v>
      </c>
      <c r="E21" s="100">
        <v>1062.9</v>
      </c>
      <c r="F21" s="100">
        <v>1063.5</v>
      </c>
      <c r="G21" s="100">
        <v>1137.3</v>
      </c>
      <c r="H21" s="100">
        <v>1172.6</v>
      </c>
      <c r="I21" s="100">
        <v>1021.2</v>
      </c>
      <c r="J21" s="100">
        <v>1091.4</v>
      </c>
      <c r="K21" s="100">
        <v>988.2</v>
      </c>
      <c r="L21" s="100">
        <v>1019.6</v>
      </c>
      <c r="M21" s="100">
        <v>1956.79</v>
      </c>
      <c r="N21" s="100">
        <v>11310.19</v>
      </c>
      <c r="O21" s="100">
        <v>13208.17</v>
      </c>
      <c r="P21" s="132">
        <f t="shared" si="0"/>
        <v>0.1678115044928511</v>
      </c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348"/>
      <c r="AG21" s="340"/>
      <c r="AH21" s="340"/>
      <c r="AI21" s="340"/>
      <c r="AJ21" s="340"/>
      <c r="AK21" s="340"/>
      <c r="AL21" s="343"/>
      <c r="AM21" s="34"/>
      <c r="AN21" s="34"/>
      <c r="AO21" s="34"/>
      <c r="AP21" s="203"/>
      <c r="AQ21" s="216"/>
      <c r="AR21" s="216"/>
      <c r="AS21" s="216"/>
      <c r="AT21" s="216"/>
      <c r="AU21" s="216"/>
    </row>
    <row r="22" spans="1:47" s="211" customFormat="1" ht="13.5" customHeight="1">
      <c r="A22" s="147" t="s">
        <v>12</v>
      </c>
      <c r="B22" s="100">
        <v>678.5</v>
      </c>
      <c r="C22" s="100">
        <v>671.2</v>
      </c>
      <c r="D22" s="100">
        <v>566.5</v>
      </c>
      <c r="E22" s="100">
        <v>614.9</v>
      </c>
      <c r="F22" s="100">
        <v>795.1</v>
      </c>
      <c r="G22" s="100">
        <v>970.9</v>
      </c>
      <c r="H22" s="100">
        <v>887.2</v>
      </c>
      <c r="I22" s="100">
        <v>865.3</v>
      </c>
      <c r="J22" s="100">
        <v>805.8</v>
      </c>
      <c r="K22" s="100">
        <v>768.7</v>
      </c>
      <c r="L22" s="100">
        <v>687.2</v>
      </c>
      <c r="M22" s="100">
        <v>663.3</v>
      </c>
      <c r="N22" s="100">
        <v>3579.5</v>
      </c>
      <c r="O22" s="100">
        <v>8974.6</v>
      </c>
      <c r="P22" s="132">
        <f t="shared" si="0"/>
        <v>1.5072216790054478</v>
      </c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348"/>
      <c r="AG22" s="340"/>
      <c r="AH22" s="340"/>
      <c r="AI22" s="340"/>
      <c r="AJ22" s="340"/>
      <c r="AK22" s="340"/>
      <c r="AL22" s="343"/>
      <c r="AM22" s="34"/>
      <c r="AN22" s="34"/>
      <c r="AO22" s="34"/>
      <c r="AP22" s="203"/>
      <c r="AQ22" s="216"/>
      <c r="AR22" s="216"/>
      <c r="AS22" s="216"/>
      <c r="AT22" s="216"/>
      <c r="AU22" s="216"/>
    </row>
    <row r="23" spans="1:47" s="106" customFormat="1" ht="13.5" customHeight="1">
      <c r="A23" s="93" t="s">
        <v>129</v>
      </c>
      <c r="B23" s="100">
        <v>2582.5</v>
      </c>
      <c r="C23" s="100">
        <v>2817.05</v>
      </c>
      <c r="D23" s="100">
        <v>2693.84</v>
      </c>
      <c r="E23" s="100">
        <v>3203.28</v>
      </c>
      <c r="F23" s="100">
        <v>3819.13</v>
      </c>
      <c r="G23" s="100">
        <v>3624.09</v>
      </c>
      <c r="H23" s="100">
        <v>3973.7</v>
      </c>
      <c r="I23" s="100">
        <v>4163.63</v>
      </c>
      <c r="J23" s="100">
        <v>4447.99</v>
      </c>
      <c r="K23" s="100">
        <v>3886.6</v>
      </c>
      <c r="L23" s="100">
        <v>4155.77</v>
      </c>
      <c r="M23" s="100">
        <v>4120.13</v>
      </c>
      <c r="N23" s="100">
        <v>19087.86</v>
      </c>
      <c r="O23" s="100">
        <v>43487.7</v>
      </c>
      <c r="P23" s="132">
        <f t="shared" si="0"/>
        <v>1.2782910184798084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205"/>
      <c r="AG23" s="200"/>
      <c r="AH23" s="200"/>
      <c r="AI23" s="200"/>
      <c r="AJ23" s="200"/>
      <c r="AK23" s="200"/>
      <c r="AL23" s="36"/>
      <c r="AM23" s="36"/>
      <c r="AN23" s="36"/>
      <c r="AO23" s="36"/>
      <c r="AP23" s="69"/>
      <c r="AQ23" s="36"/>
      <c r="AR23" s="36"/>
      <c r="AS23" s="36"/>
      <c r="AT23" s="36"/>
      <c r="AU23" s="36"/>
    </row>
    <row r="24" spans="1:47" s="106" customFormat="1" ht="13.5" customHeight="1">
      <c r="A24" s="93" t="s">
        <v>6</v>
      </c>
      <c r="B24" s="81">
        <v>1785.2</v>
      </c>
      <c r="C24" s="81">
        <v>1636.88</v>
      </c>
      <c r="D24" s="81">
        <v>1639.35</v>
      </c>
      <c r="E24" s="81">
        <v>1977.75</v>
      </c>
      <c r="F24" s="81">
        <v>2584.73</v>
      </c>
      <c r="G24" s="81">
        <v>3147.05</v>
      </c>
      <c r="H24" s="81">
        <v>3005.32</v>
      </c>
      <c r="I24" s="81">
        <v>3428.21</v>
      </c>
      <c r="J24" s="81">
        <v>3275.95</v>
      </c>
      <c r="K24" s="81">
        <v>2805.84</v>
      </c>
      <c r="L24" s="81">
        <v>2429.74</v>
      </c>
      <c r="M24" s="81">
        <v>2747.35</v>
      </c>
      <c r="N24" s="81">
        <v>13128.7</v>
      </c>
      <c r="O24" s="81">
        <v>30463.36</v>
      </c>
      <c r="P24" s="132">
        <f t="shared" si="0"/>
        <v>1.32036378316208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205"/>
      <c r="AG24" s="200"/>
      <c r="AH24" s="200"/>
      <c r="AI24" s="200"/>
      <c r="AJ24" s="200"/>
      <c r="AK24" s="200"/>
      <c r="AL24" s="36"/>
      <c r="AM24" s="36"/>
      <c r="AN24" s="36"/>
      <c r="AO24" s="36"/>
      <c r="AP24" s="69"/>
      <c r="AQ24" s="36"/>
      <c r="AR24" s="36"/>
      <c r="AS24" s="36"/>
      <c r="AT24" s="36"/>
      <c r="AU24" s="36"/>
    </row>
    <row r="25" spans="1:47" s="91" customFormat="1" ht="13.5" customHeight="1">
      <c r="A25" s="93" t="s">
        <v>11</v>
      </c>
      <c r="B25" s="110">
        <v>244.3</v>
      </c>
      <c r="C25" s="110">
        <v>176.6</v>
      </c>
      <c r="D25" s="110">
        <v>166.4</v>
      </c>
      <c r="E25" s="110">
        <v>280.1</v>
      </c>
      <c r="F25" s="110">
        <v>403.3</v>
      </c>
      <c r="G25" s="110">
        <v>436.4</v>
      </c>
      <c r="H25" s="110">
        <v>444.2</v>
      </c>
      <c r="I25" s="110">
        <v>450.9</v>
      </c>
      <c r="J25" s="110">
        <v>261</v>
      </c>
      <c r="K25" s="110">
        <v>359.6</v>
      </c>
      <c r="L25" s="110">
        <v>316.2</v>
      </c>
      <c r="M25" s="110">
        <v>270.4</v>
      </c>
      <c r="N25" s="110">
        <v>1986.8</v>
      </c>
      <c r="O25" s="110">
        <v>3809.4</v>
      </c>
      <c r="P25" s="132">
        <f t="shared" si="0"/>
        <v>0.9173545399637609</v>
      </c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5"/>
      <c r="AG25" s="200"/>
      <c r="AH25" s="200"/>
      <c r="AI25" s="200"/>
      <c r="AJ25" s="200"/>
      <c r="AK25" s="200"/>
      <c r="AL25" s="341"/>
      <c r="AM25" s="341"/>
      <c r="AN25" s="34"/>
      <c r="AO25" s="34"/>
      <c r="AP25" s="203"/>
      <c r="AQ25" s="34"/>
      <c r="AR25" s="34"/>
      <c r="AS25" s="34"/>
      <c r="AT25" s="34"/>
      <c r="AU25" s="46"/>
    </row>
    <row r="26" spans="1:47" s="91" customFormat="1" ht="13.5" customHeight="1">
      <c r="A26" s="148" t="s">
        <v>42</v>
      </c>
      <c r="B26" s="110">
        <v>299.8</v>
      </c>
      <c r="C26" s="110">
        <v>280.9</v>
      </c>
      <c r="D26" s="110">
        <v>325.8</v>
      </c>
      <c r="E26" s="110">
        <v>374.3</v>
      </c>
      <c r="F26" s="110">
        <v>374.5</v>
      </c>
      <c r="G26" s="110">
        <v>378.4</v>
      </c>
      <c r="H26" s="110">
        <v>400.4</v>
      </c>
      <c r="I26" s="110">
        <v>392.6</v>
      </c>
      <c r="J26" s="110">
        <v>393.4</v>
      </c>
      <c r="K26" s="110">
        <v>353.4</v>
      </c>
      <c r="L26" s="110">
        <v>335.3</v>
      </c>
      <c r="M26" s="110">
        <v>342.2</v>
      </c>
      <c r="N26" s="110">
        <v>3112.89</v>
      </c>
      <c r="O26" s="110">
        <v>4251</v>
      </c>
      <c r="P26" s="132">
        <f t="shared" si="0"/>
        <v>0.3656120196987366</v>
      </c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5"/>
      <c r="AG26" s="200"/>
      <c r="AH26" s="200"/>
      <c r="AI26" s="200"/>
      <c r="AJ26" s="200"/>
      <c r="AK26" s="200"/>
      <c r="AL26" s="341"/>
      <c r="AM26" s="342"/>
      <c r="AN26" s="34"/>
      <c r="AO26" s="34"/>
      <c r="AP26" s="203"/>
      <c r="AQ26" s="34"/>
      <c r="AR26" s="34"/>
      <c r="AS26" s="34"/>
      <c r="AT26" s="34"/>
      <c r="AU26" s="34"/>
    </row>
    <row r="27" spans="1:52" s="106" customFormat="1" ht="12.75" customHeight="1">
      <c r="A27" s="192" t="s">
        <v>34</v>
      </c>
      <c r="B27" s="188">
        <f aca="true" t="shared" si="1" ref="B27:O27">SUM(B8:B26)</f>
        <v>61021.57</v>
      </c>
      <c r="C27" s="188">
        <f t="shared" si="1"/>
        <v>65189.37999999999</v>
      </c>
      <c r="D27" s="188">
        <f t="shared" si="1"/>
        <v>62802.56</v>
      </c>
      <c r="E27" s="188">
        <f t="shared" si="1"/>
        <v>70179.29000000001</v>
      </c>
      <c r="F27" s="188">
        <f t="shared" si="1"/>
        <v>74672.94000000002</v>
      </c>
      <c r="G27" s="188">
        <f t="shared" si="1"/>
        <v>78092.24999999999</v>
      </c>
      <c r="H27" s="188">
        <f t="shared" si="1"/>
        <v>78412.43000000001</v>
      </c>
      <c r="I27" s="188">
        <f t="shared" si="1"/>
        <v>79407.55000000002</v>
      </c>
      <c r="J27" s="188">
        <f t="shared" si="1"/>
        <v>83415.23</v>
      </c>
      <c r="K27" s="188">
        <f t="shared" si="1"/>
        <v>82435.9</v>
      </c>
      <c r="L27" s="188">
        <f t="shared" si="1"/>
        <v>83405.01000000001</v>
      </c>
      <c r="M27" s="188">
        <f t="shared" si="1"/>
        <v>77316.9</v>
      </c>
      <c r="N27" s="188">
        <f>SUM(N7:N26)</f>
        <v>500741.7700000001</v>
      </c>
      <c r="O27" s="188">
        <f t="shared" si="1"/>
        <v>896350.99</v>
      </c>
      <c r="P27" s="284">
        <f t="shared" si="0"/>
        <v>0.7900463746014235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208"/>
      <c r="AG27" s="199"/>
      <c r="AH27" s="199"/>
      <c r="AI27" s="199"/>
      <c r="AJ27" s="200"/>
      <c r="AK27" s="200"/>
      <c r="AL27" s="36"/>
      <c r="AM27" s="36"/>
      <c r="AN27" s="36"/>
      <c r="AO27" s="36"/>
      <c r="AP27" s="69"/>
      <c r="AQ27" s="36"/>
      <c r="AR27" s="34"/>
      <c r="AS27" s="34"/>
      <c r="AT27" s="36"/>
      <c r="AU27" s="36"/>
      <c r="AV27" s="120"/>
      <c r="AW27" s="120"/>
      <c r="AX27" s="120"/>
      <c r="AY27" s="120"/>
      <c r="AZ27" s="120"/>
    </row>
    <row r="28" spans="1:47" s="208" customFormat="1" ht="12" customHeight="1">
      <c r="A28" s="13" t="s">
        <v>21</v>
      </c>
      <c r="B28" s="8"/>
      <c r="C28" s="466"/>
      <c r="D28" s="466"/>
      <c r="E28" s="466"/>
      <c r="F28" s="9">
        <f>SUM(E8:E26)</f>
        <v>70179.29000000001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219"/>
      <c r="Z28" s="219"/>
      <c r="AA28" s="219"/>
      <c r="AB28" s="219"/>
      <c r="AC28" s="219"/>
      <c r="AD28" s="219"/>
      <c r="AE28" s="345"/>
      <c r="AF28" s="219"/>
      <c r="AG28" s="220"/>
      <c r="AH28" s="220"/>
      <c r="AI28" s="220"/>
      <c r="AJ28" s="200"/>
      <c r="AK28" s="200"/>
      <c r="AL28" s="341"/>
      <c r="AM28" s="341"/>
      <c r="AN28" s="341"/>
      <c r="AO28" s="341"/>
      <c r="AP28" s="200"/>
      <c r="AQ28" s="46"/>
      <c r="AR28" s="217"/>
      <c r="AS28" s="217"/>
      <c r="AT28" s="46"/>
      <c r="AU28" s="46"/>
    </row>
    <row r="33" spans="1:16" ht="30" customHeight="1">
      <c r="A33" s="471"/>
      <c r="B33" s="473" t="s">
        <v>82</v>
      </c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 t="s">
        <v>25</v>
      </c>
      <c r="O33" s="473"/>
      <c r="P33" s="440"/>
    </row>
    <row r="34" spans="1:16" ht="9.75" customHeight="1">
      <c r="A34" s="472"/>
      <c r="B34" s="173" t="s">
        <v>26</v>
      </c>
      <c r="C34" s="221" t="s">
        <v>22</v>
      </c>
      <c r="D34" s="221" t="s">
        <v>27</v>
      </c>
      <c r="E34" s="221" t="s">
        <v>28</v>
      </c>
      <c r="F34" s="221" t="s">
        <v>29</v>
      </c>
      <c r="G34" s="221" t="s">
        <v>30</v>
      </c>
      <c r="H34" s="221" t="s">
        <v>31</v>
      </c>
      <c r="I34" s="221" t="s">
        <v>32</v>
      </c>
      <c r="J34" s="221" t="s">
        <v>23</v>
      </c>
      <c r="K34" s="221" t="s">
        <v>33</v>
      </c>
      <c r="L34" s="221" t="s">
        <v>24</v>
      </c>
      <c r="M34" s="221" t="s">
        <v>25</v>
      </c>
      <c r="N34" s="222" t="str">
        <f>N6</f>
        <v>10/11</v>
      </c>
      <c r="O34" s="222" t="str">
        <f>O6</f>
        <v>11/12</v>
      </c>
      <c r="P34" s="221" t="s">
        <v>0</v>
      </c>
    </row>
    <row r="35" spans="1:16" ht="11.25">
      <c r="A35" s="116" t="s">
        <v>17</v>
      </c>
      <c r="B35" s="117">
        <v>11.5</v>
      </c>
      <c r="C35" s="117">
        <v>11.5</v>
      </c>
      <c r="D35" s="117">
        <v>9.6</v>
      </c>
      <c r="E35" s="117">
        <v>9.6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8">
        <v>0</v>
      </c>
      <c r="N35" s="119">
        <v>11.5</v>
      </c>
      <c r="O35" s="118">
        <v>0</v>
      </c>
      <c r="P35" s="132">
        <f>IF(N35&lt;&gt;0,(O35-N35)/N35,0)</f>
        <v>-1</v>
      </c>
    </row>
    <row r="36" spans="1:16" ht="11.25">
      <c r="A36" s="93" t="s">
        <v>13</v>
      </c>
      <c r="B36" s="81">
        <v>216.05</v>
      </c>
      <c r="C36" s="81">
        <v>250.71</v>
      </c>
      <c r="D36" s="81">
        <v>217.21</v>
      </c>
      <c r="E36" s="81">
        <v>231.52</v>
      </c>
      <c r="F36" s="81">
        <v>204.8</v>
      </c>
      <c r="G36" s="81">
        <v>197.56</v>
      </c>
      <c r="H36" s="81">
        <v>166.01</v>
      </c>
      <c r="I36" s="81">
        <v>145.11</v>
      </c>
      <c r="J36" s="81">
        <v>225.44</v>
      </c>
      <c r="K36" s="81">
        <v>210.92</v>
      </c>
      <c r="L36" s="81">
        <v>170.98</v>
      </c>
      <c r="M36" s="109">
        <v>191.07</v>
      </c>
      <c r="N36" s="108">
        <v>168.01</v>
      </c>
      <c r="O36" s="109">
        <v>191.07</v>
      </c>
      <c r="P36" s="132">
        <f aca="true" t="shared" si="2" ref="P36:P55">IF(N36&lt;&gt;0,(O36-N36)/N36,0)</f>
        <v>0.13725373489673237</v>
      </c>
    </row>
    <row r="37" spans="1:16" ht="11.25">
      <c r="A37" s="127" t="s">
        <v>8</v>
      </c>
      <c r="B37" s="120">
        <v>40.3</v>
      </c>
      <c r="C37" s="120">
        <v>62</v>
      </c>
      <c r="D37" s="120">
        <v>40</v>
      </c>
      <c r="E37" s="120">
        <v>6</v>
      </c>
      <c r="F37" s="120">
        <v>50</v>
      </c>
      <c r="G37" s="120">
        <v>26.5</v>
      </c>
      <c r="H37" s="120">
        <v>32</v>
      </c>
      <c r="I37" s="120">
        <v>14.6</v>
      </c>
      <c r="J37" s="120">
        <v>61.4</v>
      </c>
      <c r="K37" s="120">
        <v>77</v>
      </c>
      <c r="L37" s="120">
        <v>45</v>
      </c>
      <c r="M37" s="107">
        <v>70</v>
      </c>
      <c r="N37" s="121">
        <v>19</v>
      </c>
      <c r="O37" s="107">
        <v>70</v>
      </c>
      <c r="P37" s="132">
        <f t="shared" si="2"/>
        <v>2.6842105263157894</v>
      </c>
    </row>
    <row r="38" spans="1:16" ht="11.25">
      <c r="A38" s="93" t="s">
        <v>1</v>
      </c>
      <c r="B38" s="120">
        <v>250.6</v>
      </c>
      <c r="C38" s="120">
        <v>232.7</v>
      </c>
      <c r="D38" s="120">
        <v>255.5</v>
      </c>
      <c r="E38" s="120">
        <v>127.6</v>
      </c>
      <c r="F38" s="120">
        <v>294</v>
      </c>
      <c r="G38" s="120">
        <v>292.1</v>
      </c>
      <c r="H38" s="120">
        <v>379.5</v>
      </c>
      <c r="I38" s="120">
        <v>369</v>
      </c>
      <c r="J38" s="120">
        <v>344.08</v>
      </c>
      <c r="K38" s="120">
        <v>169.4</v>
      </c>
      <c r="L38" s="120">
        <v>290.4</v>
      </c>
      <c r="M38" s="107">
        <v>182.4</v>
      </c>
      <c r="N38" s="121">
        <v>336.9</v>
      </c>
      <c r="O38" s="107">
        <v>182.4</v>
      </c>
      <c r="P38" s="132">
        <f t="shared" si="2"/>
        <v>-0.4585930543187889</v>
      </c>
    </row>
    <row r="39" spans="1:16" ht="11.25">
      <c r="A39" s="93" t="s">
        <v>16</v>
      </c>
      <c r="B39" s="120">
        <v>253.3</v>
      </c>
      <c r="C39" s="120">
        <v>259.4</v>
      </c>
      <c r="D39" s="120">
        <v>243.1</v>
      </c>
      <c r="E39" s="120">
        <v>262.8</v>
      </c>
      <c r="F39" s="120">
        <v>250.4</v>
      </c>
      <c r="G39" s="120">
        <v>466.5</v>
      </c>
      <c r="H39" s="120">
        <v>394.3</v>
      </c>
      <c r="I39" s="120">
        <v>314.5</v>
      </c>
      <c r="J39" s="120">
        <v>384.9</v>
      </c>
      <c r="K39" s="120">
        <v>380.6</v>
      </c>
      <c r="L39" s="120">
        <v>462.1</v>
      </c>
      <c r="M39" s="107">
        <v>453.6</v>
      </c>
      <c r="N39" s="121">
        <v>296.7</v>
      </c>
      <c r="O39" s="107">
        <v>453.6</v>
      </c>
      <c r="P39" s="132">
        <f t="shared" si="2"/>
        <v>0.5288169868554097</v>
      </c>
    </row>
    <row r="40" spans="1:16" ht="11.25">
      <c r="A40" s="93" t="s">
        <v>2</v>
      </c>
      <c r="B40" s="120">
        <v>401.9</v>
      </c>
      <c r="C40" s="120">
        <v>376.7</v>
      </c>
      <c r="D40" s="120">
        <v>394.1</v>
      </c>
      <c r="E40" s="120">
        <v>411.6</v>
      </c>
      <c r="F40" s="120">
        <v>501</v>
      </c>
      <c r="G40" s="120">
        <v>633</v>
      </c>
      <c r="H40" s="120">
        <v>542.4</v>
      </c>
      <c r="I40" s="120">
        <v>701.1</v>
      </c>
      <c r="J40" s="120">
        <v>737.7</v>
      </c>
      <c r="K40" s="120">
        <v>539.8</v>
      </c>
      <c r="L40" s="120">
        <v>622.1</v>
      </c>
      <c r="M40" s="107">
        <v>402.1</v>
      </c>
      <c r="N40" s="121">
        <v>285.5</v>
      </c>
      <c r="O40" s="107">
        <v>402.1</v>
      </c>
      <c r="P40" s="132">
        <f t="shared" si="2"/>
        <v>0.4084063047285465</v>
      </c>
    </row>
    <row r="41" spans="1:16" ht="11.25">
      <c r="A41" s="93" t="s">
        <v>18</v>
      </c>
      <c r="B41" s="120">
        <v>436.89</v>
      </c>
      <c r="C41" s="120">
        <v>328.91</v>
      </c>
      <c r="D41" s="120">
        <v>282.03</v>
      </c>
      <c r="E41" s="120">
        <v>299.22</v>
      </c>
      <c r="F41" s="120">
        <v>784.89</v>
      </c>
      <c r="G41" s="120">
        <v>422.5</v>
      </c>
      <c r="H41" s="120">
        <v>799.99</v>
      </c>
      <c r="I41" s="120">
        <v>685.89</v>
      </c>
      <c r="J41" s="120">
        <v>833.02</v>
      </c>
      <c r="K41" s="120">
        <v>271.84</v>
      </c>
      <c r="L41" s="120">
        <v>468.57</v>
      </c>
      <c r="M41" s="107">
        <v>1161.68</v>
      </c>
      <c r="N41" s="121">
        <v>391.22</v>
      </c>
      <c r="O41" s="107">
        <v>1161.68</v>
      </c>
      <c r="P41" s="132">
        <f t="shared" si="2"/>
        <v>1.969377843668524</v>
      </c>
    </row>
    <row r="42" spans="1:16" ht="11.25">
      <c r="A42" s="93" t="s">
        <v>14</v>
      </c>
      <c r="B42" s="120">
        <v>42.9</v>
      </c>
      <c r="C42" s="120">
        <v>41.1</v>
      </c>
      <c r="D42" s="120">
        <v>37.8</v>
      </c>
      <c r="E42" s="120">
        <v>61.8</v>
      </c>
      <c r="F42" s="120">
        <v>45.5</v>
      </c>
      <c r="G42" s="120">
        <v>59.9</v>
      </c>
      <c r="H42" s="120">
        <v>46.4</v>
      </c>
      <c r="I42" s="120">
        <v>36.5</v>
      </c>
      <c r="J42" s="120">
        <v>52.4</v>
      </c>
      <c r="K42" s="120">
        <v>42.5</v>
      </c>
      <c r="L42" s="120">
        <v>36</v>
      </c>
      <c r="M42" s="107">
        <v>51.1</v>
      </c>
      <c r="N42" s="121">
        <v>14.9</v>
      </c>
      <c r="O42" s="107">
        <v>51.1</v>
      </c>
      <c r="P42" s="132">
        <f t="shared" si="2"/>
        <v>2.429530201342282</v>
      </c>
    </row>
    <row r="43" spans="1:16" ht="11.25">
      <c r="A43" s="93" t="s">
        <v>15</v>
      </c>
      <c r="B43" s="120">
        <v>19.9</v>
      </c>
      <c r="C43" s="120">
        <v>14.9</v>
      </c>
      <c r="D43" s="120">
        <v>28.9</v>
      </c>
      <c r="E43" s="120">
        <v>25.7</v>
      </c>
      <c r="F43" s="120">
        <v>59.2</v>
      </c>
      <c r="G43" s="120">
        <v>95</v>
      </c>
      <c r="H43" s="120">
        <v>37.8</v>
      </c>
      <c r="I43" s="120">
        <v>55.4</v>
      </c>
      <c r="J43" s="120">
        <v>49.3</v>
      </c>
      <c r="K43" s="120">
        <v>34.3</v>
      </c>
      <c r="L43" s="120">
        <v>63.7</v>
      </c>
      <c r="M43" s="107">
        <v>47.8</v>
      </c>
      <c r="N43" s="121">
        <v>53.2</v>
      </c>
      <c r="O43" s="107">
        <v>47.8</v>
      </c>
      <c r="P43" s="132">
        <f t="shared" si="2"/>
        <v>-0.10150375939849635</v>
      </c>
    </row>
    <row r="44" spans="1:16" ht="11.25">
      <c r="A44" s="93" t="s">
        <v>128</v>
      </c>
      <c r="B44" s="120">
        <v>158.5</v>
      </c>
      <c r="C44" s="120">
        <v>121</v>
      </c>
      <c r="D44" s="120">
        <v>45.1</v>
      </c>
      <c r="E44" s="120">
        <v>52</v>
      </c>
      <c r="F44" s="120">
        <v>111.9</v>
      </c>
      <c r="G44" s="120">
        <v>164.6</v>
      </c>
      <c r="H44" s="120">
        <v>121</v>
      </c>
      <c r="I44" s="120">
        <v>72.3</v>
      </c>
      <c r="J44" s="120">
        <v>113.4</v>
      </c>
      <c r="K44" s="120">
        <v>29.3</v>
      </c>
      <c r="L44" s="120">
        <v>95.5</v>
      </c>
      <c r="M44" s="107">
        <v>57.6</v>
      </c>
      <c r="N44" s="121">
        <v>81.1</v>
      </c>
      <c r="O44" s="107">
        <v>57.6</v>
      </c>
      <c r="P44" s="132">
        <f t="shared" si="2"/>
        <v>-0.2897657213316892</v>
      </c>
    </row>
    <row r="45" spans="1:16" ht="12.75">
      <c r="A45" s="248" t="s">
        <v>50</v>
      </c>
      <c r="B45" s="312">
        <v>2439.8</v>
      </c>
      <c r="C45" s="312">
        <v>2891.9</v>
      </c>
      <c r="D45" s="312">
        <v>2679.9</v>
      </c>
      <c r="E45" s="312">
        <v>2495.8</v>
      </c>
      <c r="F45" s="312">
        <v>2564.7</v>
      </c>
      <c r="G45" s="312">
        <v>2893.1</v>
      </c>
      <c r="H45" s="312">
        <v>3276.9</v>
      </c>
      <c r="I45" s="312">
        <v>3311.8</v>
      </c>
      <c r="J45" s="312">
        <v>3788</v>
      </c>
      <c r="K45" s="312">
        <v>3181</v>
      </c>
      <c r="L45" s="312">
        <v>3250.4</v>
      </c>
      <c r="M45" s="278">
        <v>2892.7</v>
      </c>
      <c r="N45" s="315">
        <v>2557.3</v>
      </c>
      <c r="O45" s="278">
        <v>2892.7</v>
      </c>
      <c r="P45" s="255">
        <f t="shared" si="2"/>
        <v>0.131153951433152</v>
      </c>
    </row>
    <row r="46" spans="1:16" ht="12.75">
      <c r="A46" s="248" t="s">
        <v>3</v>
      </c>
      <c r="B46" s="312">
        <v>10672.76</v>
      </c>
      <c r="C46" s="312">
        <v>7874.76</v>
      </c>
      <c r="D46" s="312">
        <v>6704.59</v>
      </c>
      <c r="E46" s="312">
        <v>5984.68</v>
      </c>
      <c r="F46" s="312">
        <v>8674.16</v>
      </c>
      <c r="G46" s="312">
        <v>9698.16</v>
      </c>
      <c r="H46" s="312">
        <v>8193.16</v>
      </c>
      <c r="I46" s="312">
        <v>13762.48</v>
      </c>
      <c r="J46" s="312">
        <v>11255.88</v>
      </c>
      <c r="K46" s="312">
        <v>10505.61</v>
      </c>
      <c r="L46" s="312">
        <v>8740.63</v>
      </c>
      <c r="M46" s="278">
        <v>19489.45</v>
      </c>
      <c r="N46" s="315">
        <v>15724.26</v>
      </c>
      <c r="O46" s="278">
        <v>19489.45</v>
      </c>
      <c r="P46" s="255">
        <f t="shared" si="2"/>
        <v>0.23945101391098852</v>
      </c>
    </row>
    <row r="47" spans="1:16" ht="12.75">
      <c r="A47" s="248" t="s">
        <v>9</v>
      </c>
      <c r="B47" s="312">
        <v>827.3</v>
      </c>
      <c r="C47" s="312">
        <v>1077.6</v>
      </c>
      <c r="D47" s="312">
        <v>936.1</v>
      </c>
      <c r="E47" s="312">
        <v>948.6</v>
      </c>
      <c r="F47" s="312">
        <v>931.4</v>
      </c>
      <c r="G47" s="312">
        <v>1005.7</v>
      </c>
      <c r="H47" s="312">
        <v>1059</v>
      </c>
      <c r="I47" s="312">
        <v>1167.4</v>
      </c>
      <c r="J47" s="312">
        <v>1197.4</v>
      </c>
      <c r="K47" s="312">
        <v>1141.3</v>
      </c>
      <c r="L47" s="312">
        <v>1434.6</v>
      </c>
      <c r="M47" s="278">
        <v>1191.2</v>
      </c>
      <c r="N47" s="315">
        <v>745.2</v>
      </c>
      <c r="O47" s="278">
        <v>1191.2</v>
      </c>
      <c r="P47" s="255">
        <f t="shared" si="2"/>
        <v>0.5984970477724101</v>
      </c>
    </row>
    <row r="48" spans="1:16" ht="11.25">
      <c r="A48" s="147" t="s">
        <v>4</v>
      </c>
      <c r="B48" s="120">
        <v>865.66</v>
      </c>
      <c r="C48" s="120">
        <v>1048.71</v>
      </c>
      <c r="D48" s="120">
        <v>827.56</v>
      </c>
      <c r="E48" s="120">
        <v>879.84</v>
      </c>
      <c r="F48" s="120">
        <v>918.26</v>
      </c>
      <c r="G48" s="120">
        <v>1073.6</v>
      </c>
      <c r="H48" s="120">
        <v>1243.22</v>
      </c>
      <c r="I48" s="120">
        <v>1155.09</v>
      </c>
      <c r="J48" s="120">
        <v>1030.96</v>
      </c>
      <c r="K48" s="120">
        <v>994.31</v>
      </c>
      <c r="L48" s="120">
        <v>1146.52</v>
      </c>
      <c r="M48" s="107">
        <v>916.21</v>
      </c>
      <c r="N48" s="121">
        <v>1052.16</v>
      </c>
      <c r="O48" s="107">
        <v>916.21</v>
      </c>
      <c r="P48" s="132">
        <f t="shared" si="2"/>
        <v>-0.1292103862530414</v>
      </c>
    </row>
    <row r="49" spans="1:16" ht="11.25">
      <c r="A49" s="147" t="s">
        <v>10</v>
      </c>
      <c r="B49" s="120">
        <v>214.97</v>
      </c>
      <c r="C49" s="120">
        <v>253.89</v>
      </c>
      <c r="D49" s="120">
        <v>271.99</v>
      </c>
      <c r="E49" s="120">
        <v>302.59</v>
      </c>
      <c r="F49" s="120">
        <v>291.49</v>
      </c>
      <c r="G49" s="120">
        <v>311.39</v>
      </c>
      <c r="H49" s="120">
        <v>318.89</v>
      </c>
      <c r="I49" s="120">
        <v>245.59</v>
      </c>
      <c r="J49" s="120">
        <v>374.49</v>
      </c>
      <c r="K49" s="120">
        <v>303.69</v>
      </c>
      <c r="L49" s="120">
        <v>224.49</v>
      </c>
      <c r="M49" s="107">
        <v>281.8</v>
      </c>
      <c r="N49" s="121">
        <v>281.97</v>
      </c>
      <c r="O49" s="107">
        <v>281.8</v>
      </c>
      <c r="P49" s="132">
        <f t="shared" si="2"/>
        <v>-0.0006029010178388336</v>
      </c>
    </row>
    <row r="50" spans="1:16" ht="11.25">
      <c r="A50" s="147" t="s">
        <v>12</v>
      </c>
      <c r="B50" s="81">
        <v>93.8</v>
      </c>
      <c r="C50" s="81">
        <v>71.7</v>
      </c>
      <c r="D50" s="81">
        <v>79.7</v>
      </c>
      <c r="E50" s="81">
        <v>120.3</v>
      </c>
      <c r="F50" s="81">
        <v>141.4</v>
      </c>
      <c r="G50" s="81">
        <v>146.7</v>
      </c>
      <c r="H50" s="81">
        <v>101.9</v>
      </c>
      <c r="I50" s="81">
        <v>105</v>
      </c>
      <c r="J50" s="81">
        <v>123.3</v>
      </c>
      <c r="K50" s="81">
        <v>164.4</v>
      </c>
      <c r="L50" s="81">
        <v>201.4</v>
      </c>
      <c r="M50" s="109">
        <v>169.4</v>
      </c>
      <c r="N50" s="108">
        <v>104.7</v>
      </c>
      <c r="O50" s="109">
        <v>169.4</v>
      </c>
      <c r="P50" s="132">
        <f t="shared" si="2"/>
        <v>0.617956064947469</v>
      </c>
    </row>
    <row r="51" spans="1:16" ht="11.25">
      <c r="A51" s="147" t="s">
        <v>129</v>
      </c>
      <c r="B51" s="81">
        <v>566.07</v>
      </c>
      <c r="C51" s="81">
        <v>551.49</v>
      </c>
      <c r="D51" s="81">
        <v>614.48</v>
      </c>
      <c r="E51" s="81">
        <v>495.99</v>
      </c>
      <c r="F51" s="81">
        <v>545.66</v>
      </c>
      <c r="G51" s="81">
        <v>607.14</v>
      </c>
      <c r="H51" s="81">
        <v>524.17</v>
      </c>
      <c r="I51" s="81">
        <v>510.71</v>
      </c>
      <c r="J51" s="81">
        <v>715.37</v>
      </c>
      <c r="K51" s="81">
        <v>760.67</v>
      </c>
      <c r="L51" s="81">
        <v>875.17</v>
      </c>
      <c r="M51" s="109">
        <v>938.4</v>
      </c>
      <c r="N51" s="108">
        <v>593.43</v>
      </c>
      <c r="O51" s="109">
        <v>938.4</v>
      </c>
      <c r="P51" s="132">
        <f t="shared" si="2"/>
        <v>0.5813154036701886</v>
      </c>
    </row>
    <row r="52" spans="1:16" ht="11.25">
      <c r="A52" s="147" t="s">
        <v>6</v>
      </c>
      <c r="B52" s="81">
        <v>584</v>
      </c>
      <c r="C52" s="81">
        <v>463.99</v>
      </c>
      <c r="D52" s="81">
        <v>585.66</v>
      </c>
      <c r="E52" s="81">
        <v>497.53</v>
      </c>
      <c r="F52" s="81">
        <v>722.47</v>
      </c>
      <c r="G52" s="81">
        <v>747.7</v>
      </c>
      <c r="H52" s="81">
        <v>692.43</v>
      </c>
      <c r="I52" s="81">
        <v>781.29</v>
      </c>
      <c r="J52" s="81">
        <v>722.44</v>
      </c>
      <c r="K52" s="81">
        <v>626.72</v>
      </c>
      <c r="L52" s="81">
        <v>695.42</v>
      </c>
      <c r="M52" s="109">
        <v>761.63</v>
      </c>
      <c r="N52" s="108">
        <v>555.6</v>
      </c>
      <c r="O52" s="109">
        <v>761.63</v>
      </c>
      <c r="P52" s="132">
        <f t="shared" si="2"/>
        <v>0.3708243340532757</v>
      </c>
    </row>
    <row r="53" spans="1:16" ht="11.25">
      <c r="A53" s="93" t="s">
        <v>11</v>
      </c>
      <c r="B53" s="81">
        <v>27</v>
      </c>
      <c r="C53" s="81">
        <v>55.1</v>
      </c>
      <c r="D53" s="81">
        <v>31</v>
      </c>
      <c r="E53" s="81">
        <v>56.1</v>
      </c>
      <c r="F53" s="81">
        <v>66.8</v>
      </c>
      <c r="G53" s="81">
        <v>68.9</v>
      </c>
      <c r="H53" s="81">
        <v>58.1</v>
      </c>
      <c r="I53" s="81">
        <v>74.5</v>
      </c>
      <c r="J53" s="81">
        <v>50.1</v>
      </c>
      <c r="K53" s="81">
        <v>43</v>
      </c>
      <c r="L53" s="81">
        <v>60.4</v>
      </c>
      <c r="M53" s="109">
        <v>75.8</v>
      </c>
      <c r="N53" s="108">
        <v>35.4</v>
      </c>
      <c r="O53" s="109">
        <v>75.8</v>
      </c>
      <c r="P53" s="132">
        <f t="shared" si="2"/>
        <v>1.1412429378531073</v>
      </c>
    </row>
    <row r="54" spans="1:16" ht="11.25">
      <c r="A54" s="93" t="s">
        <v>42</v>
      </c>
      <c r="B54" s="81">
        <v>96.8</v>
      </c>
      <c r="C54" s="81">
        <v>72.6</v>
      </c>
      <c r="D54" s="81">
        <v>57.4</v>
      </c>
      <c r="E54" s="81">
        <v>94.5</v>
      </c>
      <c r="F54" s="81">
        <v>102.9</v>
      </c>
      <c r="G54" s="81">
        <v>89.6</v>
      </c>
      <c r="H54" s="81">
        <v>92.9</v>
      </c>
      <c r="I54" s="81">
        <v>78.9</v>
      </c>
      <c r="J54" s="81">
        <v>69.6</v>
      </c>
      <c r="K54" s="81">
        <v>84</v>
      </c>
      <c r="L54" s="81">
        <v>183.8</v>
      </c>
      <c r="M54" s="109">
        <v>105.8</v>
      </c>
      <c r="N54" s="108">
        <v>75.9</v>
      </c>
      <c r="O54" s="109">
        <v>105.8</v>
      </c>
      <c r="P54" s="132">
        <f t="shared" si="2"/>
        <v>0.3939393939393938</v>
      </c>
    </row>
    <row r="55" spans="1:16" ht="11.25">
      <c r="A55" s="192" t="s">
        <v>34</v>
      </c>
      <c r="B55" s="191">
        <f aca="true" t="shared" si="3" ref="B55:O55">SUM(B35:B54)</f>
        <v>18220</v>
      </c>
      <c r="C55" s="191">
        <f t="shared" si="3"/>
        <v>16060.66</v>
      </c>
      <c r="D55" s="191">
        <f t="shared" si="3"/>
        <v>14341.72</v>
      </c>
      <c r="E55" s="191">
        <f t="shared" si="3"/>
        <v>13363.77</v>
      </c>
      <c r="F55" s="191">
        <f t="shared" si="3"/>
        <v>17260.93</v>
      </c>
      <c r="G55" s="191">
        <f t="shared" si="3"/>
        <v>18999.65</v>
      </c>
      <c r="H55" s="191">
        <f t="shared" si="3"/>
        <v>18080.07</v>
      </c>
      <c r="I55" s="191">
        <f t="shared" si="3"/>
        <v>23587.160000000003</v>
      </c>
      <c r="J55" s="191">
        <f t="shared" si="3"/>
        <v>22129.179999999997</v>
      </c>
      <c r="K55" s="191">
        <f t="shared" si="3"/>
        <v>19560.36</v>
      </c>
      <c r="L55" s="191">
        <f t="shared" si="3"/>
        <v>19067.18</v>
      </c>
      <c r="M55" s="191">
        <f t="shared" si="3"/>
        <v>29439.74</v>
      </c>
      <c r="N55" s="191">
        <f t="shared" si="3"/>
        <v>23383.950000000004</v>
      </c>
      <c r="O55" s="191">
        <f t="shared" si="3"/>
        <v>29439.74</v>
      </c>
      <c r="P55" s="284">
        <f t="shared" si="2"/>
        <v>0.2589720727250955</v>
      </c>
    </row>
    <row r="61" spans="3:10" ht="15">
      <c r="C61" s="464" t="s">
        <v>86</v>
      </c>
      <c r="D61" s="464"/>
      <c r="E61" s="464"/>
      <c r="F61" s="464"/>
      <c r="G61" s="464"/>
      <c r="H61" s="464"/>
      <c r="I61" s="464"/>
      <c r="J61" s="464"/>
    </row>
  </sheetData>
  <mergeCells count="8">
    <mergeCell ref="C61:J61"/>
    <mergeCell ref="A2:P2"/>
    <mergeCell ref="A5:A6"/>
    <mergeCell ref="A33:A34"/>
    <mergeCell ref="B5:P5"/>
    <mergeCell ref="C28:E28"/>
    <mergeCell ref="B33:M33"/>
    <mergeCell ref="N33:O33"/>
  </mergeCells>
  <printOptions horizontalCentered="1"/>
  <pageMargins left="0" right="0" top="0" bottom="0" header="0.5118110236220472" footer="0.5118110236220472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Z59"/>
  <sheetViews>
    <sheetView showGridLines="0" showZeros="0" workbookViewId="0" topLeftCell="A25">
      <selection activeCell="P42" sqref="P42"/>
    </sheetView>
  </sheetViews>
  <sheetFormatPr defaultColWidth="11.421875" defaultRowHeight="12.75"/>
  <cols>
    <col min="1" max="1" width="16.28125" style="127" customWidth="1"/>
    <col min="2" max="11" width="6.57421875" style="127" bestFit="1" customWidth="1"/>
    <col min="12" max="12" width="6.57421875" style="289" bestFit="1" customWidth="1"/>
    <col min="13" max="13" width="6.57421875" style="127" bestFit="1" customWidth="1"/>
    <col min="14" max="15" width="7.8515625" style="127" bestFit="1" customWidth="1"/>
    <col min="16" max="18" width="5.28125" style="127" customWidth="1"/>
    <col min="19" max="29" width="5.28125" style="344" customWidth="1"/>
    <col min="30" max="30" width="7.57421875" style="344" customWidth="1"/>
    <col min="31" max="31" width="7.00390625" style="344" customWidth="1"/>
    <col min="32" max="32" width="7.28125" style="344" customWidth="1"/>
    <col min="33" max="37" width="5.28125" style="344" customWidth="1"/>
    <col min="38" max="16384" width="5.28125" style="127" customWidth="1"/>
  </cols>
  <sheetData>
    <row r="2" spans="1:16" ht="33.75" customHeight="1">
      <c r="A2" s="457" t="str">
        <f>tournesol!$A$2</f>
        <v>Evolution régionale des grains mis en œuvre et des stocks des FAB     fin juin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</row>
    <row r="4" spans="12:42" s="91" customFormat="1" ht="21.75" customHeight="1">
      <c r="L4" s="288"/>
      <c r="Q4" s="224"/>
      <c r="R4" s="224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24"/>
      <c r="AG4" s="200"/>
      <c r="AH4" s="200"/>
      <c r="AI4" s="200"/>
      <c r="AJ4" s="200"/>
      <c r="AK4" s="200"/>
      <c r="AL4" s="200"/>
      <c r="AM4" s="200"/>
      <c r="AN4" s="200"/>
      <c r="AO4" s="207"/>
      <c r="AP4" s="208"/>
    </row>
    <row r="5" spans="1:48" s="91" customFormat="1" ht="27" customHeight="1">
      <c r="A5" s="471"/>
      <c r="B5" s="473" t="s">
        <v>59</v>
      </c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198"/>
      <c r="AG5" s="199"/>
      <c r="AH5" s="199"/>
      <c r="AI5" s="199"/>
      <c r="AJ5" s="199"/>
      <c r="AK5" s="199"/>
      <c r="AL5" s="200"/>
      <c r="AM5" s="200"/>
      <c r="AN5" s="69"/>
      <c r="AO5" s="201"/>
      <c r="AP5" s="8"/>
      <c r="AQ5" s="106"/>
      <c r="AR5" s="106"/>
      <c r="AS5" s="105"/>
      <c r="AT5" s="105"/>
      <c r="AV5" s="202"/>
    </row>
    <row r="6" spans="1:48" s="8" customFormat="1" ht="14.25" customHeight="1">
      <c r="A6" s="472"/>
      <c r="B6" s="173" t="s">
        <v>26</v>
      </c>
      <c r="C6" s="173" t="s">
        <v>22</v>
      </c>
      <c r="D6" s="173" t="s">
        <v>27</v>
      </c>
      <c r="E6" s="173" t="s">
        <v>28</v>
      </c>
      <c r="F6" s="173" t="s">
        <v>29</v>
      </c>
      <c r="G6" s="173" t="s">
        <v>30</v>
      </c>
      <c r="H6" s="173" t="s">
        <v>31</v>
      </c>
      <c r="I6" s="173" t="s">
        <v>32</v>
      </c>
      <c r="J6" s="173" t="s">
        <v>23</v>
      </c>
      <c r="K6" s="173" t="s">
        <v>33</v>
      </c>
      <c r="L6" s="173" t="s">
        <v>24</v>
      </c>
      <c r="M6" s="173" t="s">
        <v>25</v>
      </c>
      <c r="N6" s="173" t="str">
        <f>FAB!H6</f>
        <v>10/11</v>
      </c>
      <c r="O6" s="173" t="str">
        <f>FAB!I6</f>
        <v>11/12</v>
      </c>
      <c r="P6" s="173" t="s">
        <v>0</v>
      </c>
      <c r="AE6" s="199" t="s">
        <v>48</v>
      </c>
      <c r="AF6" s="199" t="s">
        <v>49</v>
      </c>
      <c r="AG6" s="199"/>
      <c r="AH6" s="199"/>
      <c r="AI6" s="199"/>
      <c r="AJ6" s="199"/>
      <c r="AK6" s="199"/>
      <c r="AL6" s="203"/>
      <c r="AM6" s="69"/>
      <c r="AN6" s="69"/>
      <c r="AO6" s="201"/>
      <c r="AS6" s="204"/>
      <c r="AT6" s="204"/>
      <c r="AV6" s="9"/>
    </row>
    <row r="7" spans="1:46" s="69" customFormat="1" ht="14.25" customHeight="1">
      <c r="A7" s="285" t="s">
        <v>17</v>
      </c>
      <c r="B7" s="250">
        <v>0</v>
      </c>
      <c r="C7" s="250">
        <v>0</v>
      </c>
      <c r="D7" s="250">
        <v>0</v>
      </c>
      <c r="E7" s="250">
        <v>0</v>
      </c>
      <c r="F7" s="250">
        <v>17.6</v>
      </c>
      <c r="G7" s="250">
        <v>0</v>
      </c>
      <c r="H7" s="250">
        <v>0</v>
      </c>
      <c r="I7" s="250">
        <v>0</v>
      </c>
      <c r="J7" s="250">
        <v>0</v>
      </c>
      <c r="K7" s="250">
        <v>0</v>
      </c>
      <c r="L7" s="250">
        <v>0</v>
      </c>
      <c r="M7" s="250">
        <v>0</v>
      </c>
      <c r="N7" s="286">
        <v>83.52</v>
      </c>
      <c r="O7" s="251">
        <v>17.6</v>
      </c>
      <c r="P7" s="132">
        <f>IF(N7&lt;&gt;0,(O7-N7)/N7,0)</f>
        <v>-0.7892720306513409</v>
      </c>
      <c r="AD7" s="8" t="s">
        <v>63</v>
      </c>
      <c r="AE7" s="69">
        <v>64658.7</v>
      </c>
      <c r="AF7" s="205">
        <v>201004.4929999999</v>
      </c>
      <c r="AG7" s="199"/>
      <c r="AH7" s="199"/>
      <c r="AI7" s="199"/>
      <c r="AJ7" s="199"/>
      <c r="AK7" s="199"/>
      <c r="AL7" s="203"/>
      <c r="AS7" s="203"/>
      <c r="AT7" s="203"/>
    </row>
    <row r="8" spans="1:52" s="91" customFormat="1" ht="15.75" customHeight="1">
      <c r="A8" s="93" t="str">
        <f>'tourteaux tournesol'!A8</f>
        <v>Picardie</v>
      </c>
      <c r="B8" s="94">
        <v>2232.77</v>
      </c>
      <c r="C8" s="94">
        <v>2430.03</v>
      </c>
      <c r="D8" s="94">
        <v>2220.42</v>
      </c>
      <c r="E8" s="94">
        <v>2326.67</v>
      </c>
      <c r="F8" s="94">
        <v>2765.14</v>
      </c>
      <c r="G8" s="94">
        <v>2673.36</v>
      </c>
      <c r="H8" s="94">
        <v>3032.25</v>
      </c>
      <c r="I8" s="94">
        <v>3215.72</v>
      </c>
      <c r="J8" s="94">
        <v>3187.56</v>
      </c>
      <c r="K8" s="94">
        <v>2727.37</v>
      </c>
      <c r="L8" s="288">
        <v>2540.39</v>
      </c>
      <c r="M8" s="114">
        <v>1781.65</v>
      </c>
      <c r="N8" s="97">
        <v>22374.03</v>
      </c>
      <c r="O8" s="98">
        <v>31133.32</v>
      </c>
      <c r="P8" s="132">
        <f aca="true" t="shared" si="0" ref="P8:P27">IF(N8&lt;&gt;0,(O8-N8)/N8,0)</f>
        <v>0.39149362005861266</v>
      </c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8" t="s">
        <v>64</v>
      </c>
      <c r="AE8" s="8">
        <v>62767.4</v>
      </c>
      <c r="AF8" s="205">
        <v>213786.50300000014</v>
      </c>
      <c r="AG8" s="199"/>
      <c r="AH8" s="199"/>
      <c r="AI8" s="199"/>
      <c r="AJ8" s="206"/>
      <c r="AK8" s="200"/>
      <c r="AL8" s="200"/>
      <c r="AM8" s="200"/>
      <c r="AN8" s="200"/>
      <c r="AO8" s="207"/>
      <c r="AP8" s="208"/>
      <c r="AR8" s="209"/>
      <c r="AS8" s="209"/>
      <c r="AU8" s="209"/>
      <c r="AV8" s="95"/>
      <c r="AW8" s="95"/>
      <c r="AX8" s="95"/>
      <c r="AY8" s="95"/>
      <c r="AZ8" s="95"/>
    </row>
    <row r="9" spans="1:52" s="91" customFormat="1" ht="15.75" customHeight="1">
      <c r="A9" s="93" t="str">
        <f>'tourteaux tournesol'!A9</f>
        <v>Haute-Normandie</v>
      </c>
      <c r="B9" s="94">
        <v>591.6</v>
      </c>
      <c r="C9" s="94">
        <v>617.1</v>
      </c>
      <c r="D9" s="94">
        <v>896.3</v>
      </c>
      <c r="E9" s="94">
        <v>905.6</v>
      </c>
      <c r="F9" s="94">
        <v>1021.1</v>
      </c>
      <c r="G9" s="94">
        <v>1035.2</v>
      </c>
      <c r="H9" s="94">
        <v>926.63</v>
      </c>
      <c r="I9" s="94">
        <v>991.5</v>
      </c>
      <c r="J9" s="94">
        <v>1014.2</v>
      </c>
      <c r="K9" s="94">
        <v>861.2</v>
      </c>
      <c r="L9" s="288">
        <v>1037.4</v>
      </c>
      <c r="M9" s="114">
        <v>905.1</v>
      </c>
      <c r="N9" s="97">
        <v>3115.5</v>
      </c>
      <c r="O9" s="98">
        <v>10802.93</v>
      </c>
      <c r="P9" s="132">
        <f t="shared" si="0"/>
        <v>2.467478735355481</v>
      </c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8" t="s">
        <v>65</v>
      </c>
      <c r="AE9" s="8">
        <v>63470.7</v>
      </c>
      <c r="AF9" s="205">
        <v>201365.0889999999</v>
      </c>
      <c r="AG9" s="199"/>
      <c r="AH9" s="199"/>
      <c r="AI9" s="199"/>
      <c r="AJ9" s="206"/>
      <c r="AK9" s="200"/>
      <c r="AL9" s="200"/>
      <c r="AM9" s="200"/>
      <c r="AN9" s="200"/>
      <c r="AO9" s="207"/>
      <c r="AP9" s="208"/>
      <c r="AR9" s="209"/>
      <c r="AS9" s="209"/>
      <c r="AU9" s="209"/>
      <c r="AV9" s="95"/>
      <c r="AW9" s="95"/>
      <c r="AX9" s="95"/>
      <c r="AY9" s="95"/>
      <c r="AZ9" s="95"/>
    </row>
    <row r="10" spans="1:52" s="91" customFormat="1" ht="15.75" customHeight="1">
      <c r="A10" s="93" t="str">
        <f>'tourteaux tournesol'!A10</f>
        <v>Centre</v>
      </c>
      <c r="B10" s="94">
        <v>5457.5</v>
      </c>
      <c r="C10" s="94">
        <v>5811.7</v>
      </c>
      <c r="D10" s="94">
        <v>4306.7</v>
      </c>
      <c r="E10" s="94">
        <v>6011.6</v>
      </c>
      <c r="F10" s="94">
        <v>4928.4</v>
      </c>
      <c r="G10" s="94">
        <v>4887</v>
      </c>
      <c r="H10" s="94">
        <v>5288.7</v>
      </c>
      <c r="I10" s="94">
        <v>4765.7</v>
      </c>
      <c r="J10" s="94">
        <v>4840.9</v>
      </c>
      <c r="K10" s="94">
        <v>4386.5</v>
      </c>
      <c r="L10" s="288">
        <v>4734</v>
      </c>
      <c r="M10" s="114">
        <v>4428.1</v>
      </c>
      <c r="N10" s="97">
        <v>52258.91</v>
      </c>
      <c r="O10" s="98">
        <v>59846.8</v>
      </c>
      <c r="P10" s="132">
        <f t="shared" si="0"/>
        <v>0.14519801503705299</v>
      </c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8" t="s">
        <v>66</v>
      </c>
      <c r="AE10" s="8">
        <v>65520.7</v>
      </c>
      <c r="AF10" s="205">
        <v>209986.57900000006</v>
      </c>
      <c r="AG10" s="199"/>
      <c r="AH10" s="199"/>
      <c r="AI10" s="199"/>
      <c r="AJ10" s="206"/>
      <c r="AK10" s="200"/>
      <c r="AL10" s="200"/>
      <c r="AM10" s="200"/>
      <c r="AN10" s="200"/>
      <c r="AO10" s="207"/>
      <c r="AP10" s="208"/>
      <c r="AR10" s="209"/>
      <c r="AS10" s="209"/>
      <c r="AU10" s="209"/>
      <c r="AV10" s="95"/>
      <c r="AW10" s="95"/>
      <c r="AX10" s="95"/>
      <c r="AY10" s="95"/>
      <c r="AZ10" s="95"/>
    </row>
    <row r="11" spans="1:52" s="91" customFormat="1" ht="15.75" customHeight="1">
      <c r="A11" s="93" t="str">
        <f>'tourteaux tournesol'!A11</f>
        <v>Basse-Normandie</v>
      </c>
      <c r="B11" s="94">
        <v>3215.2</v>
      </c>
      <c r="C11" s="94">
        <v>3485.6</v>
      </c>
      <c r="D11" s="94">
        <v>3539.15</v>
      </c>
      <c r="E11" s="94">
        <v>3656.2</v>
      </c>
      <c r="F11" s="94">
        <v>4722.7</v>
      </c>
      <c r="G11" s="94">
        <v>4759</v>
      </c>
      <c r="H11" s="94">
        <v>4787.5</v>
      </c>
      <c r="I11" s="94">
        <v>4763.21</v>
      </c>
      <c r="J11" s="94">
        <v>4454.2</v>
      </c>
      <c r="K11" s="94">
        <v>3940.3</v>
      </c>
      <c r="L11" s="288">
        <v>3869.5</v>
      </c>
      <c r="M11" s="114">
        <v>3508.5</v>
      </c>
      <c r="N11" s="97">
        <v>41466.6</v>
      </c>
      <c r="O11" s="98">
        <v>48701.06</v>
      </c>
      <c r="P11" s="132">
        <f t="shared" si="0"/>
        <v>0.17446474994332786</v>
      </c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8" t="s">
        <v>67</v>
      </c>
      <c r="AE11" s="8">
        <v>188553.67399999997</v>
      </c>
      <c r="AF11" s="205">
        <v>225983.77800000014</v>
      </c>
      <c r="AG11" s="199"/>
      <c r="AH11" s="199"/>
      <c r="AI11" s="199"/>
      <c r="AJ11" s="206"/>
      <c r="AK11" s="200"/>
      <c r="AL11" s="200"/>
      <c r="AM11" s="200"/>
      <c r="AN11" s="200"/>
      <c r="AO11" s="207"/>
      <c r="AP11" s="208"/>
      <c r="AR11" s="209"/>
      <c r="AS11" s="209"/>
      <c r="AU11" s="209"/>
      <c r="AV11" s="95"/>
      <c r="AW11" s="95"/>
      <c r="AX11" s="95"/>
      <c r="AY11" s="95"/>
      <c r="AZ11" s="95"/>
    </row>
    <row r="12" spans="1:52" s="91" customFormat="1" ht="15.75" customHeight="1">
      <c r="A12" s="93" t="str">
        <f>'tourteaux tournesol'!A12</f>
        <v>Bourgogne</v>
      </c>
      <c r="B12" s="94">
        <v>4410.3</v>
      </c>
      <c r="C12" s="94">
        <v>5368.9</v>
      </c>
      <c r="D12" s="94">
        <v>5841.3</v>
      </c>
      <c r="E12" s="94">
        <v>6232.9</v>
      </c>
      <c r="F12" s="94">
        <v>6826.2</v>
      </c>
      <c r="G12" s="94">
        <v>6840.9</v>
      </c>
      <c r="H12" s="94">
        <v>6930.4</v>
      </c>
      <c r="I12" s="94">
        <v>6406.3</v>
      </c>
      <c r="J12" s="94">
        <v>6868.6</v>
      </c>
      <c r="K12" s="94">
        <v>6174.4</v>
      </c>
      <c r="L12" s="288">
        <v>6129.7</v>
      </c>
      <c r="M12" s="114">
        <v>4458.5</v>
      </c>
      <c r="N12" s="97">
        <v>42241.18</v>
      </c>
      <c r="O12" s="98">
        <v>72488.4</v>
      </c>
      <c r="P12" s="132">
        <f t="shared" si="0"/>
        <v>0.7160600153688887</v>
      </c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8" t="s">
        <v>107</v>
      </c>
      <c r="AE12" s="8">
        <v>233377.6369999998</v>
      </c>
      <c r="AF12" s="205">
        <v>236939.97</v>
      </c>
      <c r="AG12" s="199"/>
      <c r="AH12" s="199"/>
      <c r="AI12" s="199"/>
      <c r="AJ12" s="206"/>
      <c r="AK12" s="200"/>
      <c r="AL12" s="200"/>
      <c r="AM12" s="200"/>
      <c r="AN12" s="200"/>
      <c r="AO12" s="207"/>
      <c r="AP12" s="208"/>
      <c r="AR12" s="209"/>
      <c r="AS12" s="209"/>
      <c r="AU12" s="209"/>
      <c r="AV12" s="95"/>
      <c r="AW12" s="95"/>
      <c r="AX12" s="95"/>
      <c r="AY12" s="95"/>
      <c r="AZ12" s="95"/>
    </row>
    <row r="13" spans="1:52" s="91" customFormat="1" ht="15.75" customHeight="1">
      <c r="A13" s="93" t="str">
        <f>'tourteaux tournesol'!A13</f>
        <v>Nord-Pas-de-Calais</v>
      </c>
      <c r="B13" s="94">
        <v>5526.68</v>
      </c>
      <c r="C13" s="94">
        <v>5679.9</v>
      </c>
      <c r="D13" s="94">
        <v>5820.9</v>
      </c>
      <c r="E13" s="94">
        <v>6137.36</v>
      </c>
      <c r="F13" s="94">
        <v>6876.81</v>
      </c>
      <c r="G13" s="94">
        <v>7751.86</v>
      </c>
      <c r="H13" s="94">
        <v>7329.74</v>
      </c>
      <c r="I13" s="94">
        <v>6873.52</v>
      </c>
      <c r="J13" s="94">
        <v>6678.59</v>
      </c>
      <c r="K13" s="94">
        <v>6407.48</v>
      </c>
      <c r="L13" s="288">
        <v>5980.87</v>
      </c>
      <c r="M13" s="114">
        <v>5497.9</v>
      </c>
      <c r="N13" s="97">
        <v>35172.31</v>
      </c>
      <c r="O13" s="98">
        <v>76561.61</v>
      </c>
      <c r="P13" s="132">
        <f t="shared" si="0"/>
        <v>1.176758080433159</v>
      </c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8" t="s">
        <v>68</v>
      </c>
      <c r="AE13" s="8">
        <v>238000.63800000006</v>
      </c>
      <c r="AF13" s="205">
        <v>235138.10599999997</v>
      </c>
      <c r="AG13" s="199"/>
      <c r="AH13" s="199"/>
      <c r="AI13" s="199"/>
      <c r="AJ13" s="206"/>
      <c r="AK13" s="200"/>
      <c r="AL13" s="200"/>
      <c r="AM13" s="200"/>
      <c r="AN13" s="200"/>
      <c r="AO13" s="207"/>
      <c r="AP13" s="208"/>
      <c r="AR13" s="209"/>
      <c r="AS13" s="209"/>
      <c r="AU13" s="209"/>
      <c r="AV13" s="95"/>
      <c r="AW13" s="95"/>
      <c r="AX13" s="95"/>
      <c r="AY13" s="95"/>
      <c r="AZ13" s="95"/>
    </row>
    <row r="14" spans="1:52" s="91" customFormat="1" ht="15.75" customHeight="1">
      <c r="A14" s="93" t="str">
        <f>'tourteaux tournesol'!A14</f>
        <v>Lorraine</v>
      </c>
      <c r="B14" s="94">
        <v>15.8</v>
      </c>
      <c r="C14" s="94">
        <v>14.8</v>
      </c>
      <c r="D14" s="94">
        <v>16.8</v>
      </c>
      <c r="E14" s="94">
        <v>19.6</v>
      </c>
      <c r="F14" s="94">
        <v>36.5</v>
      </c>
      <c r="G14" s="94">
        <v>45.8</v>
      </c>
      <c r="H14" s="94">
        <v>29</v>
      </c>
      <c r="I14" s="94">
        <v>40.7</v>
      </c>
      <c r="J14" s="94">
        <v>30.2</v>
      </c>
      <c r="K14" s="94">
        <v>18.2</v>
      </c>
      <c r="L14" s="288">
        <v>27</v>
      </c>
      <c r="M14" s="114">
        <v>24.9</v>
      </c>
      <c r="N14" s="97">
        <v>4158.88</v>
      </c>
      <c r="O14" s="98">
        <v>319.3</v>
      </c>
      <c r="P14" s="132">
        <f t="shared" si="0"/>
        <v>-0.9232245219866887</v>
      </c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8" t="s">
        <v>108</v>
      </c>
      <c r="AE14" s="8">
        <v>216881.477</v>
      </c>
      <c r="AF14" s="205">
        <v>219010.0360000001</v>
      </c>
      <c r="AG14" s="199"/>
      <c r="AH14" s="199"/>
      <c r="AI14" s="199"/>
      <c r="AJ14" s="206"/>
      <c r="AK14" s="200"/>
      <c r="AL14" s="200"/>
      <c r="AM14" s="200"/>
      <c r="AN14" s="200"/>
      <c r="AO14" s="207"/>
      <c r="AP14" s="208"/>
      <c r="AR14" s="209"/>
      <c r="AS14" s="209"/>
      <c r="AU14" s="209"/>
      <c r="AV14" s="95"/>
      <c r="AW14" s="95"/>
      <c r="AX14" s="95"/>
      <c r="AY14" s="95"/>
      <c r="AZ14" s="95"/>
    </row>
    <row r="15" spans="1:52" s="91" customFormat="1" ht="15.75" customHeight="1">
      <c r="A15" s="93" t="str">
        <f>'tourteaux tournesol'!A15</f>
        <v>Alsace</v>
      </c>
      <c r="B15" s="94">
        <v>1278.2</v>
      </c>
      <c r="C15" s="94">
        <v>1632.3</v>
      </c>
      <c r="D15" s="94">
        <v>1456.8</v>
      </c>
      <c r="E15" s="94">
        <v>1528.9</v>
      </c>
      <c r="F15" s="94">
        <v>1786.3</v>
      </c>
      <c r="G15" s="94">
        <v>1828.8</v>
      </c>
      <c r="H15" s="94">
        <v>1773</v>
      </c>
      <c r="I15" s="94">
        <v>1745.6</v>
      </c>
      <c r="J15" s="94">
        <v>1820.7</v>
      </c>
      <c r="K15" s="94">
        <v>1602.7</v>
      </c>
      <c r="L15" s="288">
        <v>1407.9</v>
      </c>
      <c r="M15" s="114">
        <v>1509.8</v>
      </c>
      <c r="N15" s="97">
        <v>13712.6</v>
      </c>
      <c r="O15" s="98">
        <v>19371</v>
      </c>
      <c r="P15" s="132">
        <f t="shared" si="0"/>
        <v>0.4126423872934381</v>
      </c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8" t="s">
        <v>70</v>
      </c>
      <c r="AE15" s="8">
        <v>232512.82300000015</v>
      </c>
      <c r="AF15" s="205">
        <v>222001.2930000001</v>
      </c>
      <c r="AG15" s="199"/>
      <c r="AH15" s="199"/>
      <c r="AI15" s="199"/>
      <c r="AJ15" s="206"/>
      <c r="AK15" s="200"/>
      <c r="AL15" s="200"/>
      <c r="AM15" s="200"/>
      <c r="AN15" s="200"/>
      <c r="AO15" s="207"/>
      <c r="AP15" s="208"/>
      <c r="AR15" s="209"/>
      <c r="AS15" s="209"/>
      <c r="AU15" s="209"/>
      <c r="AV15" s="95"/>
      <c r="AW15" s="95"/>
      <c r="AX15" s="95"/>
      <c r="AY15" s="95"/>
      <c r="AZ15" s="95"/>
    </row>
    <row r="16" spans="1:52" s="91" customFormat="1" ht="15.75" customHeight="1">
      <c r="A16" s="93" t="str">
        <f>'tourteaux tournesol'!A16</f>
        <v>Franche-Conte</v>
      </c>
      <c r="B16" s="94">
        <v>485.3</v>
      </c>
      <c r="C16" s="94">
        <v>673.9</v>
      </c>
      <c r="D16" s="94">
        <v>869</v>
      </c>
      <c r="E16" s="94">
        <v>1066</v>
      </c>
      <c r="F16" s="94">
        <v>1329.7</v>
      </c>
      <c r="G16" s="94">
        <v>1482.5</v>
      </c>
      <c r="H16" s="94">
        <v>1220.4</v>
      </c>
      <c r="I16" s="94">
        <v>1044.2</v>
      </c>
      <c r="J16" s="94">
        <v>1047.9</v>
      </c>
      <c r="K16" s="94">
        <v>837.7</v>
      </c>
      <c r="L16" s="288">
        <v>568.4</v>
      </c>
      <c r="M16" s="114">
        <v>207.3</v>
      </c>
      <c r="N16" s="97">
        <v>3823.2</v>
      </c>
      <c r="O16" s="98">
        <v>10832.3</v>
      </c>
      <c r="P16" s="132">
        <f t="shared" si="0"/>
        <v>1.8333071772337308</v>
      </c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8" t="s">
        <v>71</v>
      </c>
      <c r="AE16" s="8">
        <v>190779.20299999992</v>
      </c>
      <c r="AF16" s="348">
        <v>201435.18899999998</v>
      </c>
      <c r="AG16" s="199"/>
      <c r="AH16" s="199"/>
      <c r="AI16" s="199"/>
      <c r="AJ16" s="206"/>
      <c r="AK16" s="200"/>
      <c r="AL16" s="200"/>
      <c r="AM16" s="200"/>
      <c r="AN16" s="200"/>
      <c r="AO16" s="207"/>
      <c r="AP16" s="208"/>
      <c r="AR16" s="209"/>
      <c r="AS16" s="209"/>
      <c r="AU16" s="209"/>
      <c r="AV16" s="95"/>
      <c r="AW16" s="95"/>
      <c r="AX16" s="95"/>
      <c r="AY16" s="95"/>
      <c r="AZ16" s="95"/>
    </row>
    <row r="17" spans="1:52" s="209" customFormat="1" ht="15.75" customHeight="1">
      <c r="A17" s="248" t="str">
        <f>'tourteaux tournesol'!A17</f>
        <v>Pays-de-la-Loire</v>
      </c>
      <c r="B17" s="275">
        <v>40627.2</v>
      </c>
      <c r="C17" s="275">
        <v>43895.7</v>
      </c>
      <c r="D17" s="275">
        <v>42892</v>
      </c>
      <c r="E17" s="275">
        <v>44977.7</v>
      </c>
      <c r="F17" s="275">
        <v>46085</v>
      </c>
      <c r="G17" s="275">
        <v>46345.9</v>
      </c>
      <c r="H17" s="275">
        <v>48340.8</v>
      </c>
      <c r="I17" s="275">
        <v>45842.6</v>
      </c>
      <c r="J17" s="275">
        <v>48714</v>
      </c>
      <c r="K17" s="275">
        <v>46288.2</v>
      </c>
      <c r="L17" s="230">
        <v>45057.4</v>
      </c>
      <c r="M17" s="278">
        <v>43299.7</v>
      </c>
      <c r="N17" s="279">
        <v>489630.75</v>
      </c>
      <c r="O17" s="280">
        <v>542366.2</v>
      </c>
      <c r="P17" s="255">
        <f t="shared" si="0"/>
        <v>0.10770453040377867</v>
      </c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8" t="s">
        <v>72</v>
      </c>
      <c r="AE17" s="69">
        <v>203914.3849999999</v>
      </c>
      <c r="AF17" s="348">
        <v>202583.75600000005</v>
      </c>
      <c r="AG17" s="430"/>
      <c r="AH17" s="430"/>
      <c r="AI17" s="430"/>
      <c r="AJ17" s="431"/>
      <c r="AK17" s="340"/>
      <c r="AL17" s="203"/>
      <c r="AM17" s="203"/>
      <c r="AN17" s="203"/>
      <c r="AO17" s="210"/>
      <c r="AP17" s="204"/>
      <c r="AV17" s="290"/>
      <c r="AW17" s="290"/>
      <c r="AX17" s="290"/>
      <c r="AY17" s="290"/>
      <c r="AZ17" s="290"/>
    </row>
    <row r="18" spans="1:52" s="290" customFormat="1" ht="15.75" customHeight="1">
      <c r="A18" s="248" t="str">
        <f>'tourteaux tournesol'!A18</f>
        <v>Bretagne</v>
      </c>
      <c r="B18" s="275">
        <v>98712</v>
      </c>
      <c r="C18" s="275">
        <v>105072.72</v>
      </c>
      <c r="D18" s="275">
        <v>94397.54</v>
      </c>
      <c r="E18" s="275">
        <v>97546.37</v>
      </c>
      <c r="F18" s="275">
        <v>107478.38</v>
      </c>
      <c r="G18" s="275">
        <v>115456.89</v>
      </c>
      <c r="H18" s="275">
        <v>112098.49</v>
      </c>
      <c r="I18" s="275">
        <v>100023.7</v>
      </c>
      <c r="J18" s="275">
        <v>98286.52</v>
      </c>
      <c r="K18" s="275">
        <v>85050.55</v>
      </c>
      <c r="L18" s="230">
        <v>89735.74</v>
      </c>
      <c r="M18" s="278">
        <v>78303.64</v>
      </c>
      <c r="N18" s="279">
        <v>824475.22</v>
      </c>
      <c r="O18" s="280">
        <v>1182162.54</v>
      </c>
      <c r="P18" s="255">
        <f t="shared" si="0"/>
        <v>0.43383634986628233</v>
      </c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8" t="s">
        <v>73</v>
      </c>
      <c r="AE18" s="204">
        <v>211060.29799999995</v>
      </c>
      <c r="AF18" s="432">
        <v>183535.06</v>
      </c>
      <c r="AG18" s="340"/>
      <c r="AH18" s="340"/>
      <c r="AI18" s="340"/>
      <c r="AJ18" s="431"/>
      <c r="AK18" s="340"/>
      <c r="AL18" s="203"/>
      <c r="AM18" s="203"/>
      <c r="AN18" s="203"/>
      <c r="AO18" s="210"/>
      <c r="AP18" s="204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</row>
    <row r="19" spans="1:52" s="95" customFormat="1" ht="12.75" customHeight="1">
      <c r="A19" s="247" t="str">
        <f>'tourteaux tournesol'!A19</f>
        <v>Poitou-Charentes</v>
      </c>
      <c r="B19" s="275">
        <v>18677.3</v>
      </c>
      <c r="C19" s="275">
        <v>18780.2</v>
      </c>
      <c r="D19" s="275">
        <v>17705.9</v>
      </c>
      <c r="E19" s="275">
        <v>17728.2</v>
      </c>
      <c r="F19" s="275">
        <v>18085</v>
      </c>
      <c r="G19" s="275">
        <v>19488.5</v>
      </c>
      <c r="H19" s="275">
        <v>18908.6</v>
      </c>
      <c r="I19" s="275">
        <v>18501.6</v>
      </c>
      <c r="J19" s="275">
        <v>19558.7</v>
      </c>
      <c r="K19" s="275">
        <v>19213.3</v>
      </c>
      <c r="L19" s="230">
        <v>18571.7</v>
      </c>
      <c r="M19" s="278">
        <v>17742.5</v>
      </c>
      <c r="N19" s="279">
        <v>233565</v>
      </c>
      <c r="O19" s="280">
        <v>222961.5</v>
      </c>
      <c r="P19" s="255">
        <f t="shared" si="0"/>
        <v>-0.04539849720634513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205"/>
      <c r="AG19" s="200"/>
      <c r="AH19" s="200"/>
      <c r="AI19" s="200"/>
      <c r="AJ19" s="206"/>
      <c r="AK19" s="340"/>
      <c r="AL19" s="200"/>
      <c r="AM19" s="203"/>
      <c r="AN19" s="203"/>
      <c r="AO19" s="210"/>
      <c r="AP19" s="204"/>
      <c r="AQ19" s="209"/>
      <c r="AR19" s="209"/>
      <c r="AS19" s="209"/>
      <c r="AT19" s="91"/>
      <c r="AU19" s="91"/>
      <c r="AV19" s="91"/>
      <c r="AW19" s="91"/>
      <c r="AX19" s="91"/>
      <c r="AY19" s="91"/>
      <c r="AZ19" s="91"/>
    </row>
    <row r="20" spans="1:52" s="95" customFormat="1" ht="12.75" customHeight="1">
      <c r="A20" s="147" t="str">
        <f>'tourteaux tournesol'!A20</f>
        <v>Aquitaine</v>
      </c>
      <c r="B20" s="94">
        <v>6368.12</v>
      </c>
      <c r="C20" s="94">
        <v>6372.17</v>
      </c>
      <c r="D20" s="94">
        <v>7262.14</v>
      </c>
      <c r="E20" s="94">
        <v>7436.57</v>
      </c>
      <c r="F20" s="94">
        <v>7925.95</v>
      </c>
      <c r="G20" s="94">
        <v>7910.61</v>
      </c>
      <c r="H20" s="94">
        <v>8100.4</v>
      </c>
      <c r="I20" s="94">
        <v>7977.56</v>
      </c>
      <c r="J20" s="94">
        <v>8155.12</v>
      </c>
      <c r="K20" s="94">
        <v>7300.66</v>
      </c>
      <c r="L20" s="106">
        <v>7029.49</v>
      </c>
      <c r="M20" s="96">
        <v>5860.68</v>
      </c>
      <c r="N20" s="97">
        <v>67474.22</v>
      </c>
      <c r="O20" s="98">
        <v>87699.45</v>
      </c>
      <c r="P20" s="132">
        <f t="shared" si="0"/>
        <v>0.29974751838554037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205"/>
      <c r="AG20" s="200"/>
      <c r="AH20" s="200"/>
      <c r="AI20" s="200"/>
      <c r="AJ20" s="206"/>
      <c r="AK20" s="340"/>
      <c r="AL20" s="200"/>
      <c r="AM20" s="203"/>
      <c r="AN20" s="203"/>
      <c r="AO20" s="210"/>
      <c r="AP20" s="204"/>
      <c r="AQ20" s="209"/>
      <c r="AR20" s="209"/>
      <c r="AS20" s="209"/>
      <c r="AT20" s="91"/>
      <c r="AU20" s="91"/>
      <c r="AV20" s="91"/>
      <c r="AW20" s="91"/>
      <c r="AX20" s="91"/>
      <c r="AY20" s="91"/>
      <c r="AZ20" s="91"/>
    </row>
    <row r="21" spans="1:47" s="211" customFormat="1" ht="12.75" customHeight="1">
      <c r="A21" s="147" t="str">
        <f>'tourteaux tournesol'!A21</f>
        <v>Midi-Pyrénées</v>
      </c>
      <c r="B21" s="100">
        <v>1908.1</v>
      </c>
      <c r="C21" s="100">
        <v>2119.82</v>
      </c>
      <c r="D21" s="100">
        <v>1989.2</v>
      </c>
      <c r="E21" s="100">
        <v>2085.6</v>
      </c>
      <c r="F21" s="100">
        <v>2371.6</v>
      </c>
      <c r="G21" s="100">
        <v>2315.7</v>
      </c>
      <c r="H21" s="100">
        <v>2522.5</v>
      </c>
      <c r="I21" s="100">
        <v>2511.1</v>
      </c>
      <c r="J21" s="100">
        <v>2559.3</v>
      </c>
      <c r="K21" s="100">
        <v>2488</v>
      </c>
      <c r="L21" s="101">
        <v>2191.9</v>
      </c>
      <c r="M21" s="102">
        <v>3747.5</v>
      </c>
      <c r="N21" s="103">
        <v>34571.72</v>
      </c>
      <c r="O21" s="104">
        <v>28810.32</v>
      </c>
      <c r="P21" s="132">
        <f t="shared" si="0"/>
        <v>-0.16665066129194617</v>
      </c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348"/>
      <c r="AG21" s="340"/>
      <c r="AH21" s="340"/>
      <c r="AI21" s="340"/>
      <c r="AJ21" s="340"/>
      <c r="AK21" s="340"/>
      <c r="AL21" s="212"/>
      <c r="AM21" s="203"/>
      <c r="AN21" s="213"/>
      <c r="AO21" s="213"/>
      <c r="AP21" s="213"/>
      <c r="AQ21" s="214"/>
      <c r="AR21" s="214"/>
      <c r="AS21" s="214"/>
      <c r="AT21" s="214"/>
      <c r="AU21" s="214"/>
    </row>
    <row r="22" spans="1:47" s="211" customFormat="1" ht="12.75" customHeight="1">
      <c r="A22" s="147" t="str">
        <f>'tourteaux tournesol'!A22</f>
        <v>Limousin</v>
      </c>
      <c r="B22" s="100">
        <v>1198</v>
      </c>
      <c r="C22" s="100">
        <v>1071.95</v>
      </c>
      <c r="D22" s="100">
        <v>1131.6</v>
      </c>
      <c r="E22" s="100">
        <v>1167</v>
      </c>
      <c r="F22" s="100">
        <v>1363.3</v>
      </c>
      <c r="G22" s="100">
        <v>1351.23</v>
      </c>
      <c r="H22" s="100">
        <v>1347.4</v>
      </c>
      <c r="I22" s="100">
        <v>1340.6</v>
      </c>
      <c r="J22" s="100">
        <v>1253.01</v>
      </c>
      <c r="K22" s="100">
        <v>1209.13</v>
      </c>
      <c r="L22" s="101">
        <v>806.62</v>
      </c>
      <c r="M22" s="102">
        <v>826</v>
      </c>
      <c r="N22" s="103">
        <v>11168.9</v>
      </c>
      <c r="O22" s="104">
        <v>14065.84</v>
      </c>
      <c r="P22" s="132">
        <f t="shared" si="0"/>
        <v>0.25937558756905343</v>
      </c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348"/>
      <c r="AG22" s="340"/>
      <c r="AH22" s="340"/>
      <c r="AI22" s="340"/>
      <c r="AJ22" s="340"/>
      <c r="AK22" s="340"/>
      <c r="AL22" s="215"/>
      <c r="AM22" s="203"/>
      <c r="AN22" s="203"/>
      <c r="AO22" s="203"/>
      <c r="AP22" s="203"/>
      <c r="AQ22" s="216"/>
      <c r="AR22" s="216"/>
      <c r="AS22" s="216"/>
      <c r="AT22" s="216"/>
      <c r="AU22" s="216"/>
    </row>
    <row r="23" spans="1:47" s="211" customFormat="1" ht="13.5" customHeight="1">
      <c r="A23" s="147" t="str">
        <f>'tourteaux tournesol'!A23</f>
        <v>Rhône-Alpes</v>
      </c>
      <c r="B23" s="100">
        <v>7745.53</v>
      </c>
      <c r="C23" s="100">
        <v>8295.06</v>
      </c>
      <c r="D23" s="100">
        <v>8377.41</v>
      </c>
      <c r="E23" s="100">
        <v>8522.05</v>
      </c>
      <c r="F23" s="100">
        <v>9347.27</v>
      </c>
      <c r="G23" s="100">
        <v>9720.37</v>
      </c>
      <c r="H23" s="100">
        <v>9412.31</v>
      </c>
      <c r="I23" s="100">
        <v>9010.74</v>
      </c>
      <c r="J23" s="100">
        <v>9361.89</v>
      </c>
      <c r="K23" s="100">
        <v>9041.28</v>
      </c>
      <c r="L23" s="442">
        <v>9119.79</v>
      </c>
      <c r="M23" s="443">
        <v>8095.76</v>
      </c>
      <c r="N23" s="103">
        <v>65464.38</v>
      </c>
      <c r="O23" s="104">
        <v>106049.45</v>
      </c>
      <c r="P23" s="132">
        <f t="shared" si="0"/>
        <v>0.6199565320866096</v>
      </c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348"/>
      <c r="AG23" s="340"/>
      <c r="AH23" s="340"/>
      <c r="AI23" s="340"/>
      <c r="AJ23" s="340"/>
      <c r="AK23" s="340"/>
      <c r="AL23" s="215"/>
      <c r="AM23" s="203"/>
      <c r="AN23" s="203"/>
      <c r="AO23" s="203"/>
      <c r="AP23" s="203"/>
      <c r="AQ23" s="216"/>
      <c r="AR23" s="216"/>
      <c r="AS23" s="216"/>
      <c r="AT23" s="216"/>
      <c r="AU23" s="216"/>
    </row>
    <row r="24" spans="1:47" s="106" customFormat="1" ht="13.5" customHeight="1">
      <c r="A24" s="93" t="str">
        <f>'tourteaux tournesol'!A24</f>
        <v>Auvergne</v>
      </c>
      <c r="B24" s="81">
        <v>1676.7</v>
      </c>
      <c r="C24" s="81">
        <v>1626.86</v>
      </c>
      <c r="D24" s="81">
        <v>1834.93</v>
      </c>
      <c r="E24" s="81">
        <v>1827.47</v>
      </c>
      <c r="F24" s="81">
        <v>2261.14</v>
      </c>
      <c r="G24" s="81">
        <v>2317.76</v>
      </c>
      <c r="H24" s="81">
        <v>2383.39</v>
      </c>
      <c r="I24" s="81">
        <v>3272.99</v>
      </c>
      <c r="J24" s="81">
        <v>3453.7</v>
      </c>
      <c r="K24" s="81">
        <v>3178.62</v>
      </c>
      <c r="L24" s="106">
        <v>3046.55</v>
      </c>
      <c r="M24" s="107">
        <v>2604.14</v>
      </c>
      <c r="N24" s="108">
        <v>18338.96</v>
      </c>
      <c r="O24" s="109">
        <v>29484.23</v>
      </c>
      <c r="P24" s="132">
        <f t="shared" si="0"/>
        <v>0.6077372980801529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205"/>
      <c r="AG24" s="200"/>
      <c r="AH24" s="200"/>
      <c r="AI24" s="200"/>
      <c r="AJ24" s="200"/>
      <c r="AK24" s="200"/>
      <c r="AL24" s="69"/>
      <c r="AM24" s="69"/>
      <c r="AN24" s="69"/>
      <c r="AO24" s="69"/>
      <c r="AP24" s="69"/>
      <c r="AQ24" s="36"/>
      <c r="AR24" s="36"/>
      <c r="AS24" s="36"/>
      <c r="AT24" s="36"/>
      <c r="AU24" s="36"/>
    </row>
    <row r="25" spans="1:47" s="106" customFormat="1" ht="13.5" customHeight="1">
      <c r="A25" s="93" t="str">
        <f>'tourteaux tournesol'!A25</f>
        <v>Languedoc-Roussillon</v>
      </c>
      <c r="B25" s="81">
        <v>174.5</v>
      </c>
      <c r="C25" s="81">
        <v>130.2</v>
      </c>
      <c r="D25" s="81">
        <v>159.5</v>
      </c>
      <c r="E25" s="81">
        <v>127.2</v>
      </c>
      <c r="F25" s="81">
        <v>125.4</v>
      </c>
      <c r="G25" s="81">
        <v>100.4</v>
      </c>
      <c r="H25" s="81">
        <v>89.6</v>
      </c>
      <c r="I25" s="81">
        <v>88.3</v>
      </c>
      <c r="J25" s="81">
        <v>101.9</v>
      </c>
      <c r="K25" s="81">
        <v>106.9</v>
      </c>
      <c r="L25" s="106">
        <v>124.6</v>
      </c>
      <c r="M25" s="107">
        <v>104.4</v>
      </c>
      <c r="N25" s="108">
        <v>1469.3</v>
      </c>
      <c r="O25" s="109">
        <v>1432.9</v>
      </c>
      <c r="P25" s="132">
        <f t="shared" si="0"/>
        <v>-0.02477370176274407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205"/>
      <c r="AG25" s="200"/>
      <c r="AH25" s="200"/>
      <c r="AI25" s="200"/>
      <c r="AJ25" s="200"/>
      <c r="AK25" s="200"/>
      <c r="AL25" s="69"/>
      <c r="AM25" s="69"/>
      <c r="AN25" s="69"/>
      <c r="AO25" s="69"/>
      <c r="AP25" s="69"/>
      <c r="AQ25" s="36"/>
      <c r="AR25" s="36"/>
      <c r="AS25" s="36"/>
      <c r="AT25" s="36"/>
      <c r="AU25" s="36"/>
    </row>
    <row r="26" spans="1:47" s="91" customFormat="1" ht="13.5" customHeight="1">
      <c r="A26" s="93" t="str">
        <f>'tourteaux tournesol'!A26</f>
        <v>PACA</v>
      </c>
      <c r="B26" s="110">
        <v>703.7</v>
      </c>
      <c r="C26" s="110">
        <v>707.6</v>
      </c>
      <c r="D26" s="110">
        <v>647.5</v>
      </c>
      <c r="E26" s="110">
        <v>683.6</v>
      </c>
      <c r="F26" s="110">
        <v>630.3</v>
      </c>
      <c r="G26" s="110">
        <v>628.2</v>
      </c>
      <c r="H26" s="110">
        <v>617</v>
      </c>
      <c r="I26" s="110">
        <v>594.4</v>
      </c>
      <c r="J26" s="110">
        <v>614.3</v>
      </c>
      <c r="K26" s="110">
        <v>602.7</v>
      </c>
      <c r="L26" s="288">
        <v>604.8</v>
      </c>
      <c r="M26" s="114">
        <v>629</v>
      </c>
      <c r="N26" s="111">
        <v>6932.47</v>
      </c>
      <c r="O26" s="112">
        <v>7663.1</v>
      </c>
      <c r="P26" s="132">
        <f t="shared" si="0"/>
        <v>0.10539245030991841</v>
      </c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5"/>
      <c r="AG26" s="200"/>
      <c r="AH26" s="200"/>
      <c r="AI26" s="200"/>
      <c r="AJ26" s="200"/>
      <c r="AK26" s="200"/>
      <c r="AL26" s="200"/>
      <c r="AM26" s="200"/>
      <c r="AN26" s="203"/>
      <c r="AO26" s="203"/>
      <c r="AP26" s="203"/>
      <c r="AQ26" s="34"/>
      <c r="AR26" s="34"/>
      <c r="AS26" s="34"/>
      <c r="AT26" s="34"/>
      <c r="AU26" s="46"/>
    </row>
    <row r="27" spans="1:52" s="106" customFormat="1" ht="12.75" customHeight="1">
      <c r="A27" s="192" t="s">
        <v>34</v>
      </c>
      <c r="B27" s="188">
        <f aca="true" t="shared" si="1" ref="B27:M27">SUM(B8:B26)</f>
        <v>201004.5</v>
      </c>
      <c r="C27" s="188">
        <f t="shared" si="1"/>
        <v>213786.51000000004</v>
      </c>
      <c r="D27" s="188">
        <f t="shared" si="1"/>
        <v>201365.09</v>
      </c>
      <c r="E27" s="188">
        <f t="shared" si="1"/>
        <v>209986.59000000003</v>
      </c>
      <c r="F27" s="188">
        <f t="shared" si="1"/>
        <v>225966.19</v>
      </c>
      <c r="G27" s="188">
        <f t="shared" si="1"/>
        <v>236939.98000000004</v>
      </c>
      <c r="H27" s="188">
        <f t="shared" si="1"/>
        <v>235138.11000000004</v>
      </c>
      <c r="I27" s="188">
        <f t="shared" si="1"/>
        <v>219010.03999999998</v>
      </c>
      <c r="J27" s="188">
        <f t="shared" si="1"/>
        <v>222001.29</v>
      </c>
      <c r="K27" s="188">
        <f t="shared" si="1"/>
        <v>201435.18999999997</v>
      </c>
      <c r="L27" s="188">
        <f t="shared" si="1"/>
        <v>202583.74999999997</v>
      </c>
      <c r="M27" s="188">
        <f t="shared" si="1"/>
        <v>183535.07</v>
      </c>
      <c r="N27" s="188">
        <f>SUM(N7:N26)</f>
        <v>1971497.6499999997</v>
      </c>
      <c r="O27" s="188">
        <f>SUM(O8:O26)</f>
        <v>2552752.25</v>
      </c>
      <c r="P27" s="284">
        <f t="shared" si="0"/>
        <v>0.294828959091075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208"/>
      <c r="AG27" s="199"/>
      <c r="AH27" s="199"/>
      <c r="AI27" s="199"/>
      <c r="AJ27" s="200"/>
      <c r="AK27" s="200"/>
      <c r="AL27" s="69"/>
      <c r="AM27" s="69"/>
      <c r="AN27" s="69"/>
      <c r="AO27" s="69"/>
      <c r="AP27" s="69"/>
      <c r="AQ27" s="36"/>
      <c r="AR27" s="34"/>
      <c r="AS27" s="34"/>
      <c r="AT27" s="36"/>
      <c r="AU27" s="36"/>
      <c r="AV27" s="120"/>
      <c r="AW27" s="120"/>
      <c r="AX27" s="120"/>
      <c r="AY27" s="120"/>
      <c r="AZ27" s="120"/>
    </row>
    <row r="28" spans="1:47" s="208" customFormat="1" ht="12" customHeight="1">
      <c r="A28" s="13" t="s">
        <v>21</v>
      </c>
      <c r="B28" s="8"/>
      <c r="C28" s="466"/>
      <c r="D28" s="466"/>
      <c r="E28" s="466"/>
      <c r="F28" s="9">
        <f>SUM(E8:E26)</f>
        <v>209986.59000000003</v>
      </c>
      <c r="G28" s="9"/>
      <c r="H28" s="9"/>
      <c r="I28" s="9"/>
      <c r="J28" s="9"/>
      <c r="K28" s="9"/>
      <c r="L28" s="120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219"/>
      <c r="Z28" s="219"/>
      <c r="AA28" s="219"/>
      <c r="AB28" s="219"/>
      <c r="AC28" s="219"/>
      <c r="AD28" s="219"/>
      <c r="AE28" s="345"/>
      <c r="AF28" s="219"/>
      <c r="AG28" s="220"/>
      <c r="AH28" s="220"/>
      <c r="AI28" s="220"/>
      <c r="AJ28" s="200"/>
      <c r="AK28" s="200"/>
      <c r="AL28" s="200"/>
      <c r="AM28" s="200"/>
      <c r="AN28" s="200"/>
      <c r="AO28" s="200"/>
      <c r="AP28" s="200"/>
      <c r="AQ28" s="46"/>
      <c r="AR28" s="217"/>
      <c r="AS28" s="217"/>
      <c r="AT28" s="46"/>
      <c r="AU28" s="46"/>
    </row>
    <row r="33" spans="1:16" ht="30" customHeight="1">
      <c r="A33" s="471"/>
      <c r="B33" s="473" t="s">
        <v>83</v>
      </c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0" t="s">
        <v>25</v>
      </c>
      <c r="O33" s="470"/>
      <c r="P33" s="440"/>
    </row>
    <row r="34" spans="1:16" ht="9.75" customHeight="1">
      <c r="A34" s="472"/>
      <c r="B34" s="173" t="s">
        <v>26</v>
      </c>
      <c r="C34" s="221" t="s">
        <v>22</v>
      </c>
      <c r="D34" s="221" t="s">
        <v>27</v>
      </c>
      <c r="E34" s="221" t="s">
        <v>28</v>
      </c>
      <c r="F34" s="221" t="s">
        <v>29</v>
      </c>
      <c r="G34" s="221" t="s">
        <v>30</v>
      </c>
      <c r="H34" s="221" t="s">
        <v>31</v>
      </c>
      <c r="I34" s="221" t="s">
        <v>32</v>
      </c>
      <c r="J34" s="221" t="s">
        <v>23</v>
      </c>
      <c r="K34" s="221" t="s">
        <v>33</v>
      </c>
      <c r="L34" s="221" t="s">
        <v>24</v>
      </c>
      <c r="M34" s="221" t="s">
        <v>25</v>
      </c>
      <c r="N34" s="222" t="str">
        <f>N6</f>
        <v>10/11</v>
      </c>
      <c r="O34" s="222" t="str">
        <f>O6</f>
        <v>11/12</v>
      </c>
      <c r="P34" s="221" t="s">
        <v>0</v>
      </c>
    </row>
    <row r="35" spans="1:16" ht="11.25">
      <c r="A35" s="285" t="s">
        <v>17</v>
      </c>
      <c r="B35" s="117">
        <v>17.6</v>
      </c>
      <c r="C35" s="117">
        <v>17.6</v>
      </c>
      <c r="D35" s="117">
        <v>17.6</v>
      </c>
      <c r="E35" s="117">
        <v>17.6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8">
        <v>0</v>
      </c>
      <c r="N35" s="119">
        <v>17.6</v>
      </c>
      <c r="O35" s="118">
        <v>0</v>
      </c>
      <c r="P35" s="132">
        <f>IF(N35&lt;&gt;0,(O35-N35)/N35,0)</f>
        <v>-1</v>
      </c>
    </row>
    <row r="36" spans="1:16" ht="11.25">
      <c r="A36" s="93" t="str">
        <f>'tourteaux tournesol'!A36</f>
        <v>Picardie</v>
      </c>
      <c r="B36" s="309">
        <v>450.79</v>
      </c>
      <c r="C36" s="309">
        <v>481.88</v>
      </c>
      <c r="D36" s="309">
        <v>587.39</v>
      </c>
      <c r="E36" s="309">
        <v>358.38</v>
      </c>
      <c r="F36" s="309">
        <v>466.96</v>
      </c>
      <c r="G36" s="309">
        <v>528.47</v>
      </c>
      <c r="H36" s="309">
        <v>233.8</v>
      </c>
      <c r="I36" s="309">
        <v>399.25</v>
      </c>
      <c r="J36" s="309">
        <v>240.05</v>
      </c>
      <c r="K36" s="309">
        <v>265.13</v>
      </c>
      <c r="L36" s="309">
        <v>296.3</v>
      </c>
      <c r="M36" s="316">
        <v>469.77</v>
      </c>
      <c r="N36" s="317">
        <v>434.23</v>
      </c>
      <c r="O36" s="316">
        <v>469.77</v>
      </c>
      <c r="P36" s="132">
        <f aca="true" t="shared" si="2" ref="P36:P55">IF(N36&lt;&gt;0,(O36-N36)/N36,0)</f>
        <v>0.08184602629942649</v>
      </c>
    </row>
    <row r="37" spans="1:16" ht="11.25">
      <c r="A37" s="93" t="str">
        <f>'tourteaux tournesol'!A37</f>
        <v>Haute-Normandie</v>
      </c>
      <c r="B37" s="309">
        <v>78.9</v>
      </c>
      <c r="C37" s="309">
        <v>75</v>
      </c>
      <c r="D37" s="309">
        <v>69.5</v>
      </c>
      <c r="E37" s="309">
        <v>74</v>
      </c>
      <c r="F37" s="309">
        <v>139.8</v>
      </c>
      <c r="G37" s="309">
        <v>169.3</v>
      </c>
      <c r="H37" s="309">
        <v>87</v>
      </c>
      <c r="I37" s="309">
        <v>100</v>
      </c>
      <c r="J37" s="309">
        <v>115</v>
      </c>
      <c r="K37" s="309">
        <v>84</v>
      </c>
      <c r="L37" s="309">
        <v>58.9</v>
      </c>
      <c r="M37" s="316">
        <v>174</v>
      </c>
      <c r="N37" s="317">
        <v>82.4</v>
      </c>
      <c r="O37" s="316">
        <v>174</v>
      </c>
      <c r="P37" s="132">
        <f t="shared" si="2"/>
        <v>1.1116504854368932</v>
      </c>
    </row>
    <row r="38" spans="1:16" ht="11.25">
      <c r="A38" s="93" t="str">
        <f>'tourteaux tournesol'!A38</f>
        <v>Centre</v>
      </c>
      <c r="B38" s="309">
        <v>791.3</v>
      </c>
      <c r="C38" s="309">
        <v>893.7</v>
      </c>
      <c r="D38" s="309">
        <v>1561.5</v>
      </c>
      <c r="E38" s="309">
        <v>499</v>
      </c>
      <c r="F38" s="309">
        <v>734.9</v>
      </c>
      <c r="G38" s="309">
        <v>776</v>
      </c>
      <c r="H38" s="309">
        <v>582.2</v>
      </c>
      <c r="I38" s="309">
        <v>775.6</v>
      </c>
      <c r="J38" s="309">
        <v>651.4</v>
      </c>
      <c r="K38" s="309">
        <v>445.6</v>
      </c>
      <c r="L38" s="309">
        <v>567.9</v>
      </c>
      <c r="M38" s="316">
        <v>509.5</v>
      </c>
      <c r="N38" s="317">
        <v>740.9</v>
      </c>
      <c r="O38" s="316">
        <v>509.5</v>
      </c>
      <c r="P38" s="132">
        <f t="shared" si="2"/>
        <v>-0.3123228505871237</v>
      </c>
    </row>
    <row r="39" spans="1:16" ht="11.25">
      <c r="A39" s="93" t="str">
        <f>'tourteaux tournesol'!A39</f>
        <v>Basse-Normandie</v>
      </c>
      <c r="B39" s="309">
        <v>762.62</v>
      </c>
      <c r="C39" s="309">
        <v>709.32</v>
      </c>
      <c r="D39" s="309">
        <v>563.21</v>
      </c>
      <c r="E39" s="309">
        <v>850.71</v>
      </c>
      <c r="F39" s="309">
        <v>1050.91</v>
      </c>
      <c r="G39" s="309">
        <v>789.31</v>
      </c>
      <c r="H39" s="309">
        <v>603.11</v>
      </c>
      <c r="I39" s="309">
        <v>456.6</v>
      </c>
      <c r="J39" s="309">
        <v>1007.6</v>
      </c>
      <c r="K39" s="309">
        <v>757.9</v>
      </c>
      <c r="L39" s="309">
        <v>660.3</v>
      </c>
      <c r="M39" s="316">
        <v>596.5</v>
      </c>
      <c r="N39" s="317">
        <v>971.42</v>
      </c>
      <c r="O39" s="316">
        <v>596.5</v>
      </c>
      <c r="P39" s="132">
        <f t="shared" si="2"/>
        <v>-0.38595046426880236</v>
      </c>
    </row>
    <row r="40" spans="1:16" ht="11.25">
      <c r="A40" s="93" t="str">
        <f>'tourteaux tournesol'!A40</f>
        <v>Bourgogne</v>
      </c>
      <c r="B40" s="309">
        <v>1007.2</v>
      </c>
      <c r="C40" s="309">
        <v>1416.1</v>
      </c>
      <c r="D40" s="309">
        <v>1175.7</v>
      </c>
      <c r="E40" s="309">
        <v>1179.5</v>
      </c>
      <c r="F40" s="309">
        <v>1201.9</v>
      </c>
      <c r="G40" s="309">
        <v>1438.9</v>
      </c>
      <c r="H40" s="309">
        <v>1287</v>
      </c>
      <c r="I40" s="309">
        <v>1253.5</v>
      </c>
      <c r="J40" s="309">
        <v>1366.2</v>
      </c>
      <c r="K40" s="309">
        <v>1083</v>
      </c>
      <c r="L40" s="309">
        <v>1090</v>
      </c>
      <c r="M40" s="316">
        <v>713.1</v>
      </c>
      <c r="N40" s="317">
        <v>928.9</v>
      </c>
      <c r="O40" s="316">
        <v>713.1</v>
      </c>
      <c r="P40" s="132">
        <f t="shared" si="2"/>
        <v>-0.23231779524168367</v>
      </c>
    </row>
    <row r="41" spans="1:16" ht="11.25">
      <c r="A41" s="93" t="str">
        <f>'tourteaux tournesol'!A41</f>
        <v>Nord-Pas-de-Calais</v>
      </c>
      <c r="B41" s="309">
        <v>768.45</v>
      </c>
      <c r="C41" s="309">
        <v>1315.08</v>
      </c>
      <c r="D41" s="309">
        <v>749.8</v>
      </c>
      <c r="E41" s="309">
        <v>1325.52</v>
      </c>
      <c r="F41" s="309">
        <v>2657.29</v>
      </c>
      <c r="G41" s="309">
        <v>2299.4</v>
      </c>
      <c r="H41" s="309">
        <v>2007.52</v>
      </c>
      <c r="I41" s="309">
        <v>1443.22</v>
      </c>
      <c r="J41" s="309">
        <v>1349.77</v>
      </c>
      <c r="K41" s="309">
        <v>1042.74</v>
      </c>
      <c r="L41" s="309">
        <v>1276.44</v>
      </c>
      <c r="M41" s="316">
        <v>926.33</v>
      </c>
      <c r="N41" s="317">
        <v>1374.46</v>
      </c>
      <c r="O41" s="316">
        <v>926.33</v>
      </c>
      <c r="P41" s="132">
        <f t="shared" si="2"/>
        <v>-0.3260407723760604</v>
      </c>
    </row>
    <row r="42" spans="1:16" ht="11.25">
      <c r="A42" s="93" t="str">
        <f>'tourteaux tournesol'!A42</f>
        <v>Lorraine</v>
      </c>
      <c r="B42" s="309">
        <v>240.8</v>
      </c>
      <c r="C42" s="309">
        <v>251.2</v>
      </c>
      <c r="D42" s="309">
        <v>234.4</v>
      </c>
      <c r="E42" s="309">
        <v>239.9</v>
      </c>
      <c r="F42" s="309">
        <v>239.8</v>
      </c>
      <c r="G42" s="309">
        <v>256.9</v>
      </c>
      <c r="H42" s="309">
        <v>253.1</v>
      </c>
      <c r="I42" s="309">
        <v>241.4</v>
      </c>
      <c r="J42" s="309">
        <v>258.5</v>
      </c>
      <c r="K42" s="309">
        <v>262.5</v>
      </c>
      <c r="L42" s="309">
        <v>261.2</v>
      </c>
      <c r="M42" s="316">
        <v>260.6</v>
      </c>
      <c r="N42" s="317">
        <v>2.7</v>
      </c>
      <c r="O42" s="316">
        <v>260.6</v>
      </c>
      <c r="P42" s="132">
        <f t="shared" si="2"/>
        <v>95.51851851851852</v>
      </c>
    </row>
    <row r="43" spans="1:16" ht="11.25">
      <c r="A43" s="93" t="str">
        <f>'tourteaux tournesol'!A43</f>
        <v>Alsace</v>
      </c>
      <c r="B43" s="309">
        <v>578</v>
      </c>
      <c r="C43" s="309">
        <v>586.9</v>
      </c>
      <c r="D43" s="309">
        <v>595.8</v>
      </c>
      <c r="E43" s="309">
        <v>605.6</v>
      </c>
      <c r="F43" s="309">
        <v>173.8</v>
      </c>
      <c r="G43" s="309">
        <v>656</v>
      </c>
      <c r="H43" s="309">
        <v>494.7</v>
      </c>
      <c r="I43" s="309">
        <v>882.2</v>
      </c>
      <c r="J43" s="309">
        <v>389.7</v>
      </c>
      <c r="K43" s="309">
        <v>221.9</v>
      </c>
      <c r="L43" s="309">
        <v>299.5</v>
      </c>
      <c r="M43" s="316">
        <v>444</v>
      </c>
      <c r="N43" s="317">
        <v>915.4</v>
      </c>
      <c r="O43" s="316">
        <v>444</v>
      </c>
      <c r="P43" s="132">
        <f t="shared" si="2"/>
        <v>-0.5149661350229408</v>
      </c>
    </row>
    <row r="44" spans="1:16" ht="11.25">
      <c r="A44" s="93" t="str">
        <f>'tourteaux tournesol'!A44</f>
        <v>Franche-Conte</v>
      </c>
      <c r="B44" s="81">
        <v>354.5</v>
      </c>
      <c r="C44" s="81">
        <v>300.3</v>
      </c>
      <c r="D44" s="81">
        <v>402.1</v>
      </c>
      <c r="E44" s="81">
        <v>240.7</v>
      </c>
      <c r="F44" s="81">
        <v>309.5</v>
      </c>
      <c r="G44" s="81">
        <v>345.7</v>
      </c>
      <c r="H44" s="81">
        <v>190.4</v>
      </c>
      <c r="I44" s="81">
        <v>176.5</v>
      </c>
      <c r="J44" s="81">
        <v>302.9</v>
      </c>
      <c r="K44" s="81">
        <v>323.3</v>
      </c>
      <c r="L44" s="81">
        <v>235.1</v>
      </c>
      <c r="M44" s="109">
        <v>76.8</v>
      </c>
      <c r="N44" s="108">
        <v>213.4</v>
      </c>
      <c r="O44" s="109">
        <v>76.8</v>
      </c>
      <c r="P44" s="132">
        <f t="shared" si="2"/>
        <v>-0.6401124648547329</v>
      </c>
    </row>
    <row r="45" spans="1:16" ht="12.75">
      <c r="A45" s="248" t="str">
        <f>'tourteaux tournesol'!A45</f>
        <v>Pays-de-la-Loire</v>
      </c>
      <c r="B45" s="312">
        <v>8735.2</v>
      </c>
      <c r="C45" s="312">
        <v>9139.5</v>
      </c>
      <c r="D45" s="312">
        <v>8007.8</v>
      </c>
      <c r="E45" s="312">
        <v>7791.3</v>
      </c>
      <c r="F45" s="312">
        <v>9097.1</v>
      </c>
      <c r="G45" s="312">
        <v>7348.6</v>
      </c>
      <c r="H45" s="312">
        <v>8215.9</v>
      </c>
      <c r="I45" s="312">
        <v>8517</v>
      </c>
      <c r="J45" s="312">
        <v>9050.7</v>
      </c>
      <c r="K45" s="312">
        <v>8943.7</v>
      </c>
      <c r="L45" s="312">
        <v>8585.5</v>
      </c>
      <c r="M45" s="278">
        <v>6997.9</v>
      </c>
      <c r="N45" s="315">
        <v>8382.1</v>
      </c>
      <c r="O45" s="278">
        <v>6997.9</v>
      </c>
      <c r="P45" s="255">
        <f t="shared" si="2"/>
        <v>-0.16513761467889918</v>
      </c>
    </row>
    <row r="46" spans="1:16" ht="12.75">
      <c r="A46" s="248" t="str">
        <f>'tourteaux tournesol'!A46</f>
        <v>Bretagne</v>
      </c>
      <c r="B46" s="312">
        <v>18290.72</v>
      </c>
      <c r="C46" s="312">
        <v>17199.62</v>
      </c>
      <c r="D46" s="312">
        <v>17670.1</v>
      </c>
      <c r="E46" s="312">
        <v>13270.69</v>
      </c>
      <c r="F46" s="312">
        <v>18206.13</v>
      </c>
      <c r="G46" s="312">
        <v>18739.92</v>
      </c>
      <c r="H46" s="312">
        <v>19865.57</v>
      </c>
      <c r="I46" s="312">
        <v>18602.12</v>
      </c>
      <c r="J46" s="312">
        <v>15035.58</v>
      </c>
      <c r="K46" s="312">
        <v>14055.59</v>
      </c>
      <c r="L46" s="312">
        <v>15758.79</v>
      </c>
      <c r="M46" s="278">
        <v>13240.85</v>
      </c>
      <c r="N46" s="315">
        <v>16519.54</v>
      </c>
      <c r="O46" s="278">
        <v>13240.85</v>
      </c>
      <c r="P46" s="255">
        <f t="shared" si="2"/>
        <v>-0.19847344417580637</v>
      </c>
    </row>
    <row r="47" spans="1:16" ht="12.75">
      <c r="A47" s="247" t="str">
        <f>'tourteaux tournesol'!A47</f>
        <v>Poitou-Charentes</v>
      </c>
      <c r="B47" s="312">
        <v>2530.1</v>
      </c>
      <c r="C47" s="312">
        <v>2706.8</v>
      </c>
      <c r="D47" s="312">
        <v>2605.6</v>
      </c>
      <c r="E47" s="312">
        <v>2404.1</v>
      </c>
      <c r="F47" s="312">
        <v>2464.3</v>
      </c>
      <c r="G47" s="312">
        <v>2682.6</v>
      </c>
      <c r="H47" s="312">
        <v>2879.1</v>
      </c>
      <c r="I47" s="312">
        <v>2393</v>
      </c>
      <c r="J47" s="312">
        <v>2957.6</v>
      </c>
      <c r="K47" s="312">
        <v>2599.6</v>
      </c>
      <c r="L47" s="312">
        <v>3160</v>
      </c>
      <c r="M47" s="278">
        <v>2617.7</v>
      </c>
      <c r="N47" s="315">
        <v>2775.8</v>
      </c>
      <c r="O47" s="278">
        <v>2617.7</v>
      </c>
      <c r="P47" s="255">
        <f t="shared" si="2"/>
        <v>-0.05695655306578296</v>
      </c>
    </row>
    <row r="48" spans="1:16" ht="11.25">
      <c r="A48" s="147" t="str">
        <f>'tourteaux tournesol'!A48</f>
        <v>Aquitaine</v>
      </c>
      <c r="B48" s="81">
        <v>2034.29</v>
      </c>
      <c r="C48" s="81">
        <v>2030.94</v>
      </c>
      <c r="D48" s="81">
        <v>1797.85</v>
      </c>
      <c r="E48" s="81">
        <v>1712.35</v>
      </c>
      <c r="F48" s="81">
        <v>1857.1</v>
      </c>
      <c r="G48" s="81">
        <v>1929.83</v>
      </c>
      <c r="H48" s="81">
        <v>1652.09</v>
      </c>
      <c r="I48" s="81">
        <v>1672.77</v>
      </c>
      <c r="J48" s="81">
        <v>1300.56</v>
      </c>
      <c r="K48" s="81">
        <v>1257.06</v>
      </c>
      <c r="L48" s="81">
        <v>1600.92</v>
      </c>
      <c r="M48" s="109">
        <v>994.05</v>
      </c>
      <c r="N48" s="108">
        <v>1955</v>
      </c>
      <c r="O48" s="109">
        <v>994.05</v>
      </c>
      <c r="P48" s="132">
        <f t="shared" si="2"/>
        <v>-0.49153452685422</v>
      </c>
    </row>
    <row r="49" spans="1:16" ht="11.25">
      <c r="A49" s="147" t="str">
        <f>'tourteaux tournesol'!A49</f>
        <v>Midi-Pyrénées</v>
      </c>
      <c r="B49" s="81">
        <v>655.02</v>
      </c>
      <c r="C49" s="81">
        <v>429.5</v>
      </c>
      <c r="D49" s="81">
        <v>623.5</v>
      </c>
      <c r="E49" s="81">
        <v>517.5</v>
      </c>
      <c r="F49" s="81">
        <v>513.8</v>
      </c>
      <c r="G49" s="81">
        <v>592.6</v>
      </c>
      <c r="H49" s="81">
        <v>537.8</v>
      </c>
      <c r="I49" s="81">
        <v>430.7</v>
      </c>
      <c r="J49" s="81">
        <v>510.4</v>
      </c>
      <c r="K49" s="81">
        <v>480.1</v>
      </c>
      <c r="L49" s="81">
        <v>595.9</v>
      </c>
      <c r="M49" s="109">
        <v>621</v>
      </c>
      <c r="N49" s="108">
        <v>537.02</v>
      </c>
      <c r="O49" s="109">
        <v>621</v>
      </c>
      <c r="P49" s="132">
        <f t="shared" si="2"/>
        <v>0.15638151279281967</v>
      </c>
    </row>
    <row r="50" spans="1:16" ht="11.25">
      <c r="A50" s="147" t="str">
        <f>'tourteaux tournesol'!A50</f>
        <v>Limousin</v>
      </c>
      <c r="B50" s="81">
        <v>408</v>
      </c>
      <c r="C50" s="81">
        <v>434.26</v>
      </c>
      <c r="D50" s="81">
        <v>429.56</v>
      </c>
      <c r="E50" s="81">
        <v>397.08</v>
      </c>
      <c r="F50" s="81">
        <v>321.77</v>
      </c>
      <c r="G50" s="81">
        <v>340.78</v>
      </c>
      <c r="H50" s="81">
        <v>391.08</v>
      </c>
      <c r="I50" s="81">
        <v>423.77</v>
      </c>
      <c r="J50" s="81">
        <v>347.86</v>
      </c>
      <c r="K50" s="81">
        <v>418.15</v>
      </c>
      <c r="L50" s="81">
        <v>399.43</v>
      </c>
      <c r="M50" s="109">
        <v>300.7</v>
      </c>
      <c r="N50" s="108">
        <v>446.4</v>
      </c>
      <c r="O50" s="109">
        <v>300.7</v>
      </c>
      <c r="P50" s="132">
        <f t="shared" si="2"/>
        <v>-0.3263888888888889</v>
      </c>
    </row>
    <row r="51" spans="1:16" ht="11.25">
      <c r="A51" s="147" t="str">
        <f>'tourteaux tournesol'!A51</f>
        <v>Rhône-Alpes</v>
      </c>
      <c r="B51" s="81">
        <v>2655.05</v>
      </c>
      <c r="C51" s="81">
        <v>2324.39</v>
      </c>
      <c r="D51" s="81">
        <v>2370.5</v>
      </c>
      <c r="E51" s="81">
        <v>2112.49</v>
      </c>
      <c r="F51" s="81">
        <v>2270.24</v>
      </c>
      <c r="G51" s="81">
        <v>2215.66</v>
      </c>
      <c r="H51" s="81">
        <v>1926.83</v>
      </c>
      <c r="I51" s="81">
        <v>2003.3</v>
      </c>
      <c r="J51" s="81">
        <v>2405.27</v>
      </c>
      <c r="K51" s="81">
        <v>2629.15</v>
      </c>
      <c r="L51" s="81">
        <v>2309.32</v>
      </c>
      <c r="M51" s="109">
        <v>2016.58</v>
      </c>
      <c r="N51" s="108">
        <v>1829.56</v>
      </c>
      <c r="O51" s="109">
        <v>2016.58</v>
      </c>
      <c r="P51" s="132">
        <f t="shared" si="2"/>
        <v>0.10222129911016856</v>
      </c>
    </row>
    <row r="52" spans="1:16" ht="11.25">
      <c r="A52" s="93" t="str">
        <f>'tourteaux tournesol'!A52</f>
        <v>Auvergne</v>
      </c>
      <c r="B52" s="81">
        <v>954.48</v>
      </c>
      <c r="C52" s="81">
        <v>990.88</v>
      </c>
      <c r="D52" s="81">
        <v>988.89</v>
      </c>
      <c r="E52" s="81">
        <v>940.22</v>
      </c>
      <c r="F52" s="81">
        <v>955.75</v>
      </c>
      <c r="G52" s="81">
        <v>1048.23</v>
      </c>
      <c r="H52" s="81">
        <v>1154.87</v>
      </c>
      <c r="I52" s="81">
        <v>1284.45</v>
      </c>
      <c r="J52" s="81">
        <v>1078.81</v>
      </c>
      <c r="K52" s="81">
        <v>1082.37</v>
      </c>
      <c r="L52" s="81">
        <v>1280.58</v>
      </c>
      <c r="M52" s="109">
        <v>1128.89</v>
      </c>
      <c r="N52" s="108">
        <v>1143.16</v>
      </c>
      <c r="O52" s="109">
        <v>1128.89</v>
      </c>
      <c r="P52" s="132">
        <f t="shared" si="2"/>
        <v>-0.012482942020364587</v>
      </c>
    </row>
    <row r="53" spans="1:16" ht="11.25">
      <c r="A53" s="93" t="str">
        <f>'tourteaux tournesol'!A53</f>
        <v>Languedoc-Roussillon</v>
      </c>
      <c r="B53" s="81">
        <v>61.3</v>
      </c>
      <c r="C53" s="81">
        <v>53.1</v>
      </c>
      <c r="D53" s="81">
        <v>42.9</v>
      </c>
      <c r="E53" s="81">
        <v>33.2</v>
      </c>
      <c r="F53" s="81">
        <v>25.1</v>
      </c>
      <c r="G53" s="81">
        <v>38.4</v>
      </c>
      <c r="H53" s="81">
        <v>38.7</v>
      </c>
      <c r="I53" s="81">
        <v>38.3</v>
      </c>
      <c r="J53" s="81">
        <v>25.4</v>
      </c>
      <c r="K53" s="81">
        <v>35</v>
      </c>
      <c r="L53" s="81">
        <v>28.3</v>
      </c>
      <c r="M53" s="109">
        <v>12.8</v>
      </c>
      <c r="N53" s="108">
        <v>63.7</v>
      </c>
      <c r="O53" s="109">
        <v>12.8</v>
      </c>
      <c r="P53" s="132">
        <f t="shared" si="2"/>
        <v>-0.7990580847723705</v>
      </c>
    </row>
    <row r="54" spans="1:16" ht="11.25">
      <c r="A54" s="93" t="str">
        <f>'tourteaux tournesol'!A54</f>
        <v>PACA</v>
      </c>
      <c r="B54" s="81">
        <v>449.9</v>
      </c>
      <c r="C54" s="81">
        <v>362.8</v>
      </c>
      <c r="D54" s="81">
        <v>296.2</v>
      </c>
      <c r="E54" s="81">
        <v>224.8</v>
      </c>
      <c r="F54" s="81">
        <v>221.6</v>
      </c>
      <c r="G54" s="81">
        <v>201.9</v>
      </c>
      <c r="H54" s="81">
        <v>180.5</v>
      </c>
      <c r="I54" s="81">
        <v>188.9</v>
      </c>
      <c r="J54" s="81">
        <v>201.4</v>
      </c>
      <c r="K54" s="81">
        <v>234.7</v>
      </c>
      <c r="L54" s="81">
        <v>268.5</v>
      </c>
      <c r="M54" s="109">
        <v>181</v>
      </c>
      <c r="N54" s="108">
        <v>353.3</v>
      </c>
      <c r="O54" s="109">
        <v>181</v>
      </c>
      <c r="P54" s="132">
        <f t="shared" si="2"/>
        <v>-0.4876875176903482</v>
      </c>
    </row>
    <row r="55" spans="1:16" ht="11.25">
      <c r="A55" s="192" t="s">
        <v>34</v>
      </c>
      <c r="B55" s="191">
        <f aca="true" t="shared" si="3" ref="B55:O55">SUM(B35:B54)</f>
        <v>41824.22000000001</v>
      </c>
      <c r="C55" s="191">
        <f t="shared" si="3"/>
        <v>41718.87</v>
      </c>
      <c r="D55" s="191">
        <f t="shared" si="3"/>
        <v>40789.899999999994</v>
      </c>
      <c r="E55" s="191">
        <f t="shared" si="3"/>
        <v>34794.64</v>
      </c>
      <c r="F55" s="191">
        <f t="shared" si="3"/>
        <v>42907.75</v>
      </c>
      <c r="G55" s="191">
        <f t="shared" si="3"/>
        <v>42398.50000000001</v>
      </c>
      <c r="H55" s="191">
        <f t="shared" si="3"/>
        <v>42581.270000000004</v>
      </c>
      <c r="I55" s="191">
        <f t="shared" si="3"/>
        <v>41282.579999999994</v>
      </c>
      <c r="J55" s="191">
        <f t="shared" si="3"/>
        <v>38594.7</v>
      </c>
      <c r="K55" s="191">
        <f t="shared" si="3"/>
        <v>36221.49</v>
      </c>
      <c r="L55" s="191">
        <f t="shared" si="3"/>
        <v>38732.880000000005</v>
      </c>
      <c r="M55" s="191">
        <f t="shared" si="3"/>
        <v>32282.069999999996</v>
      </c>
      <c r="N55" s="191">
        <f t="shared" si="3"/>
        <v>39686.99</v>
      </c>
      <c r="O55" s="191">
        <f t="shared" si="3"/>
        <v>32282.069999999996</v>
      </c>
      <c r="P55" s="284">
        <f t="shared" si="2"/>
        <v>-0.18658305908309</v>
      </c>
    </row>
    <row r="59" spans="3:10" ht="15">
      <c r="C59" s="464" t="s">
        <v>87</v>
      </c>
      <c r="D59" s="464"/>
      <c r="E59" s="464"/>
      <c r="F59" s="464"/>
      <c r="G59" s="464"/>
      <c r="H59" s="464"/>
      <c r="I59" s="464"/>
      <c r="J59" s="464"/>
    </row>
  </sheetData>
  <mergeCells count="8">
    <mergeCell ref="C59:J59"/>
    <mergeCell ref="A2:P2"/>
    <mergeCell ref="A5:A6"/>
    <mergeCell ref="A33:A34"/>
    <mergeCell ref="B5:P5"/>
    <mergeCell ref="C28:E28"/>
    <mergeCell ref="B33:M33"/>
    <mergeCell ref="N33:O33"/>
  </mergeCells>
  <printOptions horizontalCentered="1"/>
  <pageMargins left="0" right="0" top="0" bottom="0" header="0.5118110236220472" footer="0.5118110236220472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Z31"/>
  <sheetViews>
    <sheetView showGridLines="0" tabSelected="1" workbookViewId="0" topLeftCell="A4">
      <selection activeCell="P25" sqref="P25"/>
    </sheetView>
  </sheetViews>
  <sheetFormatPr defaultColWidth="11.421875" defaultRowHeight="12.75"/>
  <cols>
    <col min="1" max="1" width="16.28125" style="127" customWidth="1"/>
    <col min="2" max="18" width="5.28125" style="127" customWidth="1"/>
    <col min="19" max="29" width="5.28125" style="344" customWidth="1"/>
    <col min="30" max="30" width="7.57421875" style="344" customWidth="1"/>
    <col min="31" max="31" width="6.57421875" style="344" customWidth="1"/>
    <col min="32" max="32" width="7.140625" style="344" customWidth="1"/>
    <col min="33" max="37" width="5.28125" style="344" customWidth="1"/>
    <col min="38" max="39" width="5.28125" style="289" customWidth="1"/>
    <col min="40" max="16384" width="5.28125" style="127" customWidth="1"/>
  </cols>
  <sheetData>
    <row r="2" spans="1:16" ht="33.75" customHeight="1">
      <c r="A2" s="457" t="str">
        <f>tournesol!$A$2</f>
        <v>Evolution régionale des grains mis en œuvre et des stocks des FAB     fin juin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</row>
    <row r="3" spans="31:32" ht="11.25">
      <c r="AE3" s="199" t="s">
        <v>48</v>
      </c>
      <c r="AF3" s="199" t="s">
        <v>49</v>
      </c>
    </row>
    <row r="4" spans="17:42" s="91" customFormat="1" ht="21.75" customHeight="1">
      <c r="Q4" s="224"/>
      <c r="R4" s="224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208" t="s">
        <v>63</v>
      </c>
      <c r="AE4" s="338">
        <v>442.7</v>
      </c>
      <c r="AF4" s="24">
        <v>95.7</v>
      </c>
      <c r="AG4" s="200"/>
      <c r="AH4" s="200"/>
      <c r="AI4" s="200"/>
      <c r="AJ4" s="200"/>
      <c r="AK4" s="200"/>
      <c r="AL4" s="341"/>
      <c r="AM4" s="341"/>
      <c r="AN4" s="200"/>
      <c r="AO4" s="207"/>
      <c r="AP4" s="208"/>
    </row>
    <row r="5" spans="1:48" s="91" customFormat="1" ht="27" customHeight="1">
      <c r="A5" s="471"/>
      <c r="B5" s="473" t="s">
        <v>60</v>
      </c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 t="s">
        <v>64</v>
      </c>
      <c r="AE5" s="208">
        <v>432.2</v>
      </c>
      <c r="AF5" s="198">
        <v>124.9</v>
      </c>
      <c r="AG5" s="199"/>
      <c r="AH5" s="199"/>
      <c r="AI5" s="199"/>
      <c r="AJ5" s="199"/>
      <c r="AK5" s="199"/>
      <c r="AL5" s="341"/>
      <c r="AM5" s="341"/>
      <c r="AN5" s="69"/>
      <c r="AO5" s="201"/>
      <c r="AP5" s="8"/>
      <c r="AQ5" s="106"/>
      <c r="AR5" s="106"/>
      <c r="AS5" s="105"/>
      <c r="AT5" s="105"/>
      <c r="AV5" s="202"/>
    </row>
    <row r="6" spans="1:48" s="8" customFormat="1" ht="14.25" customHeight="1">
      <c r="A6" s="472"/>
      <c r="B6" s="173" t="s">
        <v>26</v>
      </c>
      <c r="C6" s="173" t="s">
        <v>22</v>
      </c>
      <c r="D6" s="173" t="s">
        <v>27</v>
      </c>
      <c r="E6" s="173" t="s">
        <v>28</v>
      </c>
      <c r="F6" s="173" t="s">
        <v>29</v>
      </c>
      <c r="G6" s="173" t="s">
        <v>30</v>
      </c>
      <c r="H6" s="173" t="s">
        <v>31</v>
      </c>
      <c r="I6" s="173" t="s">
        <v>32</v>
      </c>
      <c r="J6" s="173" t="s">
        <v>23</v>
      </c>
      <c r="K6" s="173" t="s">
        <v>33</v>
      </c>
      <c r="L6" s="173" t="s">
        <v>24</v>
      </c>
      <c r="M6" s="173" t="s">
        <v>25</v>
      </c>
      <c r="N6" s="173" t="str">
        <f>FAB!H6</f>
        <v>10/11</v>
      </c>
      <c r="O6" s="173" t="str">
        <f>FAB!I6</f>
        <v>11/12</v>
      </c>
      <c r="P6" s="173" t="s">
        <v>0</v>
      </c>
      <c r="AD6" s="208" t="s">
        <v>65</v>
      </c>
      <c r="AE6" s="208">
        <v>389.4</v>
      </c>
      <c r="AF6" s="198">
        <v>117.8</v>
      </c>
      <c r="AG6" s="199"/>
      <c r="AH6" s="199"/>
      <c r="AI6" s="199"/>
      <c r="AJ6" s="199"/>
      <c r="AK6" s="199"/>
      <c r="AL6" s="34"/>
      <c r="AM6" s="36"/>
      <c r="AN6" s="69"/>
      <c r="AO6" s="201"/>
      <c r="AS6" s="204"/>
      <c r="AT6" s="204"/>
      <c r="AV6" s="9"/>
    </row>
    <row r="7" spans="1:52" s="91" customFormat="1" ht="15.75" customHeight="1">
      <c r="A7" s="116" t="s">
        <v>16</v>
      </c>
      <c r="B7" s="133">
        <v>26</v>
      </c>
      <c r="C7" s="133">
        <v>15.8</v>
      </c>
      <c r="D7" s="133">
        <v>33.3</v>
      </c>
      <c r="E7" s="133">
        <v>12.2</v>
      </c>
      <c r="F7" s="133">
        <v>9.9</v>
      </c>
      <c r="G7" s="133">
        <v>28.3</v>
      </c>
      <c r="H7" s="133">
        <v>29.7</v>
      </c>
      <c r="I7" s="133">
        <v>24.3</v>
      </c>
      <c r="J7" s="133">
        <v>30</v>
      </c>
      <c r="K7" s="133">
        <v>29.2</v>
      </c>
      <c r="L7" s="138">
        <v>39.5</v>
      </c>
      <c r="M7" s="139">
        <v>32.7</v>
      </c>
      <c r="N7" s="135">
        <v>195.7</v>
      </c>
      <c r="O7" s="136">
        <v>310.9</v>
      </c>
      <c r="P7" s="132">
        <f>IF(O7&lt;&gt;0,(N7-O7)/O7,0)</f>
        <v>-0.3705371502090704</v>
      </c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 t="s">
        <v>66</v>
      </c>
      <c r="AE7" s="208">
        <v>365.2</v>
      </c>
      <c r="AF7" s="205">
        <v>98.9</v>
      </c>
      <c r="AG7" s="199"/>
      <c r="AH7" s="199"/>
      <c r="AI7" s="199"/>
      <c r="AJ7" s="206"/>
      <c r="AK7" s="200"/>
      <c r="AL7" s="341"/>
      <c r="AM7" s="341"/>
      <c r="AN7" s="200"/>
      <c r="AO7" s="207"/>
      <c r="AP7" s="208"/>
      <c r="AR7" s="209"/>
      <c r="AS7" s="209"/>
      <c r="AU7" s="209"/>
      <c r="AV7" s="95"/>
      <c r="AW7" s="95"/>
      <c r="AX7" s="95"/>
      <c r="AY7" s="95"/>
      <c r="AZ7" s="95"/>
    </row>
    <row r="8" spans="1:52" s="91" customFormat="1" ht="15.75" customHeight="1">
      <c r="A8" s="248" t="s">
        <v>50</v>
      </c>
      <c r="B8" s="291">
        <v>69</v>
      </c>
      <c r="C8" s="291">
        <v>105.6</v>
      </c>
      <c r="D8" s="291">
        <v>76.8</v>
      </c>
      <c r="E8" s="291">
        <v>83.1</v>
      </c>
      <c r="F8" s="291">
        <v>95.1</v>
      </c>
      <c r="G8" s="291">
        <v>70.1</v>
      </c>
      <c r="H8" s="291">
        <v>48.8</v>
      </c>
      <c r="I8" s="291">
        <v>34.9</v>
      </c>
      <c r="J8" s="291">
        <v>52.6</v>
      </c>
      <c r="K8" s="291">
        <v>43.5</v>
      </c>
      <c r="L8" s="292">
        <v>181.5</v>
      </c>
      <c r="M8" s="293">
        <v>108</v>
      </c>
      <c r="N8" s="294">
        <v>3229.03</v>
      </c>
      <c r="O8" s="295">
        <v>969</v>
      </c>
      <c r="P8" s="296">
        <f>IF(O8&lt;&gt;0,(N8-O8)/O8,0)</f>
        <v>2.3323323013415895</v>
      </c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 t="s">
        <v>67</v>
      </c>
      <c r="AE8" s="208">
        <v>375.3</v>
      </c>
      <c r="AF8" s="205">
        <v>113.7</v>
      </c>
      <c r="AG8" s="199"/>
      <c r="AH8" s="199"/>
      <c r="AI8" s="199"/>
      <c r="AJ8" s="206"/>
      <c r="AK8" s="200"/>
      <c r="AL8" s="341"/>
      <c r="AM8" s="341"/>
      <c r="AN8" s="200"/>
      <c r="AO8" s="207"/>
      <c r="AP8" s="208"/>
      <c r="AR8" s="209"/>
      <c r="AS8" s="209"/>
      <c r="AU8" s="209"/>
      <c r="AV8" s="95"/>
      <c r="AW8" s="95"/>
      <c r="AX8" s="95"/>
      <c r="AY8" s="95"/>
      <c r="AZ8" s="95"/>
    </row>
    <row r="9" spans="1:52" s="95" customFormat="1" ht="15.75" customHeight="1">
      <c r="A9" s="93" t="s">
        <v>129</v>
      </c>
      <c r="B9" s="133">
        <v>0.7</v>
      </c>
      <c r="C9" s="133">
        <v>3.5</v>
      </c>
      <c r="D9" s="133">
        <v>7.7</v>
      </c>
      <c r="E9" s="133">
        <v>3.6</v>
      </c>
      <c r="F9" s="133">
        <v>8.7</v>
      </c>
      <c r="G9" s="133">
        <v>8.1</v>
      </c>
      <c r="H9" s="133">
        <v>8.3</v>
      </c>
      <c r="I9" s="133">
        <v>11</v>
      </c>
      <c r="J9" s="133">
        <v>20</v>
      </c>
      <c r="K9" s="133">
        <v>19.4</v>
      </c>
      <c r="L9" s="138">
        <v>14.8</v>
      </c>
      <c r="M9" s="139">
        <v>12.6</v>
      </c>
      <c r="N9" s="135">
        <v>2</v>
      </c>
      <c r="O9" s="136">
        <v>118.4</v>
      </c>
      <c r="P9" s="132">
        <f>IF(O9&lt;&gt;0,(N9-O9)/O9,0)</f>
        <v>-0.9831081081081081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208" t="s">
        <v>107</v>
      </c>
      <c r="AE9" s="208">
        <v>247.8</v>
      </c>
      <c r="AF9" s="205">
        <v>106.5</v>
      </c>
      <c r="AG9" s="200"/>
      <c r="AH9" s="200"/>
      <c r="AI9" s="200"/>
      <c r="AJ9" s="206"/>
      <c r="AK9" s="340"/>
      <c r="AL9" s="341"/>
      <c r="AM9" s="341"/>
      <c r="AN9" s="200"/>
      <c r="AO9" s="207"/>
      <c r="AP9" s="208"/>
      <c r="AQ9" s="91"/>
      <c r="AR9" s="209"/>
      <c r="AS9" s="209"/>
      <c r="AT9" s="91"/>
      <c r="AU9" s="91"/>
      <c r="AV9" s="91"/>
      <c r="AW9" s="91"/>
      <c r="AX9" s="91"/>
      <c r="AY9" s="91"/>
      <c r="AZ9" s="91"/>
    </row>
    <row r="10" spans="1:52" s="95" customFormat="1" ht="12.75" customHeight="1">
      <c r="A10" s="147" t="s">
        <v>6</v>
      </c>
      <c r="B10" s="133">
        <v>0</v>
      </c>
      <c r="C10" s="133">
        <v>0</v>
      </c>
      <c r="D10" s="133">
        <v>0</v>
      </c>
      <c r="E10" s="133">
        <v>0</v>
      </c>
      <c r="F10" s="133">
        <v>0</v>
      </c>
      <c r="G10" s="133">
        <v>0</v>
      </c>
      <c r="H10" s="133">
        <v>0</v>
      </c>
      <c r="I10" s="133">
        <v>0</v>
      </c>
      <c r="J10" s="133">
        <v>0</v>
      </c>
      <c r="K10" s="133">
        <v>0.65</v>
      </c>
      <c r="L10" s="138">
        <v>0.65</v>
      </c>
      <c r="M10" s="139">
        <v>0.54</v>
      </c>
      <c r="N10" s="135">
        <v>0</v>
      </c>
      <c r="O10" s="136">
        <v>1.83</v>
      </c>
      <c r="P10" s="132">
        <f>IF(O10&lt;&gt;0,(N10-O10)/O10,0)</f>
        <v>-1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208" t="s">
        <v>68</v>
      </c>
      <c r="AE10" s="208">
        <v>224.67</v>
      </c>
      <c r="AF10" s="205">
        <v>86.8</v>
      </c>
      <c r="AG10" s="200"/>
      <c r="AH10" s="200"/>
      <c r="AI10" s="200"/>
      <c r="AJ10" s="206"/>
      <c r="AK10" s="340"/>
      <c r="AL10" s="341"/>
      <c r="AM10" s="34"/>
      <c r="AN10" s="203"/>
      <c r="AO10" s="210"/>
      <c r="AP10" s="204"/>
      <c r="AQ10" s="209"/>
      <c r="AR10" s="209"/>
      <c r="AS10" s="209"/>
      <c r="AT10" s="91"/>
      <c r="AU10" s="91"/>
      <c r="AV10" s="91"/>
      <c r="AW10" s="91"/>
      <c r="AX10" s="91"/>
      <c r="AY10" s="91"/>
      <c r="AZ10" s="91"/>
    </row>
    <row r="11" spans="1:52" s="106" customFormat="1" ht="12.75" customHeight="1">
      <c r="A11" s="192" t="s">
        <v>34</v>
      </c>
      <c r="B11" s="188">
        <f aca="true" t="shared" si="0" ref="B11:O11">SUM(B7:B10)</f>
        <v>95.7</v>
      </c>
      <c r="C11" s="188">
        <f t="shared" si="0"/>
        <v>124.89999999999999</v>
      </c>
      <c r="D11" s="188">
        <f t="shared" si="0"/>
        <v>117.8</v>
      </c>
      <c r="E11" s="188">
        <f t="shared" si="0"/>
        <v>98.89999999999999</v>
      </c>
      <c r="F11" s="188">
        <f t="shared" si="0"/>
        <v>113.7</v>
      </c>
      <c r="G11" s="188">
        <f t="shared" si="0"/>
        <v>106.49999999999999</v>
      </c>
      <c r="H11" s="188">
        <f t="shared" si="0"/>
        <v>86.8</v>
      </c>
      <c r="I11" s="188">
        <f t="shared" si="0"/>
        <v>70.2</v>
      </c>
      <c r="J11" s="188">
        <f t="shared" si="0"/>
        <v>102.6</v>
      </c>
      <c r="K11" s="188">
        <f t="shared" si="0"/>
        <v>92.75</v>
      </c>
      <c r="L11" s="188">
        <f t="shared" si="0"/>
        <v>236.45000000000002</v>
      </c>
      <c r="M11" s="188">
        <f t="shared" si="0"/>
        <v>153.83999999999997</v>
      </c>
      <c r="N11" s="188">
        <f t="shared" si="0"/>
        <v>3426.73</v>
      </c>
      <c r="O11" s="188">
        <f t="shared" si="0"/>
        <v>1400.13</v>
      </c>
      <c r="P11" s="218">
        <f>IF(O11&lt;&gt;0,(N11-O11)/O11,0)</f>
        <v>1.4474370237049414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208" t="s">
        <v>108</v>
      </c>
      <c r="AE11" s="208">
        <v>181.55</v>
      </c>
      <c r="AF11" s="208">
        <v>70.2</v>
      </c>
      <c r="AG11" s="199"/>
      <c r="AH11" s="199"/>
      <c r="AI11" s="199"/>
      <c r="AJ11" s="200"/>
      <c r="AK11" s="200"/>
      <c r="AL11" s="36"/>
      <c r="AM11" s="36"/>
      <c r="AN11" s="69"/>
      <c r="AO11" s="69"/>
      <c r="AP11" s="69"/>
      <c r="AQ11" s="36"/>
      <c r="AR11" s="34"/>
      <c r="AS11" s="34"/>
      <c r="AT11" s="36"/>
      <c r="AU11" s="36"/>
      <c r="AV11" s="120"/>
      <c r="AW11" s="120"/>
      <c r="AX11" s="120"/>
      <c r="AY11" s="120"/>
      <c r="AZ11" s="120"/>
    </row>
    <row r="12" spans="1:47" s="208" customFormat="1" ht="12" customHeight="1">
      <c r="A12" s="13" t="s">
        <v>21</v>
      </c>
      <c r="B12" s="8"/>
      <c r="C12" s="466"/>
      <c r="D12" s="466"/>
      <c r="E12" s="466"/>
      <c r="F12" s="9">
        <f>SUM(E7:E10)</f>
        <v>98.89999999999999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219"/>
      <c r="Z12" s="219"/>
      <c r="AA12" s="219"/>
      <c r="AB12" s="219"/>
      <c r="AC12" s="219"/>
      <c r="AD12" s="208" t="s">
        <v>70</v>
      </c>
      <c r="AE12" s="345">
        <v>184.545</v>
      </c>
      <c r="AF12" s="219">
        <v>102.6</v>
      </c>
      <c r="AG12" s="220"/>
      <c r="AH12" s="220"/>
      <c r="AI12" s="220"/>
      <c r="AJ12" s="200"/>
      <c r="AK12" s="200"/>
      <c r="AL12" s="341"/>
      <c r="AM12" s="341"/>
      <c r="AN12" s="200"/>
      <c r="AO12" s="200"/>
      <c r="AP12" s="200"/>
      <c r="AQ12" s="46"/>
      <c r="AR12" s="217"/>
      <c r="AS12" s="217"/>
      <c r="AT12" s="46"/>
      <c r="AU12" s="46"/>
    </row>
    <row r="13" spans="30:32" ht="11.25">
      <c r="AD13" s="208" t="s">
        <v>71</v>
      </c>
      <c r="AE13" s="208">
        <v>165.065</v>
      </c>
      <c r="AF13" s="208">
        <v>92.745</v>
      </c>
    </row>
    <row r="14" spans="30:32" ht="11.25">
      <c r="AD14" s="208" t="s">
        <v>72</v>
      </c>
      <c r="AE14" s="338">
        <v>197.296</v>
      </c>
      <c r="AF14" s="208">
        <v>236.445</v>
      </c>
    </row>
    <row r="15" spans="30:32" ht="11.25">
      <c r="AD15" s="208" t="s">
        <v>73</v>
      </c>
      <c r="AE15" s="208">
        <v>221</v>
      </c>
      <c r="AF15" s="208">
        <v>153.84</v>
      </c>
    </row>
    <row r="17" spans="1:16" ht="30" customHeight="1">
      <c r="A17" s="471"/>
      <c r="B17" s="473" t="s">
        <v>84</v>
      </c>
      <c r="C17" s="473"/>
      <c r="D17" s="473"/>
      <c r="E17" s="473"/>
      <c r="F17" s="473"/>
      <c r="G17" s="473"/>
      <c r="H17" s="473"/>
      <c r="I17" s="473"/>
      <c r="J17" s="473"/>
      <c r="K17" s="473"/>
      <c r="L17" s="473"/>
      <c r="M17" s="473"/>
      <c r="N17" s="470" t="s">
        <v>25</v>
      </c>
      <c r="O17" s="470"/>
      <c r="P17" s="440"/>
    </row>
    <row r="18" spans="1:16" ht="9.75" customHeight="1">
      <c r="A18" s="472"/>
      <c r="B18" s="173" t="s">
        <v>26</v>
      </c>
      <c r="C18" s="221" t="s">
        <v>22</v>
      </c>
      <c r="D18" s="221" t="s">
        <v>27</v>
      </c>
      <c r="E18" s="221" t="s">
        <v>28</v>
      </c>
      <c r="F18" s="221" t="s">
        <v>29</v>
      </c>
      <c r="G18" s="221" t="s">
        <v>30</v>
      </c>
      <c r="H18" s="221" t="s">
        <v>31</v>
      </c>
      <c r="I18" s="221" t="s">
        <v>32</v>
      </c>
      <c r="J18" s="221" t="s">
        <v>23</v>
      </c>
      <c r="K18" s="221" t="s">
        <v>33</v>
      </c>
      <c r="L18" s="221" t="s">
        <v>24</v>
      </c>
      <c r="M18" s="221" t="s">
        <v>25</v>
      </c>
      <c r="N18" s="222" t="str">
        <f>N6</f>
        <v>10/11</v>
      </c>
      <c r="O18" s="222" t="str">
        <f>O6</f>
        <v>11/12</v>
      </c>
      <c r="P18" s="223" t="s">
        <v>0</v>
      </c>
    </row>
    <row r="19" spans="1:16" ht="11.25">
      <c r="A19" s="147" t="s">
        <v>16</v>
      </c>
      <c r="B19" s="81">
        <v>17.5</v>
      </c>
      <c r="C19" s="81">
        <v>31.6</v>
      </c>
      <c r="D19" s="81">
        <v>28.6</v>
      </c>
      <c r="E19" s="81">
        <v>45</v>
      </c>
      <c r="F19" s="81">
        <v>37.3</v>
      </c>
      <c r="G19" s="81">
        <v>42.7</v>
      </c>
      <c r="H19" s="81">
        <v>13</v>
      </c>
      <c r="I19" s="81">
        <v>18.4</v>
      </c>
      <c r="J19" s="81">
        <v>19.4</v>
      </c>
      <c r="K19" s="81">
        <v>20.4</v>
      </c>
      <c r="L19" s="81">
        <v>37.1</v>
      </c>
      <c r="M19" s="109">
        <v>13.9</v>
      </c>
      <c r="N19" s="108">
        <v>43.5</v>
      </c>
      <c r="O19" s="109">
        <v>13.9</v>
      </c>
      <c r="P19" s="99">
        <f>IF(O19&lt;&gt;0,(N19-O19)/O19,0)</f>
        <v>2.129496402877698</v>
      </c>
    </row>
    <row r="20" spans="1:16" ht="12.75">
      <c r="A20" s="248" t="s">
        <v>50</v>
      </c>
      <c r="B20" s="277">
        <v>116.5</v>
      </c>
      <c r="C20" s="277">
        <v>96.8</v>
      </c>
      <c r="D20" s="277">
        <v>156</v>
      </c>
      <c r="E20" s="277">
        <v>132</v>
      </c>
      <c r="F20" s="277">
        <v>125.3</v>
      </c>
      <c r="G20" s="277">
        <v>86.1</v>
      </c>
      <c r="H20" s="277">
        <v>66.8</v>
      </c>
      <c r="I20" s="277">
        <v>89.8</v>
      </c>
      <c r="J20" s="277">
        <v>69.6</v>
      </c>
      <c r="K20" s="277">
        <v>87</v>
      </c>
      <c r="L20" s="277">
        <v>109.6</v>
      </c>
      <c r="M20" s="318">
        <v>123.3</v>
      </c>
      <c r="N20" s="319">
        <v>101.6</v>
      </c>
      <c r="O20" s="318">
        <v>123.3</v>
      </c>
      <c r="P20" s="320">
        <f>IF(O20&lt;&gt;0,(N20-O20)/O20,0)</f>
        <v>-0.17599351175993513</v>
      </c>
    </row>
    <row r="21" spans="1:16" ht="11.25">
      <c r="A21" s="147" t="s">
        <v>129</v>
      </c>
      <c r="B21" s="81">
        <v>38.1</v>
      </c>
      <c r="C21" s="81">
        <v>34.6</v>
      </c>
      <c r="D21" s="81">
        <v>26.9</v>
      </c>
      <c r="E21" s="81">
        <v>23.3</v>
      </c>
      <c r="F21" s="81">
        <v>14.6</v>
      </c>
      <c r="G21" s="81">
        <v>6.5</v>
      </c>
      <c r="H21" s="81">
        <v>25.6</v>
      </c>
      <c r="I21" s="81">
        <v>14.6</v>
      </c>
      <c r="J21" s="81">
        <v>19.4</v>
      </c>
      <c r="K21" s="81">
        <v>0</v>
      </c>
      <c r="L21" s="81">
        <v>6.6</v>
      </c>
      <c r="M21" s="109">
        <v>6.4</v>
      </c>
      <c r="N21" s="108">
        <v>34</v>
      </c>
      <c r="O21" s="109">
        <v>6.4</v>
      </c>
      <c r="P21" s="99">
        <f>IF(O21&lt;&gt;0,(N21-O21)/O21,0)</f>
        <v>4.3125</v>
      </c>
    </row>
    <row r="22" spans="1:16" ht="11.25">
      <c r="A22" s="93" t="s">
        <v>6</v>
      </c>
      <c r="B22" s="81">
        <v>0</v>
      </c>
      <c r="C22" s="81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24.84</v>
      </c>
      <c r="L22" s="81">
        <v>24.19</v>
      </c>
      <c r="M22" s="109">
        <v>23.65</v>
      </c>
      <c r="N22" s="108">
        <v>0</v>
      </c>
      <c r="O22" s="109">
        <v>23.65</v>
      </c>
      <c r="P22" s="125">
        <f>IF(O22&lt;&gt;0,(N22-O22)/O22,0)</f>
        <v>-1</v>
      </c>
    </row>
    <row r="23" spans="1:16" ht="11.25">
      <c r="A23" s="192" t="s">
        <v>34</v>
      </c>
      <c r="B23" s="441">
        <f aca="true" t="shared" si="1" ref="B23:O23">SUM(B19:B22)</f>
        <v>172.1</v>
      </c>
      <c r="C23" s="441">
        <f t="shared" si="1"/>
        <v>163</v>
      </c>
      <c r="D23" s="441">
        <f t="shared" si="1"/>
        <v>211.5</v>
      </c>
      <c r="E23" s="441">
        <f t="shared" si="1"/>
        <v>200.3</v>
      </c>
      <c r="F23" s="441">
        <f t="shared" si="1"/>
        <v>177.2</v>
      </c>
      <c r="G23" s="441">
        <f t="shared" si="1"/>
        <v>135.3</v>
      </c>
      <c r="H23" s="441">
        <f t="shared" si="1"/>
        <v>105.4</v>
      </c>
      <c r="I23" s="441">
        <f t="shared" si="1"/>
        <v>122.79999999999998</v>
      </c>
      <c r="J23" s="441">
        <f t="shared" si="1"/>
        <v>108.4</v>
      </c>
      <c r="K23" s="441">
        <f t="shared" si="1"/>
        <v>132.24</v>
      </c>
      <c r="L23" s="441">
        <f t="shared" si="1"/>
        <v>177.48999999999998</v>
      </c>
      <c r="M23" s="441">
        <f t="shared" si="1"/>
        <v>167.25</v>
      </c>
      <c r="N23" s="441">
        <f>SUM(N19:N22)</f>
        <v>179.1</v>
      </c>
      <c r="O23" s="441">
        <f t="shared" si="1"/>
        <v>167.25</v>
      </c>
      <c r="P23" s="126">
        <f>IF(O23&lt;&gt;0,(N23-O23)/O23,0)</f>
        <v>0.0708520179372197</v>
      </c>
    </row>
    <row r="31" spans="2:9" ht="15">
      <c r="B31" s="464" t="s">
        <v>88</v>
      </c>
      <c r="C31" s="464"/>
      <c r="D31" s="464"/>
      <c r="E31" s="464"/>
      <c r="F31" s="464"/>
      <c r="G31" s="464"/>
      <c r="H31" s="464"/>
      <c r="I31" s="464"/>
    </row>
  </sheetData>
  <mergeCells count="8">
    <mergeCell ref="B31:I31"/>
    <mergeCell ref="A2:P2"/>
    <mergeCell ref="A5:A6"/>
    <mergeCell ref="A17:A18"/>
    <mergeCell ref="B5:P5"/>
    <mergeCell ref="C12:E12"/>
    <mergeCell ref="B17:M17"/>
    <mergeCell ref="N17:O17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Y48"/>
  <sheetViews>
    <sheetView showGridLines="0" showZeros="0" workbookViewId="0" topLeftCell="F10">
      <selection activeCell="P50" sqref="P50"/>
    </sheetView>
  </sheetViews>
  <sheetFormatPr defaultColWidth="11.421875" defaultRowHeight="12.75"/>
  <cols>
    <col min="1" max="1" width="16.421875" style="127" bestFit="1" customWidth="1"/>
    <col min="2" max="2" width="6.57421875" style="127" bestFit="1" customWidth="1"/>
    <col min="3" max="3" width="6.28125" style="127" bestFit="1" customWidth="1"/>
    <col min="4" max="5" width="6.57421875" style="127" bestFit="1" customWidth="1"/>
    <col min="6" max="6" width="5.140625" style="127" customWidth="1"/>
    <col min="7" max="7" width="6.57421875" style="127" bestFit="1" customWidth="1"/>
    <col min="8" max="9" width="6.8515625" style="127" bestFit="1" customWidth="1"/>
    <col min="10" max="10" width="6.57421875" style="127" bestFit="1" customWidth="1"/>
    <col min="11" max="12" width="6.421875" style="127" bestFit="1" customWidth="1"/>
    <col min="13" max="13" width="5.140625" style="127" customWidth="1"/>
    <col min="14" max="14" width="7.8515625" style="127" customWidth="1"/>
    <col min="15" max="15" width="6.8515625" style="127" customWidth="1"/>
    <col min="16" max="16" width="5.57421875" style="127" customWidth="1"/>
    <col min="17" max="18" width="7.28125" style="89" customWidth="1"/>
    <col min="19" max="27" width="7.28125" style="337" customWidth="1"/>
    <col min="28" max="28" width="10.00390625" style="337" customWidth="1"/>
    <col min="29" max="30" width="7.28125" style="337" customWidth="1"/>
    <col min="31" max="37" width="11.421875" style="337" customWidth="1"/>
    <col min="38" max="16384" width="11.421875" style="89" customWidth="1"/>
  </cols>
  <sheetData>
    <row r="2" spans="1:16" ht="33.75" customHeight="1">
      <c r="A2" s="465" t="s">
        <v>109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</row>
    <row r="3" ht="15" customHeight="1"/>
    <row r="4" spans="1:41" s="38" customFormat="1" ht="21.75" customHeight="1">
      <c r="A4" s="91"/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91"/>
      <c r="P4" s="91"/>
      <c r="Q4" s="90"/>
      <c r="R4" s="90"/>
      <c r="S4" s="421"/>
      <c r="T4" s="421"/>
      <c r="U4" s="421"/>
      <c r="V4" s="421"/>
      <c r="W4" s="421"/>
      <c r="X4" s="421"/>
      <c r="Y4" s="421"/>
      <c r="Z4" s="421"/>
      <c r="AA4" s="421"/>
      <c r="AB4" s="338"/>
      <c r="AC4" s="10"/>
      <c r="AD4" s="10"/>
      <c r="AE4" s="10"/>
      <c r="AF4" s="10"/>
      <c r="AG4" s="10"/>
      <c r="AH4" s="10"/>
      <c r="AI4" s="59"/>
      <c r="AJ4" s="59"/>
      <c r="AK4" s="59"/>
      <c r="AL4" s="59"/>
      <c r="AM4" s="59"/>
      <c r="AN4" s="63"/>
      <c r="AO4" s="10"/>
    </row>
    <row r="5" spans="1:47" s="39" customFormat="1" ht="27" customHeight="1">
      <c r="A5" s="468"/>
      <c r="B5" s="467" t="s">
        <v>51</v>
      </c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S5" s="10"/>
      <c r="T5" s="10"/>
      <c r="U5" s="10"/>
      <c r="V5" s="10"/>
      <c r="W5" s="10"/>
      <c r="X5" s="10"/>
      <c r="Y5" s="10"/>
      <c r="Z5" s="10"/>
      <c r="AA5" s="10"/>
      <c r="AB5" s="422"/>
      <c r="AC5" s="423" t="s">
        <v>48</v>
      </c>
      <c r="AD5" s="424" t="s">
        <v>49</v>
      </c>
      <c r="AE5" s="339" t="s">
        <v>94</v>
      </c>
      <c r="AF5" s="10"/>
      <c r="AG5" s="10"/>
      <c r="AH5" s="10"/>
      <c r="AI5" s="73"/>
      <c r="AJ5" s="73"/>
      <c r="AK5" s="59"/>
      <c r="AL5" s="59"/>
      <c r="AM5" s="57"/>
      <c r="AN5" s="71"/>
      <c r="AO5" s="4"/>
      <c r="AP5" s="30"/>
      <c r="AQ5" s="30"/>
      <c r="AR5" s="31"/>
      <c r="AS5" s="31"/>
      <c r="AU5" s="86"/>
    </row>
    <row r="6" spans="1:47" s="4" customFormat="1" ht="15" customHeight="1">
      <c r="A6" s="469"/>
      <c r="B6" s="189" t="s">
        <v>26</v>
      </c>
      <c r="C6" s="189" t="s">
        <v>22</v>
      </c>
      <c r="D6" s="189" t="s">
        <v>27</v>
      </c>
      <c r="E6" s="189" t="s">
        <v>28</v>
      </c>
      <c r="F6" s="189" t="s">
        <v>29</v>
      </c>
      <c r="G6" s="189" t="s">
        <v>30</v>
      </c>
      <c r="H6" s="189" t="s">
        <v>31</v>
      </c>
      <c r="I6" s="189" t="s">
        <v>32</v>
      </c>
      <c r="J6" s="189" t="s">
        <v>23</v>
      </c>
      <c r="K6" s="189" t="s">
        <v>33</v>
      </c>
      <c r="L6" s="189" t="s">
        <v>24</v>
      </c>
      <c r="M6" s="189" t="s">
        <v>25</v>
      </c>
      <c r="N6" s="189" t="str">
        <f>FAB!H6</f>
        <v>10/11</v>
      </c>
      <c r="O6" s="189" t="str">
        <f>FAB!I6</f>
        <v>11/12</v>
      </c>
      <c r="P6" s="189" t="s">
        <v>0</v>
      </c>
      <c r="AB6" s="425" t="s">
        <v>99</v>
      </c>
      <c r="AC6" s="4">
        <v>12777.9</v>
      </c>
      <c r="AD6" s="220">
        <v>7978.55</v>
      </c>
      <c r="AE6" s="200">
        <v>12301.42</v>
      </c>
      <c r="AF6" s="220"/>
      <c r="AG6" s="10"/>
      <c r="AH6" s="10"/>
      <c r="AI6" s="73"/>
      <c r="AJ6" s="73"/>
      <c r="AK6" s="429"/>
      <c r="AL6" s="57"/>
      <c r="AM6" s="57"/>
      <c r="AN6" s="71"/>
      <c r="AR6" s="54"/>
      <c r="AS6" s="54"/>
      <c r="AU6" s="7"/>
    </row>
    <row r="7" spans="1:51" s="33" customFormat="1" ht="12.75" customHeight="1">
      <c r="A7" s="146" t="s">
        <v>1</v>
      </c>
      <c r="B7" s="128">
        <v>0</v>
      </c>
      <c r="C7" s="128">
        <v>0</v>
      </c>
      <c r="D7" s="128">
        <v>20.6</v>
      </c>
      <c r="E7" s="128">
        <v>4.6</v>
      </c>
      <c r="F7" s="128">
        <v>0.7</v>
      </c>
      <c r="G7" s="128">
        <v>0</v>
      </c>
      <c r="H7" s="128">
        <v>0</v>
      </c>
      <c r="I7" s="128">
        <v>31.3</v>
      </c>
      <c r="J7" s="128">
        <v>35.1</v>
      </c>
      <c r="K7" s="128">
        <v>36.1</v>
      </c>
      <c r="L7" s="129">
        <v>0.1</v>
      </c>
      <c r="M7" s="149">
        <v>1.9</v>
      </c>
      <c r="N7" s="130">
        <v>1289.1</v>
      </c>
      <c r="O7" s="131">
        <v>130.4</v>
      </c>
      <c r="P7" s="132">
        <f>IF(N7&lt;&gt;0,(O7-N7)/N7,0)</f>
        <v>-0.8988441548367077</v>
      </c>
      <c r="S7" s="4"/>
      <c r="T7" s="4"/>
      <c r="U7" s="4"/>
      <c r="V7" s="4"/>
      <c r="W7" s="4"/>
      <c r="X7" s="4"/>
      <c r="Y7" s="4"/>
      <c r="Z7" s="4"/>
      <c r="AA7" s="4"/>
      <c r="AB7" s="425" t="s">
        <v>22</v>
      </c>
      <c r="AC7" s="4">
        <v>13227.18</v>
      </c>
      <c r="AD7" s="199">
        <v>11619.84</v>
      </c>
      <c r="AE7" s="220">
        <v>12961.24</v>
      </c>
      <c r="AF7" s="199"/>
      <c r="AG7" s="10"/>
      <c r="AH7" s="10"/>
      <c r="AI7" s="72"/>
      <c r="AJ7" s="429"/>
      <c r="AK7" s="59"/>
      <c r="AL7" s="58"/>
      <c r="AM7" s="58"/>
      <c r="AN7" s="70"/>
      <c r="AO7" s="54"/>
      <c r="AP7" s="18"/>
      <c r="AQ7" s="18"/>
      <c r="AR7" s="18"/>
      <c r="AS7" s="39"/>
      <c r="AT7" s="39"/>
      <c r="AU7" s="39"/>
      <c r="AV7" s="39"/>
      <c r="AW7" s="39"/>
      <c r="AX7" s="39"/>
      <c r="AY7" s="39"/>
    </row>
    <row r="8" spans="1:51" s="33" customFormat="1" ht="12.75" customHeight="1">
      <c r="A8" s="147" t="s">
        <v>16</v>
      </c>
      <c r="B8" s="128">
        <v>1098.8</v>
      </c>
      <c r="C8" s="128">
        <v>326.2</v>
      </c>
      <c r="D8" s="128">
        <v>453.3</v>
      </c>
      <c r="E8" s="128">
        <v>325</v>
      </c>
      <c r="F8" s="128">
        <v>5.5</v>
      </c>
      <c r="G8" s="128">
        <v>0</v>
      </c>
      <c r="H8" s="128">
        <v>0</v>
      </c>
      <c r="I8" s="128">
        <v>33.4</v>
      </c>
      <c r="J8" s="128">
        <v>0</v>
      </c>
      <c r="K8" s="128">
        <v>0</v>
      </c>
      <c r="L8" s="128">
        <v>0</v>
      </c>
      <c r="M8" s="128">
        <v>0</v>
      </c>
      <c r="N8" s="128">
        <v>1547</v>
      </c>
      <c r="O8" s="128">
        <v>2242.2</v>
      </c>
      <c r="P8" s="132">
        <f>IF(N8&lt;&gt;0,(O8-N8)/N8,0)</f>
        <v>0.4493859082094375</v>
      </c>
      <c r="S8" s="4"/>
      <c r="T8" s="4"/>
      <c r="U8" s="4"/>
      <c r="V8" s="4"/>
      <c r="W8" s="4"/>
      <c r="X8" s="4"/>
      <c r="Y8" s="4"/>
      <c r="Z8" s="4"/>
      <c r="AA8" s="4"/>
      <c r="AB8" s="425" t="s">
        <v>100</v>
      </c>
      <c r="AC8" s="4">
        <v>15014.95</v>
      </c>
      <c r="AD8" s="199">
        <v>8766.2</v>
      </c>
      <c r="AE8" s="220">
        <v>13309.42</v>
      </c>
      <c r="AF8" s="199"/>
      <c r="AG8" s="10"/>
      <c r="AH8" s="10"/>
      <c r="AI8" s="72"/>
      <c r="AJ8" s="429"/>
      <c r="AK8" s="59"/>
      <c r="AL8" s="58"/>
      <c r="AM8" s="58"/>
      <c r="AN8" s="70"/>
      <c r="AO8" s="54"/>
      <c r="AP8" s="18"/>
      <c r="AQ8" s="18"/>
      <c r="AR8" s="18"/>
      <c r="AS8" s="39"/>
      <c r="AT8" s="39"/>
      <c r="AU8" s="39"/>
      <c r="AV8" s="39"/>
      <c r="AW8" s="39"/>
      <c r="AX8" s="39"/>
      <c r="AY8" s="39"/>
    </row>
    <row r="9" spans="1:46" s="75" customFormat="1" ht="12.75" customHeight="1">
      <c r="A9" s="147" t="s">
        <v>2</v>
      </c>
      <c r="B9" s="133">
        <v>20.5</v>
      </c>
      <c r="C9" s="133">
        <v>20.3</v>
      </c>
      <c r="D9" s="133">
        <v>19.9</v>
      </c>
      <c r="E9" s="133">
        <v>16.1</v>
      </c>
      <c r="F9" s="133">
        <v>21.7</v>
      </c>
      <c r="G9" s="133">
        <v>20</v>
      </c>
      <c r="H9" s="133">
        <v>15.1</v>
      </c>
      <c r="I9" s="133">
        <v>16.7</v>
      </c>
      <c r="J9" s="133">
        <v>16.5</v>
      </c>
      <c r="K9" s="133">
        <v>12.6</v>
      </c>
      <c r="L9" s="134">
        <v>20.8</v>
      </c>
      <c r="M9" s="150">
        <v>16.2</v>
      </c>
      <c r="N9" s="135">
        <v>2265.78</v>
      </c>
      <c r="O9" s="136">
        <v>216.4</v>
      </c>
      <c r="P9" s="132">
        <f aca="true" t="shared" si="0" ref="P9:P23">IF(N9&lt;&gt;0,(O9-N9)/N9,0)</f>
        <v>-0.9044920513024212</v>
      </c>
      <c r="S9" s="70"/>
      <c r="T9" s="70"/>
      <c r="U9" s="70"/>
      <c r="V9" s="70"/>
      <c r="W9" s="70"/>
      <c r="X9" s="70"/>
      <c r="Y9" s="70"/>
      <c r="Z9" s="70"/>
      <c r="AA9" s="70"/>
      <c r="AB9" s="425" t="s">
        <v>101</v>
      </c>
      <c r="AC9" s="4">
        <v>11625.03</v>
      </c>
      <c r="AD9" s="200">
        <v>4105.84</v>
      </c>
      <c r="AE9" s="199">
        <v>13072.92</v>
      </c>
      <c r="AF9" s="200"/>
      <c r="AG9" s="437"/>
      <c r="AH9" s="437"/>
      <c r="AI9" s="429"/>
      <c r="AJ9" s="429"/>
      <c r="AK9" s="434"/>
      <c r="AL9" s="58"/>
      <c r="AM9" s="35"/>
      <c r="AN9" s="35"/>
      <c r="AO9" s="35"/>
      <c r="AP9" s="52"/>
      <c r="AQ9" s="52"/>
      <c r="AR9" s="52"/>
      <c r="AS9" s="52"/>
      <c r="AT9" s="52"/>
    </row>
    <row r="10" spans="1:46" s="75" customFormat="1" ht="12.75" customHeight="1">
      <c r="A10" s="147" t="s">
        <v>18</v>
      </c>
      <c r="B10" s="133">
        <v>0</v>
      </c>
      <c r="C10" s="133">
        <v>24</v>
      </c>
      <c r="D10" s="133">
        <v>0</v>
      </c>
      <c r="E10" s="133">
        <v>0</v>
      </c>
      <c r="F10" s="133">
        <v>0</v>
      </c>
      <c r="G10" s="133">
        <v>0</v>
      </c>
      <c r="H10" s="133">
        <v>0</v>
      </c>
      <c r="I10" s="133">
        <v>0</v>
      </c>
      <c r="J10" s="133">
        <v>0</v>
      </c>
      <c r="K10" s="133">
        <v>6.2</v>
      </c>
      <c r="L10" s="134">
        <v>6.8</v>
      </c>
      <c r="M10" s="150">
        <v>3.5</v>
      </c>
      <c r="N10" s="135">
        <v>52.3</v>
      </c>
      <c r="O10" s="136">
        <v>40.5</v>
      </c>
      <c r="P10" s="132">
        <f t="shared" si="0"/>
        <v>-0.2256214149139579</v>
      </c>
      <c r="S10" s="70"/>
      <c r="T10" s="70"/>
      <c r="U10" s="70"/>
      <c r="V10" s="70"/>
      <c r="W10" s="70"/>
      <c r="X10" s="70"/>
      <c r="Y10" s="70"/>
      <c r="Z10" s="70"/>
      <c r="AA10" s="70"/>
      <c r="AB10" s="425" t="s">
        <v>102</v>
      </c>
      <c r="AC10" s="4">
        <v>11076.8</v>
      </c>
      <c r="AD10" s="340">
        <v>3414.1</v>
      </c>
      <c r="AE10" s="200">
        <v>11535.88</v>
      </c>
      <c r="AF10" s="340"/>
      <c r="AG10" s="437"/>
      <c r="AH10" s="437"/>
      <c r="AI10" s="429"/>
      <c r="AJ10" s="429"/>
      <c r="AK10" s="434"/>
      <c r="AL10" s="58"/>
      <c r="AM10" s="35"/>
      <c r="AN10" s="35"/>
      <c r="AO10" s="35"/>
      <c r="AP10" s="52"/>
      <c r="AQ10" s="52"/>
      <c r="AR10" s="52"/>
      <c r="AS10" s="52"/>
      <c r="AT10" s="52"/>
    </row>
    <row r="11" spans="1:46" s="75" customFormat="1" ht="12.75" customHeight="1">
      <c r="A11" s="147" t="s">
        <v>14</v>
      </c>
      <c r="B11" s="133">
        <v>0</v>
      </c>
      <c r="C11" s="133">
        <v>0</v>
      </c>
      <c r="D11" s="133">
        <v>0</v>
      </c>
      <c r="E11" s="133">
        <v>0</v>
      </c>
      <c r="F11" s="133">
        <v>0</v>
      </c>
      <c r="G11" s="133">
        <v>0</v>
      </c>
      <c r="H11" s="133">
        <v>0</v>
      </c>
      <c r="I11" s="133">
        <v>0</v>
      </c>
      <c r="J11" s="133">
        <v>0</v>
      </c>
      <c r="K11" s="133">
        <v>0</v>
      </c>
      <c r="L11" s="134">
        <v>0</v>
      </c>
      <c r="M11" s="150">
        <v>0</v>
      </c>
      <c r="N11" s="135">
        <v>216.8</v>
      </c>
      <c r="O11" s="136">
        <v>0</v>
      </c>
      <c r="P11" s="132">
        <f t="shared" si="0"/>
        <v>-1</v>
      </c>
      <c r="S11" s="70"/>
      <c r="T11" s="70"/>
      <c r="U11" s="70"/>
      <c r="V11" s="70"/>
      <c r="W11" s="70"/>
      <c r="X11" s="70"/>
      <c r="Y11" s="70"/>
      <c r="Z11" s="70"/>
      <c r="AA11" s="70"/>
      <c r="AB11" s="425" t="s">
        <v>103</v>
      </c>
      <c r="AC11" s="4">
        <v>10557.139000000001</v>
      </c>
      <c r="AD11" s="340">
        <v>2855.13</v>
      </c>
      <c r="AE11" s="340">
        <v>10644.3</v>
      </c>
      <c r="AF11" s="340"/>
      <c r="AG11" s="437"/>
      <c r="AH11" s="437"/>
      <c r="AI11" s="429"/>
      <c r="AJ11" s="429"/>
      <c r="AK11" s="434"/>
      <c r="AL11" s="58"/>
      <c r="AM11" s="35"/>
      <c r="AN11" s="35"/>
      <c r="AO11" s="35"/>
      <c r="AP11" s="52"/>
      <c r="AQ11" s="52"/>
      <c r="AR11" s="52"/>
      <c r="AS11" s="52"/>
      <c r="AT11" s="52"/>
    </row>
    <row r="12" spans="1:46" s="75" customFormat="1" ht="12.75" customHeight="1">
      <c r="A12" s="147" t="s">
        <v>128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4"/>
      <c r="M12" s="150"/>
      <c r="N12" s="135">
        <v>3.2</v>
      </c>
      <c r="O12" s="136"/>
      <c r="P12" s="132"/>
      <c r="S12" s="70"/>
      <c r="T12" s="70"/>
      <c r="U12" s="70"/>
      <c r="V12" s="70"/>
      <c r="W12" s="70"/>
      <c r="X12" s="70"/>
      <c r="Y12" s="70"/>
      <c r="Z12" s="70"/>
      <c r="AA12" s="70"/>
      <c r="AB12" s="425" t="s">
        <v>104</v>
      </c>
      <c r="AC12" s="4">
        <v>8820.1</v>
      </c>
      <c r="AD12" s="340">
        <v>8685.79</v>
      </c>
      <c r="AE12" s="340">
        <v>11099.54</v>
      </c>
      <c r="AF12" s="340"/>
      <c r="AG12" s="437"/>
      <c r="AH12" s="437"/>
      <c r="AI12" s="429"/>
      <c r="AJ12" s="429"/>
      <c r="AK12" s="434"/>
      <c r="AL12" s="58"/>
      <c r="AM12" s="35"/>
      <c r="AN12" s="35"/>
      <c r="AO12" s="35"/>
      <c r="AP12" s="52"/>
      <c r="AQ12" s="52"/>
      <c r="AR12" s="52"/>
      <c r="AS12" s="52"/>
      <c r="AT12" s="52"/>
    </row>
    <row r="13" spans="1:46" s="75" customFormat="1" ht="12.75" customHeight="1">
      <c r="A13" s="247" t="s">
        <v>50</v>
      </c>
      <c r="B13" s="252">
        <v>1069.4</v>
      </c>
      <c r="C13" s="252">
        <v>966.6</v>
      </c>
      <c r="D13" s="252">
        <v>706.8</v>
      </c>
      <c r="E13" s="252">
        <v>609.3</v>
      </c>
      <c r="F13" s="252">
        <v>731.6</v>
      </c>
      <c r="G13" s="252">
        <v>553.9</v>
      </c>
      <c r="H13" s="252">
        <v>2453.1</v>
      </c>
      <c r="I13" s="252">
        <v>594.9</v>
      </c>
      <c r="J13" s="252">
        <v>587.5</v>
      </c>
      <c r="K13" s="252">
        <v>638.2</v>
      </c>
      <c r="L13" s="252">
        <v>771.6</v>
      </c>
      <c r="M13" s="252">
        <v>674.6</v>
      </c>
      <c r="N13" s="253">
        <v>20669.4</v>
      </c>
      <c r="O13" s="254">
        <v>10357.5</v>
      </c>
      <c r="P13" s="255">
        <f t="shared" si="0"/>
        <v>-0.498896920084763</v>
      </c>
      <c r="S13" s="70"/>
      <c r="T13" s="70"/>
      <c r="U13" s="70"/>
      <c r="V13" s="70"/>
      <c r="W13" s="70"/>
      <c r="X13" s="70"/>
      <c r="Y13" s="70"/>
      <c r="Z13" s="70"/>
      <c r="AA13" s="70"/>
      <c r="AB13" s="425" t="s">
        <v>105</v>
      </c>
      <c r="AC13" s="4">
        <v>7647.35</v>
      </c>
      <c r="AD13" s="340">
        <v>2981.58</v>
      </c>
      <c r="AE13" s="340">
        <v>9849.88</v>
      </c>
      <c r="AF13" s="340"/>
      <c r="AG13" s="437"/>
      <c r="AH13" s="437"/>
      <c r="AI13" s="429"/>
      <c r="AJ13" s="429"/>
      <c r="AK13" s="436"/>
      <c r="AL13" s="58"/>
      <c r="AM13" s="58"/>
      <c r="AN13" s="58"/>
      <c r="AO13" s="58"/>
      <c r="AP13" s="51"/>
      <c r="AQ13" s="51"/>
      <c r="AR13" s="51"/>
      <c r="AS13" s="51"/>
      <c r="AT13" s="51"/>
    </row>
    <row r="14" spans="1:46" s="75" customFormat="1" ht="13.5" customHeight="1">
      <c r="A14" s="247" t="s">
        <v>3</v>
      </c>
      <c r="B14" s="256">
        <v>5116.7</v>
      </c>
      <c r="C14" s="256">
        <v>9321</v>
      </c>
      <c r="D14" s="256">
        <v>6812.2</v>
      </c>
      <c r="E14" s="256">
        <v>2424.8</v>
      </c>
      <c r="F14" s="256">
        <v>2019.6</v>
      </c>
      <c r="G14" s="256">
        <v>1480.3</v>
      </c>
      <c r="H14" s="256">
        <v>5557.3</v>
      </c>
      <c r="I14" s="256">
        <v>1669.9</v>
      </c>
      <c r="J14" s="256">
        <v>1508.7</v>
      </c>
      <c r="K14" s="256">
        <v>1653.6</v>
      </c>
      <c r="L14" s="252">
        <v>1393.9</v>
      </c>
      <c r="M14" s="257">
        <v>1859.7</v>
      </c>
      <c r="N14" s="258">
        <v>83238.7</v>
      </c>
      <c r="O14" s="259">
        <v>40817.7</v>
      </c>
      <c r="P14" s="255">
        <f t="shared" si="0"/>
        <v>-0.5096307366645563</v>
      </c>
      <c r="S14" s="70"/>
      <c r="T14" s="70"/>
      <c r="U14" s="70"/>
      <c r="V14" s="70"/>
      <c r="W14" s="70"/>
      <c r="X14" s="70"/>
      <c r="Y14" s="70"/>
      <c r="Z14" s="70"/>
      <c r="AA14" s="70"/>
      <c r="AB14" s="425" t="s">
        <v>23</v>
      </c>
      <c r="AC14" s="4">
        <v>8332.840999999999</v>
      </c>
      <c r="AD14" s="340">
        <v>2947.77</v>
      </c>
      <c r="AE14" s="340">
        <v>11976.96</v>
      </c>
      <c r="AF14" s="340"/>
      <c r="AG14" s="437"/>
      <c r="AH14" s="437"/>
      <c r="AI14" s="429"/>
      <c r="AJ14" s="429"/>
      <c r="AK14" s="436"/>
      <c r="AL14" s="58"/>
      <c r="AM14" s="58"/>
      <c r="AN14" s="58"/>
      <c r="AO14" s="58"/>
      <c r="AP14" s="51"/>
      <c r="AQ14" s="51"/>
      <c r="AR14" s="51"/>
      <c r="AS14" s="51"/>
      <c r="AT14" s="51"/>
    </row>
    <row r="15" spans="1:46" s="30" customFormat="1" ht="13.5" customHeight="1">
      <c r="A15" s="247" t="s">
        <v>9</v>
      </c>
      <c r="B15" s="260">
        <v>577.2</v>
      </c>
      <c r="C15" s="260">
        <v>772.7</v>
      </c>
      <c r="D15" s="260">
        <v>624.8</v>
      </c>
      <c r="E15" s="260">
        <v>616.5</v>
      </c>
      <c r="F15" s="260">
        <v>511</v>
      </c>
      <c r="G15" s="260">
        <v>614.9</v>
      </c>
      <c r="H15" s="260">
        <v>548.8</v>
      </c>
      <c r="I15" s="260">
        <v>545.2</v>
      </c>
      <c r="J15" s="260">
        <v>677.9</v>
      </c>
      <c r="K15" s="260">
        <v>540.2</v>
      </c>
      <c r="L15" s="261">
        <v>584.5</v>
      </c>
      <c r="M15" s="262">
        <v>568.7</v>
      </c>
      <c r="N15" s="263">
        <v>8576.7</v>
      </c>
      <c r="O15" s="264">
        <v>7182.4</v>
      </c>
      <c r="P15" s="255">
        <f t="shared" si="0"/>
        <v>-0.16256835379574905</v>
      </c>
      <c r="S15" s="4"/>
      <c r="T15" s="4"/>
      <c r="U15" s="4"/>
      <c r="V15" s="4"/>
      <c r="W15" s="4"/>
      <c r="X15" s="4"/>
      <c r="Y15" s="4"/>
      <c r="Z15" s="4"/>
      <c r="AA15" s="4"/>
      <c r="AB15" s="425" t="s">
        <v>106</v>
      </c>
      <c r="AC15" s="4">
        <v>7486.643000000001</v>
      </c>
      <c r="AD15" s="340">
        <v>2937.48</v>
      </c>
      <c r="AE15" s="340">
        <v>10423.8</v>
      </c>
      <c r="AF15" s="340"/>
      <c r="AG15" s="10"/>
      <c r="AH15" s="10"/>
      <c r="AI15" s="59"/>
      <c r="AJ15" s="59"/>
      <c r="AK15" s="59"/>
      <c r="AL15" s="57"/>
      <c r="AM15" s="57"/>
      <c r="AN15" s="57"/>
      <c r="AO15" s="57"/>
      <c r="AP15" s="12"/>
      <c r="AQ15" s="12"/>
      <c r="AR15" s="12"/>
      <c r="AS15" s="12"/>
      <c r="AT15" s="12"/>
    </row>
    <row r="16" spans="1:46" s="30" customFormat="1" ht="13.5" customHeight="1">
      <c r="A16" s="93" t="s">
        <v>4</v>
      </c>
      <c r="B16" s="137">
        <v>7.15</v>
      </c>
      <c r="C16" s="137">
        <v>6.6</v>
      </c>
      <c r="D16" s="137">
        <v>24</v>
      </c>
      <c r="E16" s="137">
        <v>14.27</v>
      </c>
      <c r="F16" s="137">
        <v>33.89</v>
      </c>
      <c r="G16" s="137">
        <v>83.68</v>
      </c>
      <c r="H16" s="137">
        <v>31.08</v>
      </c>
      <c r="I16" s="137">
        <v>8.6</v>
      </c>
      <c r="J16" s="137">
        <v>6.14</v>
      </c>
      <c r="K16" s="137">
        <v>9.55</v>
      </c>
      <c r="L16" s="138">
        <v>13.22</v>
      </c>
      <c r="M16" s="151">
        <v>6.06</v>
      </c>
      <c r="N16" s="140">
        <v>267.51</v>
      </c>
      <c r="O16" s="141">
        <v>244.24</v>
      </c>
      <c r="P16" s="132">
        <f t="shared" si="0"/>
        <v>-0.08698740234009937</v>
      </c>
      <c r="S16" s="4"/>
      <c r="T16" s="4"/>
      <c r="U16" s="4"/>
      <c r="V16" s="4"/>
      <c r="W16" s="4"/>
      <c r="X16" s="4"/>
      <c r="Y16" s="4"/>
      <c r="Z16" s="4"/>
      <c r="AA16" s="4"/>
      <c r="AB16" s="425" t="s">
        <v>24</v>
      </c>
      <c r="AC16" s="4">
        <v>7467.374</v>
      </c>
      <c r="AD16" s="200">
        <v>2891.2</v>
      </c>
      <c r="AE16" s="340">
        <v>10268.64</v>
      </c>
      <c r="AF16" s="200"/>
      <c r="AG16" s="10"/>
      <c r="AH16" s="10"/>
      <c r="AI16" s="59"/>
      <c r="AJ16" s="59"/>
      <c r="AK16" s="59"/>
      <c r="AL16" s="57"/>
      <c r="AM16" s="57"/>
      <c r="AN16" s="57"/>
      <c r="AO16" s="57"/>
      <c r="AP16" s="12"/>
      <c r="AQ16" s="12"/>
      <c r="AR16" s="12"/>
      <c r="AS16" s="12"/>
      <c r="AT16" s="12"/>
    </row>
    <row r="17" spans="1:46" s="30" customFormat="1" ht="13.5" customHeight="1">
      <c r="A17" s="93" t="s">
        <v>10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8"/>
      <c r="M17" s="151">
        <v>8.9</v>
      </c>
      <c r="N17" s="140">
        <v>1543</v>
      </c>
      <c r="O17" s="141"/>
      <c r="P17" s="132"/>
      <c r="S17" s="4"/>
      <c r="T17" s="4"/>
      <c r="U17" s="4"/>
      <c r="V17" s="4"/>
      <c r="W17" s="4"/>
      <c r="X17" s="4"/>
      <c r="Y17" s="4"/>
      <c r="Z17" s="4"/>
      <c r="AA17" s="4"/>
      <c r="AB17" s="425" t="s">
        <v>25</v>
      </c>
      <c r="AC17" s="4">
        <v>7578.88</v>
      </c>
      <c r="AD17" s="200">
        <v>3242.93</v>
      </c>
      <c r="AE17" s="340">
        <v>10611.84</v>
      </c>
      <c r="AF17" s="200"/>
      <c r="AG17" s="10"/>
      <c r="AH17" s="10"/>
      <c r="AI17" s="59"/>
      <c r="AJ17" s="59"/>
      <c r="AK17" s="59"/>
      <c r="AL17" s="57"/>
      <c r="AM17" s="57"/>
      <c r="AN17" s="57"/>
      <c r="AO17" s="57"/>
      <c r="AP17" s="12"/>
      <c r="AQ17" s="12"/>
      <c r="AR17" s="12"/>
      <c r="AS17" s="12"/>
      <c r="AT17" s="12"/>
    </row>
    <row r="18" spans="1:46" s="30" customFormat="1" ht="13.5" customHeight="1">
      <c r="A18" s="93" t="s">
        <v>12</v>
      </c>
      <c r="B18" s="137">
        <v>0</v>
      </c>
      <c r="C18" s="137">
        <v>88</v>
      </c>
      <c r="D18" s="137">
        <v>0</v>
      </c>
      <c r="E18" s="137">
        <v>0</v>
      </c>
      <c r="F18" s="137">
        <v>0</v>
      </c>
      <c r="G18" s="137">
        <v>0</v>
      </c>
      <c r="H18" s="137">
        <v>0</v>
      </c>
      <c r="I18" s="137">
        <v>0</v>
      </c>
      <c r="J18" s="137">
        <v>0</v>
      </c>
      <c r="K18" s="137">
        <v>0</v>
      </c>
      <c r="L18" s="138">
        <v>0</v>
      </c>
      <c r="M18" s="151">
        <v>34.2</v>
      </c>
      <c r="N18" s="140">
        <v>0</v>
      </c>
      <c r="O18" s="141">
        <v>122.2</v>
      </c>
      <c r="P18" s="132">
        <f t="shared" si="0"/>
        <v>0</v>
      </c>
      <c r="S18" s="4"/>
      <c r="T18" s="4"/>
      <c r="U18" s="4"/>
      <c r="V18" s="4"/>
      <c r="W18" s="4"/>
      <c r="X18" s="4"/>
      <c r="Y18" s="4"/>
      <c r="Z18" s="4"/>
      <c r="AA18" s="4"/>
      <c r="AB18" s="422"/>
      <c r="AC18" s="4"/>
      <c r="AD18" s="200"/>
      <c r="AE18" s="200"/>
      <c r="AF18" s="200"/>
      <c r="AG18" s="10"/>
      <c r="AH18" s="200"/>
      <c r="AI18" s="59"/>
      <c r="AJ18" s="59"/>
      <c r="AK18" s="59"/>
      <c r="AL18" s="57"/>
      <c r="AM18" s="57"/>
      <c r="AN18" s="57"/>
      <c r="AO18" s="57"/>
      <c r="AP18" s="12"/>
      <c r="AQ18" s="12"/>
      <c r="AR18" s="12"/>
      <c r="AS18" s="12"/>
      <c r="AT18" s="12"/>
    </row>
    <row r="19" spans="1:46" s="39" customFormat="1" ht="13.5" customHeight="1">
      <c r="A19" s="93" t="s">
        <v>129</v>
      </c>
      <c r="B19" s="142">
        <v>84.4</v>
      </c>
      <c r="C19" s="142">
        <v>89.9</v>
      </c>
      <c r="D19" s="142">
        <v>97.8</v>
      </c>
      <c r="E19" s="142">
        <v>87.2</v>
      </c>
      <c r="F19" s="142">
        <v>81.5</v>
      </c>
      <c r="G19" s="142">
        <v>93.8</v>
      </c>
      <c r="H19" s="142">
        <v>60.4</v>
      </c>
      <c r="I19" s="142">
        <v>60.2</v>
      </c>
      <c r="J19" s="142">
        <v>102.1</v>
      </c>
      <c r="K19" s="142">
        <v>33.7</v>
      </c>
      <c r="L19" s="143">
        <v>79.2</v>
      </c>
      <c r="M19" s="152">
        <v>47.9</v>
      </c>
      <c r="N19" s="144">
        <v>1090.9</v>
      </c>
      <c r="O19" s="145">
        <v>918.1</v>
      </c>
      <c r="P19" s="132">
        <f t="shared" si="0"/>
        <v>-0.15840132001100013</v>
      </c>
      <c r="Q19" s="186"/>
      <c r="S19" s="10"/>
      <c r="T19" s="10"/>
      <c r="U19" s="10"/>
      <c r="V19" s="10"/>
      <c r="W19" s="10"/>
      <c r="X19" s="10"/>
      <c r="Y19" s="10"/>
      <c r="Z19" s="10"/>
      <c r="AA19" s="10"/>
      <c r="AB19" s="422"/>
      <c r="AC19" s="10"/>
      <c r="AD19" s="10"/>
      <c r="AE19" s="10"/>
      <c r="AF19" s="10"/>
      <c r="AG19" s="59"/>
      <c r="AH19" s="59"/>
      <c r="AI19" s="59"/>
      <c r="AJ19" s="59"/>
      <c r="AK19" s="59"/>
      <c r="AL19" s="59"/>
      <c r="AM19" s="58"/>
      <c r="AN19" s="58"/>
      <c r="AO19" s="58"/>
      <c r="AP19" s="16"/>
      <c r="AQ19" s="16"/>
      <c r="AR19" s="16"/>
      <c r="AS19" s="16"/>
      <c r="AT19" s="87"/>
    </row>
    <row r="20" spans="1:46" s="39" customFormat="1" ht="13.5" customHeight="1">
      <c r="A20" s="93" t="s">
        <v>6</v>
      </c>
      <c r="B20" s="142">
        <v>4.4</v>
      </c>
      <c r="C20" s="142">
        <v>4.54</v>
      </c>
      <c r="D20" s="142">
        <v>6.8</v>
      </c>
      <c r="E20" s="142">
        <v>8.07</v>
      </c>
      <c r="F20" s="142">
        <v>8.61</v>
      </c>
      <c r="G20" s="142">
        <v>8.55</v>
      </c>
      <c r="H20" s="142">
        <v>8.11</v>
      </c>
      <c r="I20" s="142">
        <v>9.38</v>
      </c>
      <c r="J20" s="142">
        <v>13.83</v>
      </c>
      <c r="K20" s="142">
        <v>7.33</v>
      </c>
      <c r="L20" s="143">
        <v>21.08</v>
      </c>
      <c r="M20" s="152">
        <v>21.27</v>
      </c>
      <c r="N20" s="144">
        <v>559.8</v>
      </c>
      <c r="O20" s="145">
        <v>121.97</v>
      </c>
      <c r="P20" s="132">
        <f t="shared" si="0"/>
        <v>-0.7821186137906394</v>
      </c>
      <c r="S20" s="10"/>
      <c r="T20" s="10"/>
      <c r="U20" s="10"/>
      <c r="V20" s="10"/>
      <c r="W20" s="10"/>
      <c r="X20" s="10"/>
      <c r="Y20" s="10"/>
      <c r="Z20" s="10"/>
      <c r="AA20" s="10"/>
      <c r="AB20" s="422"/>
      <c r="AC20" s="10"/>
      <c r="AD20" s="10"/>
      <c r="AE20" s="426"/>
      <c r="AF20" s="59"/>
      <c r="AG20" s="59"/>
      <c r="AH20" s="59"/>
      <c r="AI20" s="59"/>
      <c r="AJ20" s="59"/>
      <c r="AK20" s="59"/>
      <c r="AL20" s="68"/>
      <c r="AM20" s="58"/>
      <c r="AN20" s="58"/>
      <c r="AO20" s="58"/>
      <c r="AP20" s="16"/>
      <c r="AQ20" s="16"/>
      <c r="AR20" s="16"/>
      <c r="AS20" s="16"/>
      <c r="AT20" s="16"/>
    </row>
    <row r="21" spans="1:46" s="39" customFormat="1" ht="13.5" customHeight="1">
      <c r="A21" s="93" t="s">
        <v>11</v>
      </c>
      <c r="B21" s="142">
        <v>0</v>
      </c>
      <c r="C21" s="142">
        <v>0</v>
      </c>
      <c r="D21" s="142">
        <v>0</v>
      </c>
      <c r="E21" s="142">
        <v>0</v>
      </c>
      <c r="F21" s="142">
        <v>0</v>
      </c>
      <c r="G21" s="142">
        <v>0</v>
      </c>
      <c r="H21" s="142">
        <v>0</v>
      </c>
      <c r="I21" s="142">
        <v>0</v>
      </c>
      <c r="J21" s="142">
        <v>0</v>
      </c>
      <c r="K21" s="142">
        <v>0</v>
      </c>
      <c r="L21" s="143">
        <v>0</v>
      </c>
      <c r="M21" s="152">
        <v>0</v>
      </c>
      <c r="N21" s="144">
        <v>292</v>
      </c>
      <c r="O21" s="145">
        <v>0</v>
      </c>
      <c r="P21" s="132">
        <f t="shared" si="0"/>
        <v>-1</v>
      </c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426"/>
      <c r="AF21" s="59"/>
      <c r="AG21" s="59"/>
      <c r="AH21" s="59"/>
      <c r="AI21" s="59"/>
      <c r="AJ21" s="59"/>
      <c r="AK21" s="59"/>
      <c r="AL21" s="68"/>
      <c r="AM21" s="58"/>
      <c r="AN21" s="58"/>
      <c r="AO21" s="58"/>
      <c r="AP21" s="16"/>
      <c r="AQ21" s="16"/>
      <c r="AR21" s="16"/>
      <c r="AS21" s="16"/>
      <c r="AT21" s="16"/>
    </row>
    <row r="22" spans="1:51" s="39" customFormat="1" ht="13.5" customHeight="1">
      <c r="A22" s="148" t="s">
        <v>42</v>
      </c>
      <c r="B22" s="142">
        <v>0</v>
      </c>
      <c r="C22" s="142">
        <v>0</v>
      </c>
      <c r="D22" s="142">
        <v>0</v>
      </c>
      <c r="E22" s="142">
        <v>0</v>
      </c>
      <c r="F22" s="142">
        <v>0</v>
      </c>
      <c r="G22" s="142">
        <v>0</v>
      </c>
      <c r="H22" s="142">
        <v>11.9</v>
      </c>
      <c r="I22" s="142">
        <v>12</v>
      </c>
      <c r="J22" s="142">
        <v>0</v>
      </c>
      <c r="K22" s="142">
        <v>0</v>
      </c>
      <c r="L22" s="143">
        <v>0</v>
      </c>
      <c r="M22" s="152">
        <v>0</v>
      </c>
      <c r="N22" s="144">
        <v>0</v>
      </c>
      <c r="O22" s="145">
        <v>23.9</v>
      </c>
      <c r="P22" s="132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426">
        <v>0</v>
      </c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88"/>
      <c r="AQ22" s="11"/>
      <c r="AR22" s="11"/>
      <c r="AS22" s="87"/>
      <c r="AT22" s="87"/>
      <c r="AU22" s="86"/>
      <c r="AV22" s="86"/>
      <c r="AW22" s="86"/>
      <c r="AX22" s="86"/>
      <c r="AY22" s="86"/>
    </row>
    <row r="23" spans="1:51" s="30" customFormat="1" ht="12.75" customHeight="1">
      <c r="A23" s="187" t="s">
        <v>34</v>
      </c>
      <c r="B23" s="188">
        <f aca="true" t="shared" si="1" ref="B23:O23">SUM(B7:B22)</f>
        <v>7978.549999999998</v>
      </c>
      <c r="C23" s="188">
        <f t="shared" si="1"/>
        <v>11619.840000000002</v>
      </c>
      <c r="D23" s="188">
        <f t="shared" si="1"/>
        <v>8766.199999999997</v>
      </c>
      <c r="E23" s="188">
        <f t="shared" si="1"/>
        <v>4105.84</v>
      </c>
      <c r="F23" s="188">
        <f t="shared" si="1"/>
        <v>3414.1</v>
      </c>
      <c r="G23" s="188">
        <f t="shared" si="1"/>
        <v>2855.13</v>
      </c>
      <c r="H23" s="188">
        <f t="shared" si="1"/>
        <v>8685.789999999999</v>
      </c>
      <c r="I23" s="188">
        <f t="shared" si="1"/>
        <v>2981.5799999999995</v>
      </c>
      <c r="J23" s="188">
        <f t="shared" si="1"/>
        <v>2947.77</v>
      </c>
      <c r="K23" s="188">
        <f t="shared" si="1"/>
        <v>2937.4799999999996</v>
      </c>
      <c r="L23" s="188">
        <f t="shared" si="1"/>
        <v>2891.2</v>
      </c>
      <c r="M23" s="188">
        <f t="shared" si="1"/>
        <v>3242.9300000000003</v>
      </c>
      <c r="N23" s="188">
        <f t="shared" si="1"/>
        <v>121612.18999999999</v>
      </c>
      <c r="O23" s="188">
        <f t="shared" si="1"/>
        <v>62417.509999999995</v>
      </c>
      <c r="P23" s="126">
        <f t="shared" si="0"/>
        <v>-0.4867495602208956</v>
      </c>
      <c r="S23" s="4"/>
      <c r="T23" s="4"/>
      <c r="U23" s="4"/>
      <c r="V23" s="4"/>
      <c r="W23" s="4"/>
      <c r="X23" s="4"/>
      <c r="Y23" s="4"/>
      <c r="Z23" s="4"/>
      <c r="AA23" s="4"/>
      <c r="AB23" s="10"/>
      <c r="AC23" s="10"/>
      <c r="AD23" s="10"/>
      <c r="AE23" s="10"/>
      <c r="AF23" s="73"/>
      <c r="AG23" s="73"/>
      <c r="AH23" s="73"/>
      <c r="AI23" s="59"/>
      <c r="AJ23" s="59"/>
      <c r="AK23" s="59"/>
      <c r="AL23" s="57"/>
      <c r="AM23" s="57"/>
      <c r="AN23" s="57"/>
      <c r="AO23" s="57"/>
      <c r="AP23" s="12"/>
      <c r="AQ23" s="16"/>
      <c r="AR23" s="16"/>
      <c r="AS23" s="12"/>
      <c r="AT23" s="12"/>
      <c r="AU23" s="40"/>
      <c r="AV23" s="40"/>
      <c r="AW23" s="40"/>
      <c r="AX23" s="40"/>
      <c r="AY23" s="40"/>
    </row>
    <row r="24" spans="1:46" s="10" customFormat="1" ht="12" customHeight="1">
      <c r="A24" s="174" t="s">
        <v>21</v>
      </c>
      <c r="B24" s="8"/>
      <c r="C24" s="466"/>
      <c r="D24" s="466"/>
      <c r="E24" s="466"/>
      <c r="F24" s="9">
        <f>SUM(E7:E22)</f>
        <v>4105.84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7"/>
      <c r="R24" s="7"/>
      <c r="S24" s="7"/>
      <c r="T24" s="7"/>
      <c r="U24" s="7"/>
      <c r="V24" s="7"/>
      <c r="W24" s="7"/>
      <c r="X24" s="7"/>
      <c r="Y24" s="32"/>
      <c r="Z24" s="32"/>
      <c r="AA24" s="32"/>
      <c r="AB24" s="32"/>
      <c r="AC24" s="32"/>
      <c r="AD24" s="427"/>
      <c r="AE24" s="32">
        <v>0</v>
      </c>
      <c r="AF24" s="428"/>
      <c r="AG24" s="428"/>
      <c r="AH24" s="428"/>
      <c r="AI24" s="59"/>
      <c r="AJ24" s="59"/>
      <c r="AK24" s="59"/>
      <c r="AL24" s="59"/>
      <c r="AM24" s="59"/>
      <c r="AN24" s="59"/>
      <c r="AO24" s="59"/>
      <c r="AP24" s="88"/>
      <c r="AQ24" s="11"/>
      <c r="AR24" s="11"/>
      <c r="AS24" s="87"/>
      <c r="AT24" s="87"/>
    </row>
    <row r="28" spans="1:16" ht="27.75" customHeight="1">
      <c r="A28" s="468"/>
      <c r="B28" s="470" t="s">
        <v>78</v>
      </c>
      <c r="C28" s="470"/>
      <c r="D28" s="470"/>
      <c r="E28" s="470"/>
      <c r="F28" s="470"/>
      <c r="G28" s="470"/>
      <c r="H28" s="470"/>
      <c r="I28" s="470"/>
      <c r="J28" s="470"/>
      <c r="K28" s="470"/>
      <c r="L28" s="470"/>
      <c r="M28" s="470"/>
      <c r="N28" s="470" t="s">
        <v>25</v>
      </c>
      <c r="O28" s="470"/>
      <c r="P28" s="438"/>
    </row>
    <row r="29" spans="1:16" ht="12" customHeight="1">
      <c r="A29" s="469"/>
      <c r="B29" s="189" t="s">
        <v>26</v>
      </c>
      <c r="C29" s="181" t="s">
        <v>22</v>
      </c>
      <c r="D29" s="181" t="s">
        <v>27</v>
      </c>
      <c r="E29" s="181" t="s">
        <v>28</v>
      </c>
      <c r="F29" s="181" t="s">
        <v>29</v>
      </c>
      <c r="G29" s="181" t="s">
        <v>30</v>
      </c>
      <c r="H29" s="181" t="s">
        <v>31</v>
      </c>
      <c r="I29" s="181" t="s">
        <v>32</v>
      </c>
      <c r="J29" s="181" t="s">
        <v>23</v>
      </c>
      <c r="K29" s="181" t="s">
        <v>33</v>
      </c>
      <c r="L29" s="181" t="s">
        <v>24</v>
      </c>
      <c r="M29" s="181" t="s">
        <v>25</v>
      </c>
      <c r="N29" s="190" t="str">
        <f>N6</f>
        <v>10/11</v>
      </c>
      <c r="O29" s="190" t="str">
        <f>O6</f>
        <v>11/12</v>
      </c>
      <c r="P29" s="181" t="s">
        <v>0</v>
      </c>
    </row>
    <row r="30" spans="1:16" ht="12.75">
      <c r="A30" s="146" t="s">
        <v>1</v>
      </c>
      <c r="B30" s="182">
        <v>0</v>
      </c>
      <c r="C30" s="182">
        <v>0</v>
      </c>
      <c r="D30" s="182">
        <v>5.3</v>
      </c>
      <c r="E30" s="182">
        <v>0.7</v>
      </c>
      <c r="F30" s="182">
        <v>0</v>
      </c>
      <c r="G30" s="182">
        <v>0</v>
      </c>
      <c r="H30" s="182">
        <v>0</v>
      </c>
      <c r="I30" s="182">
        <v>30</v>
      </c>
      <c r="J30" s="182">
        <v>38.1</v>
      </c>
      <c r="K30" s="182">
        <v>2</v>
      </c>
      <c r="L30" s="182">
        <v>1.9</v>
      </c>
      <c r="M30" s="183">
        <v>0</v>
      </c>
      <c r="N30" s="184">
        <v>0</v>
      </c>
      <c r="O30" s="183">
        <v>0</v>
      </c>
      <c r="P30" s="132">
        <f aca="true" t="shared" si="2" ref="P30:P40">IF(N30&lt;&gt;0,(O30-N30)/N30,0)</f>
        <v>0</v>
      </c>
    </row>
    <row r="31" spans="1:16" ht="12.75">
      <c r="A31" s="147" t="s">
        <v>16</v>
      </c>
      <c r="B31" s="137">
        <v>280.7</v>
      </c>
      <c r="C31" s="137">
        <v>16.6</v>
      </c>
      <c r="D31" s="137">
        <v>13.7</v>
      </c>
      <c r="E31" s="137">
        <v>8.4</v>
      </c>
      <c r="F31" s="137">
        <v>2.9</v>
      </c>
      <c r="G31" s="137">
        <v>2.9</v>
      </c>
      <c r="H31" s="137">
        <v>2.9</v>
      </c>
      <c r="I31" s="137">
        <v>0</v>
      </c>
      <c r="J31" s="137">
        <v>0</v>
      </c>
      <c r="K31" s="137">
        <v>0</v>
      </c>
      <c r="L31" s="137">
        <v>0</v>
      </c>
      <c r="M31" s="141">
        <v>0</v>
      </c>
      <c r="N31" s="140">
        <v>0</v>
      </c>
      <c r="O31" s="141">
        <v>0</v>
      </c>
      <c r="P31" s="132">
        <f t="shared" si="2"/>
        <v>0</v>
      </c>
    </row>
    <row r="32" spans="1:16" ht="12.75">
      <c r="A32" s="147" t="s">
        <v>2</v>
      </c>
      <c r="B32" s="151">
        <v>6.5</v>
      </c>
      <c r="C32" s="151">
        <v>13.4</v>
      </c>
      <c r="D32" s="151">
        <v>23</v>
      </c>
      <c r="E32" s="151">
        <v>37.6</v>
      </c>
      <c r="F32" s="151">
        <v>15.9</v>
      </c>
      <c r="G32" s="151">
        <v>25.2</v>
      </c>
      <c r="H32" s="151">
        <v>12.7</v>
      </c>
      <c r="I32" s="151">
        <v>25</v>
      </c>
      <c r="J32" s="151">
        <v>8.7</v>
      </c>
      <c r="K32" s="151">
        <v>23.6</v>
      </c>
      <c r="L32" s="151">
        <v>34.3</v>
      </c>
      <c r="M32" s="139">
        <v>18.1</v>
      </c>
      <c r="N32" s="185">
        <v>26.8</v>
      </c>
      <c r="O32" s="139">
        <v>18.1</v>
      </c>
      <c r="P32" s="132">
        <f t="shared" si="2"/>
        <v>-0.32462686567164173</v>
      </c>
    </row>
    <row r="33" spans="1:16" ht="12.75">
      <c r="A33" s="147" t="s">
        <v>18</v>
      </c>
      <c r="B33" s="151">
        <v>0</v>
      </c>
      <c r="C33" s="151">
        <v>0</v>
      </c>
      <c r="D33" s="151">
        <v>0</v>
      </c>
      <c r="E33" s="151">
        <v>0</v>
      </c>
      <c r="F33" s="151">
        <v>0</v>
      </c>
      <c r="G33" s="151">
        <v>0</v>
      </c>
      <c r="H33" s="151">
        <v>0</v>
      </c>
      <c r="I33" s="151">
        <v>0</v>
      </c>
      <c r="J33" s="151">
        <v>0</v>
      </c>
      <c r="K33" s="151">
        <v>3.8</v>
      </c>
      <c r="L33" s="151">
        <v>0</v>
      </c>
      <c r="M33" s="139">
        <v>0</v>
      </c>
      <c r="N33" s="185">
        <v>0</v>
      </c>
      <c r="O33" s="139">
        <v>0</v>
      </c>
      <c r="P33" s="132">
        <f t="shared" si="2"/>
        <v>0</v>
      </c>
    </row>
    <row r="34" spans="1:16" ht="13.5">
      <c r="A34" s="247" t="s">
        <v>50</v>
      </c>
      <c r="B34" s="262">
        <v>581.7</v>
      </c>
      <c r="C34" s="262">
        <v>479.6</v>
      </c>
      <c r="D34" s="262">
        <v>483.6</v>
      </c>
      <c r="E34" s="262">
        <v>441.1</v>
      </c>
      <c r="F34" s="262">
        <v>352.8</v>
      </c>
      <c r="G34" s="262">
        <v>362.9</v>
      </c>
      <c r="H34" s="262">
        <v>384.7</v>
      </c>
      <c r="I34" s="262">
        <v>422.2</v>
      </c>
      <c r="J34" s="262">
        <v>446.3</v>
      </c>
      <c r="K34" s="262">
        <v>465.3</v>
      </c>
      <c r="L34" s="262">
        <v>420.7</v>
      </c>
      <c r="M34" s="265">
        <v>450.8</v>
      </c>
      <c r="N34" s="266">
        <v>659.7</v>
      </c>
      <c r="O34" s="265">
        <v>450.8</v>
      </c>
      <c r="P34" s="255">
        <f t="shared" si="2"/>
        <v>-0.3166590874639988</v>
      </c>
    </row>
    <row r="35" spans="1:16" ht="13.5">
      <c r="A35" s="247" t="s">
        <v>3</v>
      </c>
      <c r="B35" s="260">
        <v>6719.8</v>
      </c>
      <c r="C35" s="260">
        <v>3775.6</v>
      </c>
      <c r="D35" s="260">
        <v>2556.2</v>
      </c>
      <c r="E35" s="260">
        <v>2170.6</v>
      </c>
      <c r="F35" s="260">
        <v>2253.4</v>
      </c>
      <c r="G35" s="260">
        <v>2349.4</v>
      </c>
      <c r="H35" s="260">
        <v>2060.3</v>
      </c>
      <c r="I35" s="260">
        <v>1901.2</v>
      </c>
      <c r="J35" s="260">
        <v>1889.2</v>
      </c>
      <c r="K35" s="260">
        <v>1698.4</v>
      </c>
      <c r="L35" s="260">
        <v>1542.4</v>
      </c>
      <c r="M35" s="264">
        <v>551.2</v>
      </c>
      <c r="N35" s="263">
        <v>1901.2</v>
      </c>
      <c r="O35" s="264">
        <v>551.2</v>
      </c>
      <c r="P35" s="255">
        <f t="shared" si="2"/>
        <v>-0.7100778455712181</v>
      </c>
    </row>
    <row r="36" spans="1:16" ht="13.5">
      <c r="A36" s="248" t="s">
        <v>9</v>
      </c>
      <c r="B36" s="260">
        <v>520.4</v>
      </c>
      <c r="C36" s="260">
        <v>333.5</v>
      </c>
      <c r="D36" s="260">
        <v>401.6</v>
      </c>
      <c r="E36" s="260">
        <v>390.9</v>
      </c>
      <c r="F36" s="260">
        <v>389.2</v>
      </c>
      <c r="G36" s="260">
        <v>329.7</v>
      </c>
      <c r="H36" s="260">
        <v>377</v>
      </c>
      <c r="I36" s="260">
        <v>378.7</v>
      </c>
      <c r="J36" s="260">
        <v>376.3</v>
      </c>
      <c r="K36" s="260">
        <v>329.8</v>
      </c>
      <c r="L36" s="260">
        <v>366.3</v>
      </c>
      <c r="M36" s="264">
        <v>399.7</v>
      </c>
      <c r="N36" s="263">
        <v>414</v>
      </c>
      <c r="O36" s="264">
        <v>399.7</v>
      </c>
      <c r="P36" s="255">
        <f t="shared" si="2"/>
        <v>-0.03454106280193239</v>
      </c>
    </row>
    <row r="37" spans="1:16" ht="12.75">
      <c r="A37" s="93" t="s">
        <v>4</v>
      </c>
      <c r="B37" s="137">
        <v>1.67</v>
      </c>
      <c r="C37" s="137">
        <v>1.67</v>
      </c>
      <c r="D37" s="137">
        <v>0.97</v>
      </c>
      <c r="E37" s="137">
        <v>13.12</v>
      </c>
      <c r="F37" s="137">
        <v>6.83</v>
      </c>
      <c r="G37" s="137">
        <v>10.51</v>
      </c>
      <c r="H37" s="137">
        <v>22.75</v>
      </c>
      <c r="I37" s="137">
        <v>14.15</v>
      </c>
      <c r="J37" s="137">
        <v>25.49</v>
      </c>
      <c r="K37" s="137">
        <v>15.94</v>
      </c>
      <c r="L37" s="137">
        <v>2.72</v>
      </c>
      <c r="M37" s="141">
        <v>3.86</v>
      </c>
      <c r="N37" s="140">
        <v>2.06</v>
      </c>
      <c r="O37" s="141">
        <v>3.86</v>
      </c>
      <c r="P37" s="132">
        <f t="shared" si="2"/>
        <v>0.8737864077669902</v>
      </c>
    </row>
    <row r="38" spans="1:16" ht="12.75">
      <c r="A38" s="93" t="s">
        <v>129</v>
      </c>
      <c r="B38" s="137">
        <v>102.7</v>
      </c>
      <c r="C38" s="137">
        <v>72</v>
      </c>
      <c r="D38" s="137">
        <v>69.9</v>
      </c>
      <c r="E38" s="137">
        <v>74.9</v>
      </c>
      <c r="F38" s="137">
        <v>119.8</v>
      </c>
      <c r="G38" s="137">
        <v>91.5</v>
      </c>
      <c r="H38" s="137">
        <v>102.4</v>
      </c>
      <c r="I38" s="137">
        <v>98.9</v>
      </c>
      <c r="J38" s="137">
        <v>78.3</v>
      </c>
      <c r="K38" s="137">
        <v>72.5</v>
      </c>
      <c r="L38" s="137">
        <v>47.2</v>
      </c>
      <c r="M38" s="141">
        <v>56.6</v>
      </c>
      <c r="N38" s="140">
        <v>72.3</v>
      </c>
      <c r="O38" s="141">
        <v>56.6</v>
      </c>
      <c r="P38" s="132">
        <f t="shared" si="2"/>
        <v>-0.2171507607192254</v>
      </c>
    </row>
    <row r="39" spans="1:16" ht="12.75">
      <c r="A39" s="93" t="s">
        <v>6</v>
      </c>
      <c r="B39" s="137">
        <v>15.8</v>
      </c>
      <c r="C39" s="137">
        <v>11.26</v>
      </c>
      <c r="D39" s="137">
        <v>32.38</v>
      </c>
      <c r="E39" s="137">
        <v>24.31</v>
      </c>
      <c r="F39" s="137">
        <v>15.7</v>
      </c>
      <c r="G39" s="137">
        <v>18.55</v>
      </c>
      <c r="H39" s="137">
        <v>20.86</v>
      </c>
      <c r="I39" s="137">
        <v>16.66</v>
      </c>
      <c r="J39" s="137">
        <v>2.83</v>
      </c>
      <c r="K39" s="137">
        <v>25.18</v>
      </c>
      <c r="L39" s="137">
        <v>4.1</v>
      </c>
      <c r="M39" s="141">
        <v>11.31</v>
      </c>
      <c r="N39" s="140">
        <v>20.2</v>
      </c>
      <c r="O39" s="141">
        <v>11.31</v>
      </c>
      <c r="P39" s="132">
        <f t="shared" si="2"/>
        <v>-0.44009900990099005</v>
      </c>
    </row>
    <row r="40" spans="1:16" ht="12.75">
      <c r="A40" s="187" t="s">
        <v>34</v>
      </c>
      <c r="B40" s="191">
        <f aca="true" t="shared" si="3" ref="B40:O40">SUM(B30:B39)</f>
        <v>8229.27</v>
      </c>
      <c r="C40" s="191">
        <f t="shared" si="3"/>
        <v>4703.63</v>
      </c>
      <c r="D40" s="191">
        <f t="shared" si="3"/>
        <v>3586.6499999999996</v>
      </c>
      <c r="E40" s="191">
        <f t="shared" si="3"/>
        <v>3161.63</v>
      </c>
      <c r="F40" s="191">
        <f t="shared" si="3"/>
        <v>3156.5299999999997</v>
      </c>
      <c r="G40" s="191">
        <f t="shared" si="3"/>
        <v>3190.6600000000003</v>
      </c>
      <c r="H40" s="191">
        <f t="shared" si="3"/>
        <v>2983.6100000000006</v>
      </c>
      <c r="I40" s="191">
        <f t="shared" si="3"/>
        <v>2886.81</v>
      </c>
      <c r="J40" s="191">
        <f t="shared" si="3"/>
        <v>2865.2200000000003</v>
      </c>
      <c r="K40" s="191">
        <f t="shared" si="3"/>
        <v>2636.52</v>
      </c>
      <c r="L40" s="191">
        <f t="shared" si="3"/>
        <v>2419.62</v>
      </c>
      <c r="M40" s="191">
        <f t="shared" si="3"/>
        <v>1491.57</v>
      </c>
      <c r="N40" s="191">
        <f t="shared" si="3"/>
        <v>3096.2599999999998</v>
      </c>
      <c r="O40" s="191">
        <f t="shared" si="3"/>
        <v>1491.57</v>
      </c>
      <c r="P40" s="126">
        <f t="shared" si="2"/>
        <v>-0.518267199782964</v>
      </c>
    </row>
    <row r="41" ht="12.75">
      <c r="A41" s="174" t="s">
        <v>21</v>
      </c>
    </row>
    <row r="48" spans="2:9" ht="15">
      <c r="B48" s="464" t="s">
        <v>74</v>
      </c>
      <c r="C48" s="464"/>
      <c r="D48" s="464"/>
      <c r="E48" s="464"/>
      <c r="F48" s="464"/>
      <c r="G48" s="464"/>
      <c r="H48" s="464"/>
      <c r="I48" s="464"/>
    </row>
  </sheetData>
  <mergeCells count="8">
    <mergeCell ref="B48:I48"/>
    <mergeCell ref="A2:P2"/>
    <mergeCell ref="C24:E24"/>
    <mergeCell ref="B5:P5"/>
    <mergeCell ref="A5:A6"/>
    <mergeCell ref="A28:A29"/>
    <mergeCell ref="B28:M28"/>
    <mergeCell ref="N28:O28"/>
  </mergeCells>
  <printOptions horizontalCentered="1"/>
  <pageMargins left="0" right="0" top="0" bottom="0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W40"/>
  <sheetViews>
    <sheetView showGridLines="0" showZeros="0" workbookViewId="0" topLeftCell="G1">
      <selection activeCell="U6" sqref="U6"/>
    </sheetView>
  </sheetViews>
  <sheetFormatPr defaultColWidth="11.421875" defaultRowHeight="12.75"/>
  <cols>
    <col min="1" max="1" width="14.421875" style="127" customWidth="1"/>
    <col min="2" max="2" width="6.28125" style="127" bestFit="1" customWidth="1"/>
    <col min="3" max="4" width="6.57421875" style="127" bestFit="1" customWidth="1"/>
    <col min="5" max="5" width="5.140625" style="127" customWidth="1"/>
    <col min="6" max="6" width="6.57421875" style="127" bestFit="1" customWidth="1"/>
    <col min="7" max="8" width="6.8515625" style="127" bestFit="1" customWidth="1"/>
    <col min="9" max="9" width="6.57421875" style="127" bestFit="1" customWidth="1"/>
    <col min="10" max="11" width="6.421875" style="127" bestFit="1" customWidth="1"/>
    <col min="12" max="12" width="5.140625" style="127" customWidth="1"/>
    <col min="13" max="13" width="7.8515625" style="127" customWidth="1"/>
    <col min="14" max="14" width="6.8515625" style="127" customWidth="1"/>
    <col min="15" max="15" width="6.140625" style="127" customWidth="1"/>
    <col min="16" max="18" width="7.28125" style="89" customWidth="1"/>
    <col min="19" max="22" width="7.28125" style="337" customWidth="1"/>
    <col min="23" max="23" width="7.28125" style="448" customWidth="1"/>
    <col min="24" max="28" width="7.28125" style="337" customWidth="1"/>
    <col min="29" max="37" width="11.421875" style="337" customWidth="1"/>
    <col min="38" max="16384" width="11.421875" style="89" customWidth="1"/>
  </cols>
  <sheetData>
    <row r="2" spans="1:15" ht="33.75" customHeight="1">
      <c r="A2" s="465" t="str">
        <f>colza!$A$2</f>
        <v>Evolution régionale des grains mis en œuvre et des stocks des FAB     fin juin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</row>
    <row r="3" ht="15">
      <c r="E3" s="175"/>
    </row>
    <row r="4" spans="1:39" s="38" customFormat="1" ht="21.7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0"/>
      <c r="Q4" s="90"/>
      <c r="R4" s="90"/>
      <c r="S4" s="421"/>
      <c r="T4" s="421"/>
      <c r="U4" s="421"/>
      <c r="V4" s="421"/>
      <c r="W4" s="449"/>
      <c r="X4" s="421"/>
      <c r="Y4" s="421"/>
      <c r="Z4" s="423" t="s">
        <v>48</v>
      </c>
      <c r="AA4" s="424" t="s">
        <v>49</v>
      </c>
      <c r="AB4" s="339" t="s">
        <v>94</v>
      </c>
      <c r="AC4" s="208">
        <v>0</v>
      </c>
      <c r="AD4" s="59"/>
      <c r="AE4" s="59"/>
      <c r="AF4" s="59"/>
      <c r="AG4" s="59"/>
      <c r="AH4" s="59"/>
      <c r="AI4" s="59"/>
      <c r="AJ4" s="59"/>
      <c r="AK4" s="59"/>
      <c r="AL4" s="63"/>
      <c r="AM4" s="10"/>
    </row>
    <row r="5" spans="1:45" s="39" customFormat="1" ht="27" customHeight="1">
      <c r="A5" s="468"/>
      <c r="B5" s="467" t="s">
        <v>53</v>
      </c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S5" s="10"/>
      <c r="T5" s="10"/>
      <c r="U5" s="10"/>
      <c r="V5" s="10"/>
      <c r="W5" s="450"/>
      <c r="X5" s="10"/>
      <c r="Y5" s="425" t="s">
        <v>99</v>
      </c>
      <c r="Z5" s="10">
        <v>768.7</v>
      </c>
      <c r="AA5" s="24">
        <v>1024.27</v>
      </c>
      <c r="AB5" s="208">
        <v>540.7</v>
      </c>
      <c r="AC5" s="208">
        <v>0</v>
      </c>
      <c r="AD5" s="73"/>
      <c r="AE5" s="73"/>
      <c r="AF5" s="73"/>
      <c r="AG5" s="73"/>
      <c r="AH5" s="73"/>
      <c r="AI5" s="59"/>
      <c r="AJ5" s="59"/>
      <c r="AK5" s="59"/>
      <c r="AL5" s="71"/>
      <c r="AM5" s="4"/>
      <c r="AN5" s="30"/>
      <c r="AO5" s="30"/>
      <c r="AP5" s="31"/>
      <c r="AQ5" s="31"/>
      <c r="AS5" s="86"/>
    </row>
    <row r="6" spans="1:45" s="4" customFormat="1" ht="15" customHeight="1">
      <c r="A6" s="469"/>
      <c r="B6" s="189" t="s">
        <v>26</v>
      </c>
      <c r="C6" s="189" t="s">
        <v>22</v>
      </c>
      <c r="D6" s="189" t="s">
        <v>27</v>
      </c>
      <c r="E6" s="189" t="s">
        <v>28</v>
      </c>
      <c r="F6" s="189" t="s">
        <v>29</v>
      </c>
      <c r="G6" s="189" t="s">
        <v>30</v>
      </c>
      <c r="H6" s="189" t="s">
        <v>31</v>
      </c>
      <c r="I6" s="189" t="s">
        <v>32</v>
      </c>
      <c r="J6" s="189" t="s">
        <v>23</v>
      </c>
      <c r="K6" s="189" t="s">
        <v>33</v>
      </c>
      <c r="L6" s="189" t="s">
        <v>24</v>
      </c>
      <c r="M6" s="189" t="s">
        <v>25</v>
      </c>
      <c r="N6" s="189" t="str">
        <f>FAB!H6</f>
        <v>10/11</v>
      </c>
      <c r="O6" s="189" t="str">
        <f>FAB!I6</f>
        <v>11/12</v>
      </c>
      <c r="P6" s="189" t="s">
        <v>0</v>
      </c>
      <c r="W6" s="451"/>
      <c r="Y6" s="425" t="s">
        <v>22</v>
      </c>
      <c r="Z6" s="219">
        <v>566.9</v>
      </c>
      <c r="AA6" s="198">
        <v>866.876</v>
      </c>
      <c r="AB6" s="208">
        <v>319.98</v>
      </c>
      <c r="AC6" s="208">
        <v>0</v>
      </c>
      <c r="AD6" s="73"/>
      <c r="AE6" s="73"/>
      <c r="AF6" s="73"/>
      <c r="AG6" s="73"/>
      <c r="AH6" s="73"/>
      <c r="AI6" s="429"/>
      <c r="AJ6" s="59"/>
      <c r="AK6" s="59"/>
      <c r="AL6" s="71"/>
      <c r="AP6" s="54"/>
      <c r="AQ6" s="54"/>
      <c r="AS6" s="7"/>
    </row>
    <row r="7" spans="1:49" s="33" customFormat="1" ht="12.75" customHeight="1">
      <c r="A7" s="146" t="s">
        <v>1</v>
      </c>
      <c r="B7" s="133">
        <v>47.4</v>
      </c>
      <c r="C7" s="133">
        <v>65.78</v>
      </c>
      <c r="D7" s="133">
        <v>66.77</v>
      </c>
      <c r="E7" s="133">
        <v>59.96</v>
      </c>
      <c r="F7" s="133">
        <v>35.72</v>
      </c>
      <c r="G7" s="133">
        <v>52.97</v>
      </c>
      <c r="H7" s="133">
        <v>5.73</v>
      </c>
      <c r="I7" s="133">
        <v>65.5</v>
      </c>
      <c r="J7" s="133">
        <v>47.99</v>
      </c>
      <c r="K7" s="138">
        <v>30.42</v>
      </c>
      <c r="L7" s="151">
        <v>43.55</v>
      </c>
      <c r="M7" s="133">
        <v>43.58</v>
      </c>
      <c r="N7" s="194">
        <v>747</v>
      </c>
      <c r="O7" s="197">
        <v>565.36</v>
      </c>
      <c r="P7" s="132">
        <f>IF(N7&lt;&gt;0,(O7-N7)/N7,0)</f>
        <v>-0.24315930388219542</v>
      </c>
      <c r="S7" s="4"/>
      <c r="T7" s="4"/>
      <c r="U7" s="4"/>
      <c r="V7" s="4"/>
      <c r="W7" s="451"/>
      <c r="X7" s="4"/>
      <c r="Y7" s="425" t="s">
        <v>100</v>
      </c>
      <c r="Z7" s="208">
        <v>849.4</v>
      </c>
      <c r="AA7" s="198">
        <v>1656.3629999999998</v>
      </c>
      <c r="AB7" s="208">
        <v>598.64</v>
      </c>
      <c r="AC7" s="208">
        <v>0</v>
      </c>
      <c r="AD7" s="59"/>
      <c r="AE7" s="59"/>
      <c r="AF7" s="59"/>
      <c r="AG7" s="72"/>
      <c r="AH7" s="429"/>
      <c r="AI7" s="59"/>
      <c r="AJ7" s="429"/>
      <c r="AK7" s="429"/>
      <c r="AL7" s="70"/>
      <c r="AM7" s="54"/>
      <c r="AN7" s="18"/>
      <c r="AO7" s="18"/>
      <c r="AP7" s="18"/>
      <c r="AQ7" s="39"/>
      <c r="AR7" s="39"/>
      <c r="AS7" s="39"/>
      <c r="AT7" s="39"/>
      <c r="AU7" s="39"/>
      <c r="AV7" s="39"/>
      <c r="AW7" s="39"/>
    </row>
    <row r="8" spans="1:49" s="33" customFormat="1" ht="12.75" customHeight="1">
      <c r="A8" s="147" t="s">
        <v>16</v>
      </c>
      <c r="B8" s="133"/>
      <c r="C8" s="133"/>
      <c r="D8" s="133"/>
      <c r="E8" s="133"/>
      <c r="F8" s="133"/>
      <c r="G8" s="133"/>
      <c r="H8" s="133"/>
      <c r="I8" s="133"/>
      <c r="J8" s="133"/>
      <c r="K8" s="138"/>
      <c r="L8" s="151"/>
      <c r="M8" s="133"/>
      <c r="N8" s="194">
        <v>43.4</v>
      </c>
      <c r="O8" s="197"/>
      <c r="P8" s="132"/>
      <c r="S8" s="4"/>
      <c r="T8" s="4"/>
      <c r="U8" s="4"/>
      <c r="V8" s="4"/>
      <c r="W8" s="451"/>
      <c r="X8" s="4"/>
      <c r="Y8" s="425" t="s">
        <v>101</v>
      </c>
      <c r="Z8" s="208">
        <v>679.8</v>
      </c>
      <c r="AA8" s="198">
        <v>1229.443</v>
      </c>
      <c r="AB8" s="208">
        <v>984.56</v>
      </c>
      <c r="AC8" s="208"/>
      <c r="AD8" s="59"/>
      <c r="AE8" s="59"/>
      <c r="AF8" s="59"/>
      <c r="AG8" s="72"/>
      <c r="AH8" s="429"/>
      <c r="AI8" s="59"/>
      <c r="AJ8" s="429"/>
      <c r="AK8" s="429"/>
      <c r="AL8" s="70"/>
      <c r="AM8" s="54"/>
      <c r="AN8" s="18"/>
      <c r="AO8" s="18"/>
      <c r="AP8" s="18"/>
      <c r="AQ8" s="39"/>
      <c r="AR8" s="39"/>
      <c r="AS8" s="39"/>
      <c r="AT8" s="39"/>
      <c r="AU8" s="39"/>
      <c r="AV8" s="39"/>
      <c r="AW8" s="39"/>
    </row>
    <row r="9" spans="1:49" s="33" customFormat="1" ht="12.75" customHeight="1">
      <c r="A9" s="147" t="s">
        <v>2</v>
      </c>
      <c r="B9" s="133"/>
      <c r="C9" s="133"/>
      <c r="D9" s="133"/>
      <c r="E9" s="133"/>
      <c r="F9" s="133"/>
      <c r="G9" s="133"/>
      <c r="H9" s="133"/>
      <c r="I9" s="133"/>
      <c r="J9" s="133"/>
      <c r="K9" s="138"/>
      <c r="L9" s="151"/>
      <c r="M9" s="133"/>
      <c r="N9" s="194">
        <v>184.5</v>
      </c>
      <c r="O9" s="197"/>
      <c r="P9" s="132"/>
      <c r="S9" s="4"/>
      <c r="T9" s="4"/>
      <c r="U9" s="4"/>
      <c r="V9" s="4"/>
      <c r="W9" s="451"/>
      <c r="X9" s="4"/>
      <c r="Y9" s="425" t="s">
        <v>102</v>
      </c>
      <c r="Z9" s="208">
        <v>774.9</v>
      </c>
      <c r="AA9" s="198">
        <v>1109.99</v>
      </c>
      <c r="AB9" s="208">
        <v>1095.68</v>
      </c>
      <c r="AC9" s="208"/>
      <c r="AD9" s="59"/>
      <c r="AE9" s="59"/>
      <c r="AF9" s="59"/>
      <c r="AG9" s="72"/>
      <c r="AH9" s="429"/>
      <c r="AI9" s="59"/>
      <c r="AJ9" s="429"/>
      <c r="AK9" s="429"/>
      <c r="AL9" s="70"/>
      <c r="AM9" s="54"/>
      <c r="AN9" s="18"/>
      <c r="AO9" s="18"/>
      <c r="AP9" s="18"/>
      <c r="AQ9" s="39"/>
      <c r="AR9" s="39"/>
      <c r="AS9" s="39"/>
      <c r="AT9" s="39"/>
      <c r="AU9" s="39"/>
      <c r="AV9" s="39"/>
      <c r="AW9" s="39"/>
    </row>
    <row r="10" spans="1:44" s="75" customFormat="1" ht="12.75" customHeight="1">
      <c r="A10" s="147" t="s">
        <v>14</v>
      </c>
      <c r="B10" s="133">
        <v>0</v>
      </c>
      <c r="C10" s="133">
        <v>0</v>
      </c>
      <c r="D10" s="133">
        <v>0</v>
      </c>
      <c r="E10" s="133">
        <v>0</v>
      </c>
      <c r="F10" s="133">
        <v>0</v>
      </c>
      <c r="G10" s="133">
        <v>0.6</v>
      </c>
      <c r="H10" s="133">
        <v>0</v>
      </c>
      <c r="I10" s="133">
        <v>0</v>
      </c>
      <c r="J10" s="133">
        <v>0</v>
      </c>
      <c r="K10" s="134">
        <v>0</v>
      </c>
      <c r="L10" s="150">
        <v>0</v>
      </c>
      <c r="M10" s="133">
        <v>0</v>
      </c>
      <c r="N10" s="194">
        <v>0.6</v>
      </c>
      <c r="O10" s="197">
        <v>0.6</v>
      </c>
      <c r="P10" s="132">
        <f aca="true" t="shared" si="0" ref="P10:P20">IF(N10&lt;&gt;0,(O10-N10)/N10,0)</f>
        <v>0</v>
      </c>
      <c r="S10" s="70"/>
      <c r="T10" s="70"/>
      <c r="U10" s="70"/>
      <c r="V10" s="70"/>
      <c r="W10" s="452"/>
      <c r="X10" s="70"/>
      <c r="Y10" s="425" t="s">
        <v>103</v>
      </c>
      <c r="Z10" s="208">
        <v>1508.6</v>
      </c>
      <c r="AA10" s="205">
        <v>1066.585</v>
      </c>
      <c r="AB10" s="207">
        <v>1142.28</v>
      </c>
      <c r="AC10" s="207">
        <v>0</v>
      </c>
      <c r="AD10" s="429"/>
      <c r="AE10" s="429"/>
      <c r="AF10" s="429"/>
      <c r="AG10" s="429"/>
      <c r="AH10" s="429"/>
      <c r="AI10" s="434"/>
      <c r="AJ10" s="429"/>
      <c r="AK10" s="435"/>
      <c r="AL10" s="35"/>
      <c r="AM10" s="35"/>
      <c r="AN10" s="52"/>
      <c r="AO10" s="52"/>
      <c r="AP10" s="52"/>
      <c r="AQ10" s="52"/>
      <c r="AR10" s="52"/>
    </row>
    <row r="11" spans="1:44" s="75" customFormat="1" ht="12.75" customHeight="1">
      <c r="A11" s="147" t="s">
        <v>15</v>
      </c>
      <c r="B11" s="133">
        <v>0</v>
      </c>
      <c r="C11" s="133">
        <v>0</v>
      </c>
      <c r="D11" s="133">
        <v>0</v>
      </c>
      <c r="E11" s="133">
        <v>0</v>
      </c>
      <c r="F11" s="133">
        <v>0</v>
      </c>
      <c r="G11" s="133">
        <v>0</v>
      </c>
      <c r="H11" s="133">
        <v>0</v>
      </c>
      <c r="I11" s="133">
        <v>0</v>
      </c>
      <c r="J11" s="133">
        <v>0</v>
      </c>
      <c r="K11" s="134">
        <v>0</v>
      </c>
      <c r="L11" s="150">
        <v>0</v>
      </c>
      <c r="M11" s="133">
        <v>20.1</v>
      </c>
      <c r="N11" s="194">
        <v>62.8</v>
      </c>
      <c r="O11" s="197">
        <v>20.1</v>
      </c>
      <c r="P11" s="132">
        <f t="shared" si="0"/>
        <v>-0.6799363057324841</v>
      </c>
      <c r="S11" s="70"/>
      <c r="T11" s="70"/>
      <c r="U11" s="70"/>
      <c r="V11" s="70"/>
      <c r="W11" s="452"/>
      <c r="X11" s="70"/>
      <c r="Y11" s="425" t="s">
        <v>104</v>
      </c>
      <c r="Z11" s="207">
        <v>956.5</v>
      </c>
      <c r="AA11" s="348">
        <v>1029.817</v>
      </c>
      <c r="AB11" s="207">
        <v>1257.04</v>
      </c>
      <c r="AC11" s="207">
        <v>0</v>
      </c>
      <c r="AD11" s="429"/>
      <c r="AE11" s="429"/>
      <c r="AF11" s="429"/>
      <c r="AG11" s="429"/>
      <c r="AH11" s="429"/>
      <c r="AI11" s="434"/>
      <c r="AJ11" s="429"/>
      <c r="AK11" s="435"/>
      <c r="AL11" s="35"/>
      <c r="AM11" s="35"/>
      <c r="AN11" s="52"/>
      <c r="AO11" s="52"/>
      <c r="AP11" s="52"/>
      <c r="AQ11" s="52"/>
      <c r="AR11" s="52"/>
    </row>
    <row r="12" spans="1:44" s="75" customFormat="1" ht="12.75" customHeight="1">
      <c r="A12" s="247" t="s">
        <v>128</v>
      </c>
      <c r="B12" s="256">
        <v>353.1</v>
      </c>
      <c r="C12" s="256">
        <v>354.6</v>
      </c>
      <c r="D12" s="256">
        <v>481.8</v>
      </c>
      <c r="E12" s="256">
        <v>385.5</v>
      </c>
      <c r="F12" s="256">
        <v>416.3</v>
      </c>
      <c r="G12" s="256">
        <v>388.7</v>
      </c>
      <c r="H12" s="256">
        <v>444.5</v>
      </c>
      <c r="I12" s="256">
        <v>489.1</v>
      </c>
      <c r="J12" s="256">
        <v>429</v>
      </c>
      <c r="K12" s="252">
        <v>227.9</v>
      </c>
      <c r="L12" s="257">
        <v>217</v>
      </c>
      <c r="M12" s="256">
        <v>208.6</v>
      </c>
      <c r="N12" s="267">
        <v>3032.4</v>
      </c>
      <c r="O12" s="268">
        <v>4396.1</v>
      </c>
      <c r="P12" s="255">
        <f t="shared" si="0"/>
        <v>0.4497098008178341</v>
      </c>
      <c r="S12" s="70"/>
      <c r="T12" s="70"/>
      <c r="U12" s="70"/>
      <c r="V12" s="70"/>
      <c r="W12" s="452"/>
      <c r="X12" s="70"/>
      <c r="Y12" s="425" t="s">
        <v>105</v>
      </c>
      <c r="Z12" s="207">
        <v>551.404</v>
      </c>
      <c r="AA12" s="348">
        <v>1270.661</v>
      </c>
      <c r="AB12" s="207">
        <v>1056.42</v>
      </c>
      <c r="AC12" s="207">
        <v>0</v>
      </c>
      <c r="AD12" s="429"/>
      <c r="AE12" s="429"/>
      <c r="AF12" s="429"/>
      <c r="AG12" s="429"/>
      <c r="AH12" s="429"/>
      <c r="AI12" s="434"/>
      <c r="AJ12" s="429"/>
      <c r="AK12" s="435"/>
      <c r="AL12" s="35"/>
      <c r="AM12" s="35"/>
      <c r="AN12" s="52"/>
      <c r="AO12" s="52"/>
      <c r="AP12" s="52"/>
      <c r="AQ12" s="52"/>
      <c r="AR12" s="52"/>
    </row>
    <row r="13" spans="1:44" s="75" customFormat="1" ht="12.75" customHeight="1">
      <c r="A13" s="247" t="s">
        <v>50</v>
      </c>
      <c r="B13" s="252">
        <v>390.6</v>
      </c>
      <c r="C13" s="252">
        <v>262.5</v>
      </c>
      <c r="D13" s="252">
        <v>391.4</v>
      </c>
      <c r="E13" s="252">
        <v>392</v>
      </c>
      <c r="F13" s="252">
        <v>315.6</v>
      </c>
      <c r="G13" s="252">
        <v>360.8</v>
      </c>
      <c r="H13" s="252">
        <v>359.1</v>
      </c>
      <c r="I13" s="252">
        <v>458.5</v>
      </c>
      <c r="J13" s="252">
        <v>386.2</v>
      </c>
      <c r="K13" s="252">
        <v>501.5</v>
      </c>
      <c r="L13" s="252">
        <v>335.9</v>
      </c>
      <c r="M13" s="257">
        <v>285.3</v>
      </c>
      <c r="N13" s="269">
        <v>2829.5</v>
      </c>
      <c r="O13" s="268">
        <v>4439.4</v>
      </c>
      <c r="P13" s="255">
        <f t="shared" si="0"/>
        <v>0.5689697826471106</v>
      </c>
      <c r="S13" s="70"/>
      <c r="T13" s="70"/>
      <c r="U13" s="70"/>
      <c r="V13" s="70"/>
      <c r="W13" s="452"/>
      <c r="X13" s="70"/>
      <c r="Y13" s="425" t="s">
        <v>23</v>
      </c>
      <c r="Z13" s="207">
        <v>554.9540000000001</v>
      </c>
      <c r="AA13" s="348">
        <v>1078.173</v>
      </c>
      <c r="AB13" s="207">
        <v>1397.22</v>
      </c>
      <c r="AC13" s="207">
        <v>0</v>
      </c>
      <c r="AD13" s="429"/>
      <c r="AE13" s="429"/>
      <c r="AF13" s="429"/>
      <c r="AG13" s="429"/>
      <c r="AH13" s="429"/>
      <c r="AI13" s="436"/>
      <c r="AJ13" s="429"/>
      <c r="AK13" s="429"/>
      <c r="AL13" s="58"/>
      <c r="AM13" s="58"/>
      <c r="AN13" s="51"/>
      <c r="AO13" s="51"/>
      <c r="AP13" s="51"/>
      <c r="AQ13" s="51"/>
      <c r="AR13" s="51"/>
    </row>
    <row r="14" spans="1:44" s="75" customFormat="1" ht="13.5" customHeight="1">
      <c r="A14" s="247" t="s">
        <v>3</v>
      </c>
      <c r="B14" s="256">
        <v>218.2</v>
      </c>
      <c r="C14" s="256">
        <v>167.9</v>
      </c>
      <c r="D14" s="256">
        <v>522.8</v>
      </c>
      <c r="E14" s="256">
        <v>307.9</v>
      </c>
      <c r="F14" s="256">
        <v>224</v>
      </c>
      <c r="G14" s="256">
        <v>230.5</v>
      </c>
      <c r="H14" s="256">
        <v>187.6</v>
      </c>
      <c r="I14" s="256">
        <v>230.9</v>
      </c>
      <c r="J14" s="256">
        <v>172.9</v>
      </c>
      <c r="K14" s="252">
        <v>115.8</v>
      </c>
      <c r="L14" s="257">
        <v>184.8</v>
      </c>
      <c r="M14" s="256">
        <v>181.2</v>
      </c>
      <c r="N14" s="267">
        <v>2714.7</v>
      </c>
      <c r="O14" s="268">
        <v>2744.5</v>
      </c>
      <c r="P14" s="255">
        <f t="shared" si="0"/>
        <v>0.010977271890080003</v>
      </c>
      <c r="S14" s="70"/>
      <c r="T14" s="70"/>
      <c r="U14" s="70"/>
      <c r="V14" s="70"/>
      <c r="W14" s="452"/>
      <c r="X14" s="70"/>
      <c r="Y14" s="425" t="s">
        <v>106</v>
      </c>
      <c r="Z14" s="207">
        <v>877.7610000000002</v>
      </c>
      <c r="AA14" s="348">
        <v>903.5459999999999</v>
      </c>
      <c r="AB14" s="207">
        <v>1415.8</v>
      </c>
      <c r="AC14" s="207">
        <v>0</v>
      </c>
      <c r="AD14" s="429"/>
      <c r="AE14" s="429"/>
      <c r="AF14" s="429"/>
      <c r="AG14" s="429"/>
      <c r="AH14" s="429"/>
      <c r="AI14" s="436"/>
      <c r="AJ14" s="429"/>
      <c r="AK14" s="429"/>
      <c r="AL14" s="58"/>
      <c r="AM14" s="58"/>
      <c r="AN14" s="51"/>
      <c r="AO14" s="51"/>
      <c r="AP14" s="51"/>
      <c r="AQ14" s="51"/>
      <c r="AR14" s="51"/>
    </row>
    <row r="15" spans="1:44" s="30" customFormat="1" ht="13.5" customHeight="1">
      <c r="A15" s="93" t="s">
        <v>9</v>
      </c>
      <c r="B15" s="137">
        <v>0</v>
      </c>
      <c r="C15" s="137">
        <v>0</v>
      </c>
      <c r="D15" s="137">
        <v>0</v>
      </c>
      <c r="E15" s="137">
        <v>0</v>
      </c>
      <c r="F15" s="137">
        <v>6.9</v>
      </c>
      <c r="G15" s="137">
        <v>0.3</v>
      </c>
      <c r="H15" s="137">
        <v>0</v>
      </c>
      <c r="I15" s="137">
        <v>0</v>
      </c>
      <c r="J15" s="137">
        <v>0</v>
      </c>
      <c r="K15" s="138">
        <v>0</v>
      </c>
      <c r="L15" s="151">
        <v>6.9</v>
      </c>
      <c r="M15" s="137">
        <v>4.3</v>
      </c>
      <c r="N15" s="195">
        <v>0</v>
      </c>
      <c r="O15" s="197">
        <v>18.4</v>
      </c>
      <c r="P15" s="132">
        <f t="shared" si="0"/>
        <v>0</v>
      </c>
      <c r="S15" s="4"/>
      <c r="T15" s="4"/>
      <c r="U15" s="4"/>
      <c r="V15" s="4"/>
      <c r="W15" s="451"/>
      <c r="X15" s="4"/>
      <c r="Y15" s="425" t="s">
        <v>24</v>
      </c>
      <c r="Z15" s="207">
        <v>813.422</v>
      </c>
      <c r="AA15" s="348">
        <v>821.73</v>
      </c>
      <c r="AB15" s="208">
        <v>1444.96</v>
      </c>
      <c r="AC15" s="208">
        <v>0</v>
      </c>
      <c r="AD15" s="59"/>
      <c r="AE15" s="59"/>
      <c r="AF15" s="59"/>
      <c r="AG15" s="59"/>
      <c r="AH15" s="59"/>
      <c r="AI15" s="59"/>
      <c r="AJ15" s="59"/>
      <c r="AK15" s="59"/>
      <c r="AL15" s="57"/>
      <c r="AM15" s="57"/>
      <c r="AN15" s="12"/>
      <c r="AO15" s="12"/>
      <c r="AP15" s="12"/>
      <c r="AQ15" s="12"/>
      <c r="AR15" s="12"/>
    </row>
    <row r="16" spans="1:44" s="30" customFormat="1" ht="13.5" customHeight="1">
      <c r="A16" s="93" t="s">
        <v>10</v>
      </c>
      <c r="B16" s="137">
        <v>0</v>
      </c>
      <c r="C16" s="137">
        <v>0</v>
      </c>
      <c r="D16" s="137">
        <v>100.1</v>
      </c>
      <c r="E16" s="137">
        <v>0</v>
      </c>
      <c r="F16" s="137">
        <v>0</v>
      </c>
      <c r="G16" s="137">
        <v>0</v>
      </c>
      <c r="H16" s="137">
        <v>0</v>
      </c>
      <c r="I16" s="137">
        <v>0</v>
      </c>
      <c r="J16" s="137">
        <v>0</v>
      </c>
      <c r="K16" s="138">
        <v>0</v>
      </c>
      <c r="L16" s="151">
        <v>0</v>
      </c>
      <c r="M16" s="137">
        <v>0</v>
      </c>
      <c r="N16" s="195">
        <v>0</v>
      </c>
      <c r="O16" s="197">
        <v>100.1</v>
      </c>
      <c r="P16" s="132">
        <f t="shared" si="0"/>
        <v>0</v>
      </c>
      <c r="S16" s="4"/>
      <c r="T16" s="4"/>
      <c r="U16" s="4"/>
      <c r="V16" s="4"/>
      <c r="W16" s="451"/>
      <c r="X16" s="4"/>
      <c r="Y16" s="425" t="s">
        <v>25</v>
      </c>
      <c r="Z16" s="208">
        <v>1039.311</v>
      </c>
      <c r="AA16" s="205">
        <v>763.524</v>
      </c>
      <c r="AB16" s="208">
        <v>1222.78</v>
      </c>
      <c r="AC16" s="208">
        <v>0</v>
      </c>
      <c r="AD16" s="59"/>
      <c r="AE16" s="59"/>
      <c r="AF16" s="59"/>
      <c r="AG16" s="59"/>
      <c r="AH16" s="59"/>
      <c r="AI16" s="59"/>
      <c r="AJ16" s="59"/>
      <c r="AK16" s="59"/>
      <c r="AL16" s="57"/>
      <c r="AM16" s="57"/>
      <c r="AN16" s="12"/>
      <c r="AO16" s="12"/>
      <c r="AP16" s="12"/>
      <c r="AQ16" s="12"/>
      <c r="AR16" s="12"/>
    </row>
    <row r="17" spans="1:44" s="30" customFormat="1" ht="13.5" customHeight="1">
      <c r="A17" s="93" t="s">
        <v>12</v>
      </c>
      <c r="B17" s="137">
        <v>14.27</v>
      </c>
      <c r="C17" s="137">
        <v>15.5</v>
      </c>
      <c r="D17" s="137">
        <v>15.99</v>
      </c>
      <c r="E17" s="137">
        <v>15.08</v>
      </c>
      <c r="F17" s="137">
        <v>20.57</v>
      </c>
      <c r="G17" s="137">
        <v>25.12</v>
      </c>
      <c r="H17" s="137">
        <v>32.19</v>
      </c>
      <c r="I17" s="137">
        <v>26.46</v>
      </c>
      <c r="J17" s="137">
        <v>29.68</v>
      </c>
      <c r="K17" s="138">
        <v>27.03</v>
      </c>
      <c r="L17" s="151">
        <v>20.99</v>
      </c>
      <c r="M17" s="137">
        <v>18.94</v>
      </c>
      <c r="N17" s="195">
        <v>231.71</v>
      </c>
      <c r="O17" s="197">
        <v>261.82</v>
      </c>
      <c r="P17" s="132">
        <f t="shared" si="0"/>
        <v>0.12994691640412578</v>
      </c>
      <c r="S17" s="4"/>
      <c r="T17" s="4"/>
      <c r="U17" s="4"/>
      <c r="V17" s="4"/>
      <c r="W17" s="451"/>
      <c r="X17" s="4"/>
      <c r="Y17" s="454"/>
      <c r="Z17" s="208"/>
      <c r="AA17" s="205">
        <v>0</v>
      </c>
      <c r="AB17" s="208">
        <v>0</v>
      </c>
      <c r="AC17" s="208">
        <v>0</v>
      </c>
      <c r="AD17" s="59"/>
      <c r="AE17" s="59"/>
      <c r="AF17" s="59"/>
      <c r="AG17" s="59"/>
      <c r="AH17" s="59"/>
      <c r="AI17" s="59"/>
      <c r="AJ17" s="59"/>
      <c r="AK17" s="59"/>
      <c r="AL17" s="57"/>
      <c r="AM17" s="57"/>
      <c r="AN17" s="12"/>
      <c r="AO17" s="12"/>
      <c r="AP17" s="12"/>
      <c r="AQ17" s="12"/>
      <c r="AR17" s="12"/>
    </row>
    <row r="18" spans="1:44" s="39" customFormat="1" ht="13.5" customHeight="1">
      <c r="A18" s="93" t="s">
        <v>129</v>
      </c>
      <c r="B18" s="142">
        <v>0.7</v>
      </c>
      <c r="C18" s="142">
        <v>0.6</v>
      </c>
      <c r="D18" s="142">
        <v>64.5</v>
      </c>
      <c r="E18" s="142">
        <v>68.8</v>
      </c>
      <c r="F18" s="142">
        <v>79.4</v>
      </c>
      <c r="G18" s="142">
        <v>1.2</v>
      </c>
      <c r="H18" s="142">
        <v>0.5</v>
      </c>
      <c r="I18" s="142">
        <v>0</v>
      </c>
      <c r="J18" s="142">
        <v>1</v>
      </c>
      <c r="K18" s="143">
        <v>0.8</v>
      </c>
      <c r="L18" s="152">
        <v>0.6</v>
      </c>
      <c r="M18" s="142">
        <v>0.8</v>
      </c>
      <c r="N18" s="196">
        <v>22.2</v>
      </c>
      <c r="O18" s="197">
        <v>218.9</v>
      </c>
      <c r="P18" s="132">
        <f t="shared" si="0"/>
        <v>8.860360360360362</v>
      </c>
      <c r="S18" s="10"/>
      <c r="T18" s="10"/>
      <c r="U18" s="10"/>
      <c r="V18" s="10"/>
      <c r="W18" s="450"/>
      <c r="X18" s="10"/>
      <c r="Y18" s="10"/>
      <c r="Z18" s="10"/>
      <c r="AA18" s="10"/>
      <c r="AB18" s="10"/>
      <c r="AC18" s="426"/>
      <c r="AD18" s="59"/>
      <c r="AE18" s="59"/>
      <c r="AF18" s="59"/>
      <c r="AG18" s="59"/>
      <c r="AH18" s="59"/>
      <c r="AI18" s="59"/>
      <c r="AJ18" s="59"/>
      <c r="AK18" s="429"/>
      <c r="AL18" s="58"/>
      <c r="AM18" s="58"/>
      <c r="AN18" s="16"/>
      <c r="AO18" s="16"/>
      <c r="AP18" s="16"/>
      <c r="AQ18" s="16"/>
      <c r="AR18" s="87"/>
    </row>
    <row r="19" spans="1:44" s="39" customFormat="1" ht="13.5" customHeight="1">
      <c r="A19" s="93" t="s">
        <v>6</v>
      </c>
      <c r="B19" s="142">
        <v>0</v>
      </c>
      <c r="C19" s="142">
        <v>0</v>
      </c>
      <c r="D19" s="142">
        <v>13</v>
      </c>
      <c r="E19" s="142">
        <v>0.2</v>
      </c>
      <c r="F19" s="142">
        <v>11.5</v>
      </c>
      <c r="G19" s="142">
        <v>6.4</v>
      </c>
      <c r="H19" s="142">
        <v>0.2</v>
      </c>
      <c r="I19" s="142">
        <v>0.2</v>
      </c>
      <c r="J19" s="142">
        <v>11.4</v>
      </c>
      <c r="K19" s="143">
        <v>0.1</v>
      </c>
      <c r="L19" s="152">
        <v>12</v>
      </c>
      <c r="M19" s="142">
        <v>0.7</v>
      </c>
      <c r="N19" s="196">
        <v>72.84</v>
      </c>
      <c r="O19" s="197">
        <v>55.7</v>
      </c>
      <c r="P19" s="132">
        <f t="shared" si="0"/>
        <v>-0.23531026908292146</v>
      </c>
      <c r="S19" s="10"/>
      <c r="T19" s="10"/>
      <c r="U19" s="10"/>
      <c r="V19" s="10"/>
      <c r="W19" s="450"/>
      <c r="X19" s="10"/>
      <c r="Y19" s="10"/>
      <c r="Z19" s="10"/>
      <c r="AA19" s="10"/>
      <c r="AB19" s="10"/>
      <c r="AC19" s="426"/>
      <c r="AD19" s="59"/>
      <c r="AE19" s="59"/>
      <c r="AF19" s="59"/>
      <c r="AG19" s="59"/>
      <c r="AH19" s="59"/>
      <c r="AI19" s="59"/>
      <c r="AJ19" s="434"/>
      <c r="AK19" s="429"/>
      <c r="AL19" s="58"/>
      <c r="AM19" s="58"/>
      <c r="AN19" s="16"/>
      <c r="AO19" s="16"/>
      <c r="AP19" s="16"/>
      <c r="AQ19" s="16"/>
      <c r="AR19" s="16"/>
    </row>
    <row r="20" spans="1:49" s="30" customFormat="1" ht="12.75" customHeight="1">
      <c r="A20" s="187" t="s">
        <v>34</v>
      </c>
      <c r="B20" s="188">
        <f>SUM(B7:B19)</f>
        <v>1024.27</v>
      </c>
      <c r="C20" s="188">
        <f aca="true" t="shared" si="1" ref="C20:O20">SUM(C7:C19)</f>
        <v>866.88</v>
      </c>
      <c r="D20" s="188">
        <f t="shared" si="1"/>
        <v>1656.36</v>
      </c>
      <c r="E20" s="188">
        <f t="shared" si="1"/>
        <v>1229.44</v>
      </c>
      <c r="F20" s="188">
        <f t="shared" si="1"/>
        <v>1109.99</v>
      </c>
      <c r="G20" s="188">
        <f t="shared" si="1"/>
        <v>1066.59</v>
      </c>
      <c r="H20" s="188">
        <f t="shared" si="1"/>
        <v>1029.8200000000002</v>
      </c>
      <c r="I20" s="188">
        <f t="shared" si="1"/>
        <v>1270.66</v>
      </c>
      <c r="J20" s="188">
        <f t="shared" si="1"/>
        <v>1078.1700000000003</v>
      </c>
      <c r="K20" s="188">
        <f t="shared" si="1"/>
        <v>903.5499999999998</v>
      </c>
      <c r="L20" s="188">
        <f t="shared" si="1"/>
        <v>821.74</v>
      </c>
      <c r="M20" s="188">
        <f t="shared" si="1"/>
        <v>763.52</v>
      </c>
      <c r="N20" s="188">
        <f t="shared" si="1"/>
        <v>9941.65</v>
      </c>
      <c r="O20" s="188">
        <f t="shared" si="1"/>
        <v>12820.980000000001</v>
      </c>
      <c r="P20" s="126">
        <f t="shared" si="0"/>
        <v>0.289622949912741</v>
      </c>
      <c r="S20" s="4"/>
      <c r="T20" s="4"/>
      <c r="U20" s="4"/>
      <c r="V20" s="4"/>
      <c r="W20" s="451"/>
      <c r="X20" s="4"/>
      <c r="Y20" s="4"/>
      <c r="Z20" s="4"/>
      <c r="AA20" s="10"/>
      <c r="AB20" s="10"/>
      <c r="AC20" s="10"/>
      <c r="AD20" s="73"/>
      <c r="AE20" s="73"/>
      <c r="AF20" s="73"/>
      <c r="AG20" s="59"/>
      <c r="AH20" s="59"/>
      <c r="AI20" s="59"/>
      <c r="AJ20" s="59"/>
      <c r="AK20" s="59"/>
      <c r="AL20" s="57"/>
      <c r="AM20" s="57"/>
      <c r="AN20" s="12"/>
      <c r="AO20" s="16"/>
      <c r="AP20" s="16"/>
      <c r="AQ20" s="12"/>
      <c r="AR20" s="12"/>
      <c r="AS20" s="40"/>
      <c r="AT20" s="40"/>
      <c r="AU20" s="40"/>
      <c r="AV20" s="40"/>
      <c r="AW20" s="40"/>
    </row>
    <row r="21" spans="1:44" s="10" customFormat="1" ht="12" customHeight="1">
      <c r="A21" s="174"/>
      <c r="B21" s="466"/>
      <c r="C21" s="466"/>
      <c r="D21" s="466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7"/>
      <c r="Q21" s="7"/>
      <c r="R21" s="7"/>
      <c r="S21" s="7"/>
      <c r="T21" s="7"/>
      <c r="U21" s="7"/>
      <c r="V21" s="32"/>
      <c r="W21" s="453"/>
      <c r="X21" s="32"/>
      <c r="Y21" s="32"/>
      <c r="Z21" s="32"/>
      <c r="AA21" s="32"/>
      <c r="AB21" s="427"/>
      <c r="AC21" s="32"/>
      <c r="AD21" s="428"/>
      <c r="AE21" s="428"/>
      <c r="AF21" s="428"/>
      <c r="AG21" s="59"/>
      <c r="AH21" s="59"/>
      <c r="AI21" s="59"/>
      <c r="AJ21" s="59"/>
      <c r="AK21" s="59"/>
      <c r="AL21" s="59"/>
      <c r="AM21" s="59"/>
      <c r="AN21" s="88"/>
      <c r="AO21" s="11"/>
      <c r="AP21" s="11"/>
      <c r="AQ21" s="87"/>
      <c r="AR21" s="87"/>
    </row>
    <row r="25" spans="1:16" ht="27.75" customHeight="1">
      <c r="A25" s="468"/>
      <c r="B25" s="439" t="s">
        <v>54</v>
      </c>
      <c r="C25" s="439"/>
      <c r="D25" s="439"/>
      <c r="E25" s="439"/>
      <c r="F25" s="439"/>
      <c r="G25" s="439"/>
      <c r="H25" s="439"/>
      <c r="I25" s="439"/>
      <c r="J25" s="439"/>
      <c r="K25" s="439"/>
      <c r="L25" s="439"/>
      <c r="M25" s="439"/>
      <c r="N25" s="470" t="s">
        <v>25</v>
      </c>
      <c r="O25" s="470"/>
      <c r="P25" s="193"/>
    </row>
    <row r="26" spans="1:16" ht="12" customHeight="1">
      <c r="A26" s="469"/>
      <c r="B26" s="189" t="s">
        <v>26</v>
      </c>
      <c r="C26" s="189" t="s">
        <v>22</v>
      </c>
      <c r="D26" s="189" t="s">
        <v>27</v>
      </c>
      <c r="E26" s="189" t="s">
        <v>28</v>
      </c>
      <c r="F26" s="189" t="s">
        <v>29</v>
      </c>
      <c r="G26" s="189" t="s">
        <v>30</v>
      </c>
      <c r="H26" s="189" t="s">
        <v>31</v>
      </c>
      <c r="I26" s="189" t="s">
        <v>32</v>
      </c>
      <c r="J26" s="189" t="s">
        <v>23</v>
      </c>
      <c r="K26" s="189" t="s">
        <v>33</v>
      </c>
      <c r="L26" s="189" t="s">
        <v>24</v>
      </c>
      <c r="M26" s="189" t="s">
        <v>25</v>
      </c>
      <c r="N26" s="190" t="str">
        <f>N6</f>
        <v>10/11</v>
      </c>
      <c r="O26" s="190" t="str">
        <f>O6</f>
        <v>11/12</v>
      </c>
      <c r="P26" s="181" t="s">
        <v>0</v>
      </c>
    </row>
    <row r="27" spans="1:16" ht="12.75">
      <c r="A27" s="146" t="s">
        <v>1</v>
      </c>
      <c r="B27" s="117">
        <v>43.6</v>
      </c>
      <c r="C27" s="117">
        <v>72.22</v>
      </c>
      <c r="D27" s="117">
        <v>61.45</v>
      </c>
      <c r="E27" s="117">
        <v>74.29</v>
      </c>
      <c r="F27" s="117">
        <v>88.57</v>
      </c>
      <c r="G27" s="117">
        <v>94.5</v>
      </c>
      <c r="H27" s="117">
        <v>88.77</v>
      </c>
      <c r="I27" s="117">
        <v>49.87</v>
      </c>
      <c r="J27" s="117">
        <v>46.18</v>
      </c>
      <c r="K27" s="117">
        <v>15.77</v>
      </c>
      <c r="L27" s="297">
        <v>27.72</v>
      </c>
      <c r="M27" s="298">
        <v>33.74</v>
      </c>
      <c r="N27" s="299">
        <v>50.2</v>
      </c>
      <c r="O27" s="300">
        <v>33.74</v>
      </c>
      <c r="P27" s="132">
        <f aca="true" t="shared" si="2" ref="P27:P33">IF(N27&lt;&gt;0,(O27-N27)/N27,0)</f>
        <v>-0.32788844621513946</v>
      </c>
    </row>
    <row r="28" spans="1:16" ht="13.5">
      <c r="A28" s="247" t="s">
        <v>50</v>
      </c>
      <c r="B28" s="277">
        <v>214.8</v>
      </c>
      <c r="C28" s="277">
        <v>206.7</v>
      </c>
      <c r="D28" s="277">
        <v>253.9</v>
      </c>
      <c r="E28" s="277">
        <v>227.2</v>
      </c>
      <c r="F28" s="277">
        <v>259.2</v>
      </c>
      <c r="G28" s="277">
        <v>241.3</v>
      </c>
      <c r="H28" s="277">
        <v>350.4</v>
      </c>
      <c r="I28" s="277">
        <v>310.6</v>
      </c>
      <c r="J28" s="277">
        <v>249.1</v>
      </c>
      <c r="K28" s="277">
        <v>230.1</v>
      </c>
      <c r="L28" s="277">
        <v>251</v>
      </c>
      <c r="M28" s="282">
        <v>320.4</v>
      </c>
      <c r="N28" s="276">
        <v>176</v>
      </c>
      <c r="O28" s="327">
        <v>320.4</v>
      </c>
      <c r="P28" s="255">
        <f t="shared" si="2"/>
        <v>0.8204545454545453</v>
      </c>
    </row>
    <row r="29" spans="1:16" ht="13.5">
      <c r="A29" s="247" t="s">
        <v>3</v>
      </c>
      <c r="B29" s="312">
        <v>518.3</v>
      </c>
      <c r="C29" s="312">
        <v>664.1</v>
      </c>
      <c r="D29" s="312">
        <v>611.9</v>
      </c>
      <c r="E29" s="312">
        <v>546.8</v>
      </c>
      <c r="F29" s="312">
        <v>562.8</v>
      </c>
      <c r="G29" s="312">
        <v>480.4</v>
      </c>
      <c r="H29" s="312">
        <v>461.3</v>
      </c>
      <c r="I29" s="312">
        <v>508.2</v>
      </c>
      <c r="J29" s="312">
        <v>520.9</v>
      </c>
      <c r="K29" s="312">
        <v>468</v>
      </c>
      <c r="L29" s="312">
        <v>343.9</v>
      </c>
      <c r="M29" s="314">
        <v>375.5</v>
      </c>
      <c r="N29" s="313">
        <v>826.7</v>
      </c>
      <c r="O29" s="327">
        <v>375.5</v>
      </c>
      <c r="P29" s="255">
        <f t="shared" si="2"/>
        <v>-0.5457844441756381</v>
      </c>
    </row>
    <row r="30" spans="1:16" ht="12.75">
      <c r="A30" s="147" t="s">
        <v>9</v>
      </c>
      <c r="B30" s="120">
        <v>64.9</v>
      </c>
      <c r="C30" s="120">
        <v>83.2</v>
      </c>
      <c r="D30" s="120">
        <v>170.4</v>
      </c>
      <c r="E30" s="120">
        <v>27.8</v>
      </c>
      <c r="F30" s="120">
        <v>57.1</v>
      </c>
      <c r="G30" s="120">
        <v>59.8</v>
      </c>
      <c r="H30" s="120">
        <v>106.1</v>
      </c>
      <c r="I30" s="120">
        <v>85.4</v>
      </c>
      <c r="J30" s="120">
        <v>42.6</v>
      </c>
      <c r="K30" s="120">
        <v>50.6</v>
      </c>
      <c r="L30" s="120">
        <v>91.3</v>
      </c>
      <c r="M30" s="231">
        <v>103.6</v>
      </c>
      <c r="N30" s="302">
        <v>112.8</v>
      </c>
      <c r="O30" s="301">
        <v>103.6</v>
      </c>
      <c r="P30" s="132">
        <f t="shared" si="2"/>
        <v>-0.08156028368794328</v>
      </c>
    </row>
    <row r="31" spans="1:16" ht="12.75">
      <c r="A31" s="147" t="s">
        <v>129</v>
      </c>
      <c r="B31" s="120">
        <v>4.51</v>
      </c>
      <c r="C31" s="120">
        <v>2.7</v>
      </c>
      <c r="D31" s="120">
        <v>2.5</v>
      </c>
      <c r="E31" s="120">
        <v>2.3</v>
      </c>
      <c r="F31" s="120">
        <v>1.8</v>
      </c>
      <c r="G31" s="120">
        <v>0.8</v>
      </c>
      <c r="H31" s="120">
        <v>6.7</v>
      </c>
      <c r="I31" s="120">
        <v>5.9</v>
      </c>
      <c r="J31" s="120">
        <v>5</v>
      </c>
      <c r="K31" s="120">
        <v>4.1</v>
      </c>
      <c r="L31" s="120">
        <v>3.2</v>
      </c>
      <c r="M31" s="231">
        <v>2.4</v>
      </c>
      <c r="N31" s="302">
        <v>3.5</v>
      </c>
      <c r="O31" s="301">
        <v>2.4</v>
      </c>
      <c r="P31" s="132">
        <f t="shared" si="2"/>
        <v>-0.31428571428571433</v>
      </c>
    </row>
    <row r="32" spans="1:16" ht="12.75">
      <c r="A32" s="147" t="s">
        <v>42</v>
      </c>
      <c r="B32" s="81">
        <v>0.6</v>
      </c>
      <c r="C32" s="81">
        <v>0.6</v>
      </c>
      <c r="D32" s="81">
        <v>2.4</v>
      </c>
      <c r="E32" s="81">
        <v>2.2</v>
      </c>
      <c r="F32" s="81">
        <v>2</v>
      </c>
      <c r="G32" s="81">
        <v>1.7</v>
      </c>
      <c r="H32" s="81">
        <v>1.5</v>
      </c>
      <c r="I32" s="81">
        <v>1.3</v>
      </c>
      <c r="J32" s="81">
        <v>1.1</v>
      </c>
      <c r="K32" s="81">
        <v>1</v>
      </c>
      <c r="L32" s="81">
        <v>0.7</v>
      </c>
      <c r="M32" s="240">
        <v>0</v>
      </c>
      <c r="N32" s="245">
        <v>0.6</v>
      </c>
      <c r="O32" s="301">
        <v>0</v>
      </c>
      <c r="P32" s="132">
        <f t="shared" si="2"/>
        <v>-1</v>
      </c>
    </row>
    <row r="33" spans="1:16" ht="12.75">
      <c r="A33" s="187" t="s">
        <v>34</v>
      </c>
      <c r="B33" s="191">
        <f>SUM(B27:B32)</f>
        <v>846.71</v>
      </c>
      <c r="C33" s="191">
        <f aca="true" t="shared" si="3" ref="C33:O33">SUM(C27:C32)</f>
        <v>1029.52</v>
      </c>
      <c r="D33" s="191">
        <f t="shared" si="3"/>
        <v>1102.5500000000002</v>
      </c>
      <c r="E33" s="191">
        <f t="shared" si="3"/>
        <v>880.5899999999999</v>
      </c>
      <c r="F33" s="191">
        <f t="shared" si="3"/>
        <v>971.4699999999999</v>
      </c>
      <c r="G33" s="191">
        <f t="shared" si="3"/>
        <v>878.5</v>
      </c>
      <c r="H33" s="191">
        <f t="shared" si="3"/>
        <v>1014.7700000000001</v>
      </c>
      <c r="I33" s="191">
        <f t="shared" si="3"/>
        <v>961.27</v>
      </c>
      <c r="J33" s="191">
        <f t="shared" si="3"/>
        <v>864.88</v>
      </c>
      <c r="K33" s="191">
        <f t="shared" si="3"/>
        <v>769.57</v>
      </c>
      <c r="L33" s="191">
        <f t="shared" si="3"/>
        <v>717.82</v>
      </c>
      <c r="M33" s="191">
        <f t="shared" si="3"/>
        <v>835.64</v>
      </c>
      <c r="N33" s="191">
        <f t="shared" si="3"/>
        <v>1169.8</v>
      </c>
      <c r="O33" s="191">
        <f t="shared" si="3"/>
        <v>835.64</v>
      </c>
      <c r="P33" s="126">
        <f t="shared" si="2"/>
        <v>-0.2856556676354932</v>
      </c>
    </row>
    <row r="34" ht="12.75">
      <c r="A34" s="174"/>
    </row>
    <row r="40" spans="5:12" ht="15">
      <c r="E40" s="464" t="s">
        <v>75</v>
      </c>
      <c r="F40" s="464"/>
      <c r="G40" s="464"/>
      <c r="H40" s="464"/>
      <c r="I40" s="464"/>
      <c r="J40" s="464"/>
      <c r="K40" s="464"/>
      <c r="L40" s="464"/>
    </row>
  </sheetData>
  <mergeCells count="7">
    <mergeCell ref="A2:O2"/>
    <mergeCell ref="A5:A6"/>
    <mergeCell ref="B21:D21"/>
    <mergeCell ref="E40:L40"/>
    <mergeCell ref="A25:A26"/>
    <mergeCell ref="B5:P5"/>
    <mergeCell ref="N25:O25"/>
  </mergeCells>
  <printOptions horizontalCentered="1"/>
  <pageMargins left="0" right="0" top="0" bottom="0" header="0.5118110236220472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Z51"/>
  <sheetViews>
    <sheetView showGridLines="0" showZeros="0" workbookViewId="0" topLeftCell="A13">
      <selection activeCell="S51" sqref="S51"/>
    </sheetView>
  </sheetViews>
  <sheetFormatPr defaultColWidth="11.421875" defaultRowHeight="12.75"/>
  <cols>
    <col min="1" max="1" width="16.28125" style="127" customWidth="1"/>
    <col min="2" max="13" width="5.28125" style="127" customWidth="1"/>
    <col min="14" max="15" width="6.00390625" style="127" bestFit="1" customWidth="1"/>
    <col min="16" max="18" width="5.28125" style="127" customWidth="1"/>
    <col min="19" max="30" width="5.28125" style="344" customWidth="1"/>
    <col min="31" max="31" width="5.7109375" style="344" bestFit="1" customWidth="1"/>
    <col min="32" max="33" width="6.421875" style="344" customWidth="1"/>
    <col min="34" max="34" width="7.140625" style="344" customWidth="1"/>
    <col min="35" max="37" width="5.28125" style="344" customWidth="1"/>
    <col min="38" max="16384" width="5.28125" style="127" customWidth="1"/>
  </cols>
  <sheetData>
    <row r="2" spans="1:16" ht="15">
      <c r="A2" s="457" t="str">
        <f>tournesol!$A$2</f>
        <v>Evolution régionale des grains mis en œuvre et des stocks des FAB     fin juin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</row>
    <row r="5" spans="1:48" s="91" customFormat="1" ht="27" customHeight="1">
      <c r="A5" s="468"/>
      <c r="B5" s="473" t="s">
        <v>55</v>
      </c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338" t="s">
        <v>47</v>
      </c>
      <c r="AE5" s="423" t="s">
        <v>48</v>
      </c>
      <c r="AF5" s="424" t="s">
        <v>49</v>
      </c>
      <c r="AG5" s="339" t="s">
        <v>94</v>
      </c>
      <c r="AH5" s="199">
        <v>0</v>
      </c>
      <c r="AI5" s="199"/>
      <c r="AJ5" s="199"/>
      <c r="AK5" s="199"/>
      <c r="AL5" s="200"/>
      <c r="AM5" s="200"/>
      <c r="AN5" s="69"/>
      <c r="AO5" s="201"/>
      <c r="AP5" s="8"/>
      <c r="AQ5" s="106"/>
      <c r="AR5" s="106"/>
      <c r="AS5" s="105"/>
      <c r="AT5" s="105"/>
      <c r="AV5" s="202"/>
    </row>
    <row r="6" spans="1:48" s="8" customFormat="1" ht="14.25" customHeight="1">
      <c r="A6" s="469"/>
      <c r="B6" s="173" t="s">
        <v>26</v>
      </c>
      <c r="C6" s="173" t="s">
        <v>22</v>
      </c>
      <c r="D6" s="173" t="s">
        <v>27</v>
      </c>
      <c r="E6" s="173" t="s">
        <v>28</v>
      </c>
      <c r="F6" s="173" t="s">
        <v>29</v>
      </c>
      <c r="G6" s="173" t="s">
        <v>30</v>
      </c>
      <c r="H6" s="173" t="s">
        <v>31</v>
      </c>
      <c r="I6" s="173" t="s">
        <v>32</v>
      </c>
      <c r="J6" s="173" t="s">
        <v>23</v>
      </c>
      <c r="K6" s="173" t="s">
        <v>33</v>
      </c>
      <c r="L6" s="173" t="s">
        <v>24</v>
      </c>
      <c r="M6" s="173" t="s">
        <v>25</v>
      </c>
      <c r="N6" s="173" t="str">
        <f>FAB!H6</f>
        <v>10/11</v>
      </c>
      <c r="O6" s="173" t="str">
        <f>FAB!I6</f>
        <v>11/12</v>
      </c>
      <c r="P6" s="173" t="s">
        <v>0</v>
      </c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425" t="s">
        <v>99</v>
      </c>
      <c r="AE6" s="219">
        <v>3956.3439999999987</v>
      </c>
      <c r="AF6" s="198">
        <v>4509.996999999999</v>
      </c>
      <c r="AG6" s="199">
        <v>5104.42</v>
      </c>
      <c r="AH6" s="199">
        <v>0</v>
      </c>
      <c r="AI6" s="199"/>
      <c r="AJ6" s="199"/>
      <c r="AK6" s="199"/>
      <c r="AL6" s="203"/>
      <c r="AM6" s="69"/>
      <c r="AN6" s="69"/>
      <c r="AO6" s="201"/>
      <c r="AS6" s="204"/>
      <c r="AT6" s="204"/>
      <c r="AV6" s="9"/>
    </row>
    <row r="7" spans="1:52" s="91" customFormat="1" ht="15.75" customHeight="1">
      <c r="A7" s="116" t="s">
        <v>7</v>
      </c>
      <c r="B7" s="137">
        <v>56</v>
      </c>
      <c r="C7" s="137">
        <v>86.82</v>
      </c>
      <c r="D7" s="137">
        <v>97.56</v>
      </c>
      <c r="E7" s="137">
        <v>132.86</v>
      </c>
      <c r="F7" s="137">
        <v>96.51</v>
      </c>
      <c r="G7" s="137">
        <v>88.59</v>
      </c>
      <c r="H7" s="137">
        <v>66.92</v>
      </c>
      <c r="I7" s="137">
        <v>111.62</v>
      </c>
      <c r="J7" s="137">
        <v>82.8</v>
      </c>
      <c r="K7" s="137">
        <v>141.22</v>
      </c>
      <c r="L7" s="226">
        <v>198.6</v>
      </c>
      <c r="M7" s="142">
        <v>142.72</v>
      </c>
      <c r="N7" s="195">
        <v>1535.1</v>
      </c>
      <c r="O7" s="233">
        <v>1302.22</v>
      </c>
      <c r="P7" s="132">
        <f>IF(N7&lt;&gt;0,(O7-N7)/N7,0)</f>
        <v>-0.15170347208650894</v>
      </c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425" t="s">
        <v>22</v>
      </c>
      <c r="AE7" s="208">
        <v>3549.045</v>
      </c>
      <c r="AF7" s="205">
        <v>4875.7</v>
      </c>
      <c r="AG7" s="199">
        <v>5303.62</v>
      </c>
      <c r="AH7" s="199">
        <v>0</v>
      </c>
      <c r="AI7" s="199"/>
      <c r="AJ7" s="206"/>
      <c r="AK7" s="200"/>
      <c r="AL7" s="200"/>
      <c r="AM7" s="200"/>
      <c r="AN7" s="200"/>
      <c r="AO7" s="207"/>
      <c r="AP7" s="208"/>
      <c r="AR7" s="209"/>
      <c r="AS7" s="209"/>
      <c r="AU7" s="209"/>
      <c r="AV7" s="95"/>
      <c r="AW7" s="95"/>
      <c r="AX7" s="95"/>
      <c r="AY7" s="95"/>
      <c r="AZ7" s="95"/>
    </row>
    <row r="8" spans="1:52" s="95" customFormat="1" ht="15.75" customHeight="1">
      <c r="A8" s="93" t="s">
        <v>8</v>
      </c>
      <c r="B8" s="137">
        <v>15</v>
      </c>
      <c r="C8" s="137">
        <v>45</v>
      </c>
      <c r="D8" s="137">
        <v>46</v>
      </c>
      <c r="E8" s="137">
        <v>19</v>
      </c>
      <c r="F8" s="137">
        <v>22</v>
      </c>
      <c r="G8" s="137">
        <v>13</v>
      </c>
      <c r="H8" s="137">
        <v>11</v>
      </c>
      <c r="I8" s="137">
        <v>21</v>
      </c>
      <c r="J8" s="137">
        <v>24</v>
      </c>
      <c r="K8" s="137">
        <v>35</v>
      </c>
      <c r="L8" s="227">
        <v>38</v>
      </c>
      <c r="M8" s="137">
        <v>39</v>
      </c>
      <c r="N8" s="195">
        <v>291</v>
      </c>
      <c r="O8" s="233">
        <v>328</v>
      </c>
      <c r="P8" s="132">
        <f aca="true" t="shared" si="0" ref="P8:P24">IF(N8&lt;&gt;0,(O8-N8)/N8,0)</f>
        <v>0.12714776632302405</v>
      </c>
      <c r="S8" s="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425" t="s">
        <v>100</v>
      </c>
      <c r="AE8" s="208">
        <v>3807.5639999999985</v>
      </c>
      <c r="AF8" s="205">
        <v>4362.178000000001</v>
      </c>
      <c r="AG8" s="200">
        <v>4440.12</v>
      </c>
      <c r="AH8" s="200">
        <v>0</v>
      </c>
      <c r="AI8" s="200"/>
      <c r="AJ8" s="206"/>
      <c r="AK8" s="340"/>
      <c r="AL8" s="200"/>
      <c r="AM8" s="200"/>
      <c r="AN8" s="200"/>
      <c r="AO8" s="207"/>
      <c r="AP8" s="208"/>
      <c r="AQ8" s="91"/>
      <c r="AR8" s="209"/>
      <c r="AS8" s="209"/>
      <c r="AT8" s="91"/>
      <c r="AU8" s="91"/>
      <c r="AV8" s="91"/>
      <c r="AW8" s="91"/>
      <c r="AX8" s="91"/>
      <c r="AY8" s="91"/>
      <c r="AZ8" s="91"/>
    </row>
    <row r="9" spans="1:52" s="95" customFormat="1" ht="12.75" customHeight="1">
      <c r="A9" s="147" t="s">
        <v>1</v>
      </c>
      <c r="B9" s="137">
        <v>62.4</v>
      </c>
      <c r="C9" s="137">
        <v>40.5</v>
      </c>
      <c r="D9" s="137">
        <v>34.9</v>
      </c>
      <c r="E9" s="137">
        <v>33.4</v>
      </c>
      <c r="F9" s="137">
        <v>45.5</v>
      </c>
      <c r="G9" s="137">
        <v>40.1</v>
      </c>
      <c r="H9" s="137">
        <v>31.2</v>
      </c>
      <c r="I9" s="137">
        <v>26.2</v>
      </c>
      <c r="J9" s="137">
        <v>65</v>
      </c>
      <c r="K9" s="137">
        <v>105.3</v>
      </c>
      <c r="L9" s="227">
        <v>130.8</v>
      </c>
      <c r="M9" s="137">
        <v>112</v>
      </c>
      <c r="N9" s="195">
        <v>513.2</v>
      </c>
      <c r="O9" s="233">
        <v>727.3</v>
      </c>
      <c r="P9" s="132">
        <f t="shared" si="0"/>
        <v>0.4171862821512079</v>
      </c>
      <c r="S9" s="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425" t="s">
        <v>101</v>
      </c>
      <c r="AE9" s="347">
        <v>4392.473000000001</v>
      </c>
      <c r="AF9" s="205">
        <v>5046.225</v>
      </c>
      <c r="AG9" s="200">
        <v>5006.04</v>
      </c>
      <c r="AH9" s="200">
        <v>0</v>
      </c>
      <c r="AI9" s="200"/>
      <c r="AJ9" s="206"/>
      <c r="AK9" s="340"/>
      <c r="AL9" s="200"/>
      <c r="AM9" s="203"/>
      <c r="AN9" s="203"/>
      <c r="AO9" s="210"/>
      <c r="AP9" s="204"/>
      <c r="AQ9" s="209"/>
      <c r="AR9" s="209"/>
      <c r="AS9" s="209"/>
      <c r="AT9" s="91"/>
      <c r="AU9" s="91"/>
      <c r="AV9" s="91"/>
      <c r="AW9" s="91"/>
      <c r="AX9" s="91"/>
      <c r="AY9" s="91"/>
      <c r="AZ9" s="91"/>
    </row>
    <row r="10" spans="1:52" s="95" customFormat="1" ht="12.75" customHeight="1">
      <c r="A10" s="147" t="s">
        <v>16</v>
      </c>
      <c r="B10" s="137">
        <v>2.4</v>
      </c>
      <c r="C10" s="137">
        <v>2.8</v>
      </c>
      <c r="D10" s="137">
        <v>4.4</v>
      </c>
      <c r="E10" s="137">
        <v>3.3</v>
      </c>
      <c r="F10" s="137">
        <v>7.9</v>
      </c>
      <c r="G10" s="137">
        <v>5.7</v>
      </c>
      <c r="H10" s="137">
        <v>5.1</v>
      </c>
      <c r="I10" s="137">
        <v>4.6</v>
      </c>
      <c r="J10" s="137">
        <v>9.2</v>
      </c>
      <c r="K10" s="137">
        <v>11.6</v>
      </c>
      <c r="L10" s="227">
        <v>6.3</v>
      </c>
      <c r="M10" s="137">
        <v>6.2</v>
      </c>
      <c r="N10" s="195">
        <v>0</v>
      </c>
      <c r="O10" s="233">
        <v>69.5</v>
      </c>
      <c r="P10" s="132">
        <f t="shared" si="0"/>
        <v>0</v>
      </c>
      <c r="S10" s="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425" t="s">
        <v>102</v>
      </c>
      <c r="AE10" s="347">
        <v>4529.191999999999</v>
      </c>
      <c r="AF10" s="205">
        <v>5017.909000000001</v>
      </c>
      <c r="AG10" s="200">
        <v>5407.78</v>
      </c>
      <c r="AH10" s="200">
        <v>0</v>
      </c>
      <c r="AI10" s="200"/>
      <c r="AJ10" s="206"/>
      <c r="AK10" s="340"/>
      <c r="AL10" s="200"/>
      <c r="AM10" s="203"/>
      <c r="AN10" s="203"/>
      <c r="AO10" s="210"/>
      <c r="AP10" s="204"/>
      <c r="AQ10" s="209"/>
      <c r="AR10" s="209"/>
      <c r="AS10" s="209"/>
      <c r="AT10" s="91"/>
      <c r="AU10" s="91"/>
      <c r="AV10" s="91"/>
      <c r="AW10" s="91"/>
      <c r="AX10" s="91"/>
      <c r="AY10" s="91"/>
      <c r="AZ10" s="91"/>
    </row>
    <row r="11" spans="1:47" s="211" customFormat="1" ht="12.75" customHeight="1">
      <c r="A11" s="147" t="s">
        <v>2</v>
      </c>
      <c r="B11" s="137">
        <v>225.5</v>
      </c>
      <c r="C11" s="137">
        <v>307.5</v>
      </c>
      <c r="D11" s="137">
        <v>263.2</v>
      </c>
      <c r="E11" s="137">
        <v>255.5</v>
      </c>
      <c r="F11" s="137">
        <v>276.5</v>
      </c>
      <c r="G11" s="137">
        <v>269</v>
      </c>
      <c r="H11" s="137">
        <v>223.6</v>
      </c>
      <c r="I11" s="137">
        <v>281</v>
      </c>
      <c r="J11" s="137">
        <v>263.6</v>
      </c>
      <c r="K11" s="137">
        <v>253.5</v>
      </c>
      <c r="L11" s="228">
        <v>1191.3</v>
      </c>
      <c r="M11" s="225">
        <v>286.6</v>
      </c>
      <c r="N11" s="195">
        <v>416</v>
      </c>
      <c r="O11" s="233">
        <v>4096.8</v>
      </c>
      <c r="P11" s="132">
        <f t="shared" si="0"/>
        <v>8.848076923076924</v>
      </c>
      <c r="S11" s="210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425" t="s">
        <v>103</v>
      </c>
      <c r="AE11" s="347">
        <v>5186.9169999999995</v>
      </c>
      <c r="AF11" s="348">
        <v>4510.4439999999995</v>
      </c>
      <c r="AG11" s="340">
        <v>5588.3</v>
      </c>
      <c r="AH11" s="340">
        <v>0</v>
      </c>
      <c r="AI11" s="340"/>
      <c r="AJ11" s="340"/>
      <c r="AK11" s="340"/>
      <c r="AL11" s="212"/>
      <c r="AM11" s="203"/>
      <c r="AN11" s="213"/>
      <c r="AO11" s="213"/>
      <c r="AP11" s="213"/>
      <c r="AQ11" s="214"/>
      <c r="AR11" s="214"/>
      <c r="AS11" s="214"/>
      <c r="AT11" s="214"/>
      <c r="AU11" s="214"/>
    </row>
    <row r="12" spans="1:47" s="211" customFormat="1" ht="12.75" customHeight="1">
      <c r="A12" s="147" t="s">
        <v>18</v>
      </c>
      <c r="B12" s="137">
        <v>69.39</v>
      </c>
      <c r="C12" s="137">
        <v>164.74</v>
      </c>
      <c r="D12" s="137">
        <v>102.27</v>
      </c>
      <c r="E12" s="137">
        <v>123.45</v>
      </c>
      <c r="F12" s="137">
        <v>77.56</v>
      </c>
      <c r="G12" s="137">
        <v>72.63</v>
      </c>
      <c r="H12" s="137">
        <v>81.19</v>
      </c>
      <c r="I12" s="137">
        <v>54.93</v>
      </c>
      <c r="J12" s="137">
        <v>80.31</v>
      </c>
      <c r="K12" s="137">
        <v>56.28</v>
      </c>
      <c r="L12" s="228">
        <v>80.62</v>
      </c>
      <c r="M12" s="225">
        <v>124.63</v>
      </c>
      <c r="N12" s="195">
        <v>1574.61</v>
      </c>
      <c r="O12" s="233">
        <v>1088</v>
      </c>
      <c r="P12" s="132">
        <f t="shared" si="0"/>
        <v>-0.3090352531738017</v>
      </c>
      <c r="S12" s="210"/>
      <c r="T12" s="347"/>
      <c r="U12" s="347"/>
      <c r="V12" s="347"/>
      <c r="W12" s="347"/>
      <c r="X12" s="347"/>
      <c r="Y12" s="347"/>
      <c r="Z12" s="347"/>
      <c r="AA12" s="347"/>
      <c r="AB12" s="347"/>
      <c r="AC12" s="347"/>
      <c r="AD12" s="425" t="s">
        <v>104</v>
      </c>
      <c r="AE12" s="347">
        <v>5290.145000000001</v>
      </c>
      <c r="AF12" s="348">
        <v>4858.153</v>
      </c>
      <c r="AG12" s="340">
        <v>5301.84</v>
      </c>
      <c r="AH12" s="340">
        <v>0</v>
      </c>
      <c r="AI12" s="340"/>
      <c r="AJ12" s="340"/>
      <c r="AK12" s="340"/>
      <c r="AL12" s="215"/>
      <c r="AM12" s="203"/>
      <c r="AN12" s="203"/>
      <c r="AO12" s="203"/>
      <c r="AP12" s="203"/>
      <c r="AQ12" s="216"/>
      <c r="AR12" s="216"/>
      <c r="AS12" s="216"/>
      <c r="AT12" s="216"/>
      <c r="AU12" s="216"/>
    </row>
    <row r="13" spans="1:47" s="106" customFormat="1" ht="13.5" customHeight="1">
      <c r="A13" s="93" t="s">
        <v>15</v>
      </c>
      <c r="B13" s="137">
        <v>2.1</v>
      </c>
      <c r="C13" s="137">
        <v>2.4</v>
      </c>
      <c r="D13" s="137">
        <v>2.8</v>
      </c>
      <c r="E13" s="137">
        <v>0</v>
      </c>
      <c r="F13" s="137">
        <v>2.3</v>
      </c>
      <c r="G13" s="137">
        <v>6</v>
      </c>
      <c r="H13" s="137">
        <v>2.2</v>
      </c>
      <c r="I13" s="137">
        <v>1.8</v>
      </c>
      <c r="J13" s="137">
        <v>2.7</v>
      </c>
      <c r="K13" s="137">
        <v>2.7</v>
      </c>
      <c r="L13" s="227">
        <v>3.9</v>
      </c>
      <c r="M13" s="137">
        <v>3.1</v>
      </c>
      <c r="N13" s="195">
        <v>22</v>
      </c>
      <c r="O13" s="233">
        <v>32</v>
      </c>
      <c r="P13" s="132">
        <f t="shared" si="0"/>
        <v>0.45454545454545453</v>
      </c>
      <c r="S13" s="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425" t="s">
        <v>105</v>
      </c>
      <c r="AE13" s="347">
        <v>5955.293000000001</v>
      </c>
      <c r="AF13" s="205">
        <v>5289.217999999999</v>
      </c>
      <c r="AG13" s="200">
        <v>5028.34</v>
      </c>
      <c r="AH13" s="200">
        <v>0</v>
      </c>
      <c r="AI13" s="200"/>
      <c r="AJ13" s="200"/>
      <c r="AK13" s="200"/>
      <c r="AL13" s="69"/>
      <c r="AM13" s="69"/>
      <c r="AN13" s="69"/>
      <c r="AO13" s="69"/>
      <c r="AP13" s="69"/>
      <c r="AQ13" s="36"/>
      <c r="AR13" s="36"/>
      <c r="AS13" s="36"/>
      <c r="AT13" s="36"/>
      <c r="AU13" s="36"/>
    </row>
    <row r="14" spans="1:47" s="106" customFormat="1" ht="13.5" customHeight="1">
      <c r="A14" s="93" t="s">
        <v>128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227"/>
      <c r="M14" s="137">
        <v>25.5</v>
      </c>
      <c r="N14" s="195">
        <v>9.1</v>
      </c>
      <c r="O14" s="233"/>
      <c r="P14" s="132"/>
      <c r="S14" s="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425" t="s">
        <v>23</v>
      </c>
      <c r="AE14" s="347">
        <v>6377.557</v>
      </c>
      <c r="AF14" s="205">
        <v>6176.026000000003</v>
      </c>
      <c r="AG14" s="200">
        <v>5213.98</v>
      </c>
      <c r="AH14" s="200"/>
      <c r="AI14" s="200"/>
      <c r="AJ14" s="200"/>
      <c r="AK14" s="200"/>
      <c r="AL14" s="69"/>
      <c r="AM14" s="69"/>
      <c r="AN14" s="69"/>
      <c r="AO14" s="69"/>
      <c r="AP14" s="69"/>
      <c r="AQ14" s="36"/>
      <c r="AR14" s="36"/>
      <c r="AS14" s="36"/>
      <c r="AT14" s="36"/>
      <c r="AU14" s="36"/>
    </row>
    <row r="15" spans="1:47" s="106" customFormat="1" ht="13.5" customHeight="1">
      <c r="A15" s="248" t="s">
        <v>50</v>
      </c>
      <c r="B15" s="270">
        <v>1721.6</v>
      </c>
      <c r="C15" s="270">
        <v>2000.3</v>
      </c>
      <c r="D15" s="270">
        <v>2071.8</v>
      </c>
      <c r="E15" s="270">
        <v>1819.7</v>
      </c>
      <c r="F15" s="270">
        <v>2017.2</v>
      </c>
      <c r="G15" s="270">
        <v>1790.2</v>
      </c>
      <c r="H15" s="270">
        <v>2142.6</v>
      </c>
      <c r="I15" s="270">
        <v>2646.5</v>
      </c>
      <c r="J15" s="270">
        <v>3040.7</v>
      </c>
      <c r="K15" s="270">
        <v>2776.1</v>
      </c>
      <c r="L15" s="271">
        <v>2987.9</v>
      </c>
      <c r="M15" s="270">
        <v>2639</v>
      </c>
      <c r="N15" s="272">
        <v>30380.2</v>
      </c>
      <c r="O15" s="273">
        <v>27653.6</v>
      </c>
      <c r="P15" s="132">
        <f t="shared" si="0"/>
        <v>-0.08974924457376851</v>
      </c>
      <c r="S15" s="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425" t="s">
        <v>106</v>
      </c>
      <c r="AE15" s="208">
        <v>5746.147000000001</v>
      </c>
      <c r="AF15" s="205">
        <v>6016.397000000002</v>
      </c>
      <c r="AG15" s="200">
        <v>4861.42</v>
      </c>
      <c r="AH15" s="200">
        <v>0</v>
      </c>
      <c r="AI15" s="200"/>
      <c r="AJ15" s="200"/>
      <c r="AK15" s="200"/>
      <c r="AL15" s="69"/>
      <c r="AM15" s="69"/>
      <c r="AN15" s="69"/>
      <c r="AO15" s="69"/>
      <c r="AP15" s="69"/>
      <c r="AQ15" s="36"/>
      <c r="AR15" s="36"/>
      <c r="AS15" s="36"/>
      <c r="AT15" s="36"/>
      <c r="AU15" s="36"/>
    </row>
    <row r="16" spans="1:47" s="91" customFormat="1" ht="13.5" customHeight="1">
      <c r="A16" s="248" t="s">
        <v>3</v>
      </c>
      <c r="B16" s="270">
        <v>1199.9</v>
      </c>
      <c r="C16" s="270">
        <v>968.3</v>
      </c>
      <c r="D16" s="270">
        <v>662.36</v>
      </c>
      <c r="E16" s="270">
        <v>1489.18</v>
      </c>
      <c r="F16" s="270">
        <v>1386.1</v>
      </c>
      <c r="G16" s="270">
        <v>1273.49</v>
      </c>
      <c r="H16" s="270">
        <v>1386.76</v>
      </c>
      <c r="I16" s="270">
        <v>1197.13</v>
      </c>
      <c r="J16" s="270">
        <v>1299.64</v>
      </c>
      <c r="K16" s="270">
        <v>1258.47</v>
      </c>
      <c r="L16" s="271">
        <v>1310.98</v>
      </c>
      <c r="M16" s="270">
        <v>1036.44</v>
      </c>
      <c r="N16" s="272">
        <v>13452.65</v>
      </c>
      <c r="O16" s="273">
        <v>14468.74</v>
      </c>
      <c r="P16" s="132">
        <f t="shared" si="0"/>
        <v>0.07553084336543359</v>
      </c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425" t="s">
        <v>24</v>
      </c>
      <c r="AE16" s="208">
        <v>5972.04</v>
      </c>
      <c r="AF16" s="205">
        <v>7308.626</v>
      </c>
      <c r="AG16" s="200">
        <v>4671.62</v>
      </c>
      <c r="AH16" s="200">
        <v>0</v>
      </c>
      <c r="AI16" s="200"/>
      <c r="AJ16" s="200"/>
      <c r="AK16" s="200"/>
      <c r="AL16" s="200"/>
      <c r="AM16" s="200"/>
      <c r="AN16" s="203"/>
      <c r="AO16" s="203"/>
      <c r="AP16" s="203"/>
      <c r="AQ16" s="34"/>
      <c r="AR16" s="34"/>
      <c r="AS16" s="34"/>
      <c r="AT16" s="34"/>
      <c r="AU16" s="46"/>
    </row>
    <row r="17" spans="1:47" s="91" customFormat="1" ht="13.5" customHeight="1">
      <c r="A17" s="93" t="s">
        <v>9</v>
      </c>
      <c r="B17" s="225">
        <v>2.2</v>
      </c>
      <c r="C17" s="225">
        <v>1.7</v>
      </c>
      <c r="D17" s="225">
        <v>4.2</v>
      </c>
      <c r="E17" s="225">
        <v>4.2</v>
      </c>
      <c r="F17" s="225">
        <v>3.4</v>
      </c>
      <c r="G17" s="225">
        <v>2.1</v>
      </c>
      <c r="H17" s="225">
        <v>2.1</v>
      </c>
      <c r="I17" s="225">
        <v>2.9</v>
      </c>
      <c r="J17" s="225">
        <v>5.5</v>
      </c>
      <c r="K17" s="225">
        <v>2.3</v>
      </c>
      <c r="L17" s="228">
        <v>2.5</v>
      </c>
      <c r="M17" s="225">
        <v>1.1</v>
      </c>
      <c r="N17" s="234">
        <v>115.7</v>
      </c>
      <c r="O17" s="235">
        <v>34.2</v>
      </c>
      <c r="P17" s="132">
        <f t="shared" si="0"/>
        <v>-0.7044079515989629</v>
      </c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425" t="s">
        <v>25</v>
      </c>
      <c r="AE17" s="208">
        <v>5887.595999999999</v>
      </c>
      <c r="AF17" s="205">
        <v>5635.75</v>
      </c>
      <c r="AG17" s="200">
        <v>4852.34</v>
      </c>
      <c r="AH17" s="200">
        <v>0</v>
      </c>
      <c r="AI17" s="200"/>
      <c r="AJ17" s="200"/>
      <c r="AK17" s="200"/>
      <c r="AL17" s="200"/>
      <c r="AM17" s="212"/>
      <c r="AN17" s="203"/>
      <c r="AO17" s="203"/>
      <c r="AP17" s="203"/>
      <c r="AQ17" s="34"/>
      <c r="AR17" s="34"/>
      <c r="AS17" s="34"/>
      <c r="AT17" s="34"/>
      <c r="AU17" s="34"/>
    </row>
    <row r="18" spans="1:47" s="91" customFormat="1" ht="13.5" customHeight="1">
      <c r="A18" s="93" t="s">
        <v>4</v>
      </c>
      <c r="B18" s="225">
        <v>35.76</v>
      </c>
      <c r="C18" s="225">
        <v>55.8</v>
      </c>
      <c r="D18" s="225">
        <v>42.8</v>
      </c>
      <c r="E18" s="225">
        <v>42.68</v>
      </c>
      <c r="F18" s="225">
        <v>47.45</v>
      </c>
      <c r="G18" s="225">
        <v>52.99</v>
      </c>
      <c r="H18" s="225">
        <v>36.38</v>
      </c>
      <c r="I18" s="225">
        <v>24.54</v>
      </c>
      <c r="J18" s="225">
        <v>5.6</v>
      </c>
      <c r="K18" s="225">
        <v>7.96</v>
      </c>
      <c r="L18" s="228">
        <v>10.02</v>
      </c>
      <c r="M18" s="225">
        <v>0</v>
      </c>
      <c r="N18" s="234">
        <v>336.27</v>
      </c>
      <c r="O18" s="235">
        <v>361.98</v>
      </c>
      <c r="P18" s="132">
        <f t="shared" si="0"/>
        <v>0.0764564189490589</v>
      </c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5"/>
      <c r="AG18" s="200"/>
      <c r="AH18" s="200"/>
      <c r="AI18" s="200"/>
      <c r="AJ18" s="200"/>
      <c r="AK18" s="200"/>
      <c r="AL18" s="200"/>
      <c r="AM18" s="212"/>
      <c r="AN18" s="203"/>
      <c r="AO18" s="203"/>
      <c r="AP18" s="203"/>
      <c r="AQ18" s="34"/>
      <c r="AR18" s="34"/>
      <c r="AS18" s="34"/>
      <c r="AT18" s="34"/>
      <c r="AU18" s="34"/>
    </row>
    <row r="19" spans="1:52" s="91" customFormat="1" ht="13.5" customHeight="1">
      <c r="A19" s="147" t="s">
        <v>10</v>
      </c>
      <c r="B19" s="225">
        <v>4.5</v>
      </c>
      <c r="C19" s="225">
        <v>0</v>
      </c>
      <c r="D19" s="225">
        <v>0</v>
      </c>
      <c r="E19" s="225">
        <v>0</v>
      </c>
      <c r="F19" s="225">
        <v>0</v>
      </c>
      <c r="G19" s="225">
        <v>0</v>
      </c>
      <c r="H19" s="225">
        <v>43.1</v>
      </c>
      <c r="I19" s="225">
        <v>0</v>
      </c>
      <c r="J19" s="225">
        <v>0</v>
      </c>
      <c r="K19" s="225">
        <v>0</v>
      </c>
      <c r="L19" s="228">
        <v>0</v>
      </c>
      <c r="M19" s="225">
        <v>337.9</v>
      </c>
      <c r="N19" s="234">
        <v>192</v>
      </c>
      <c r="O19" s="235">
        <v>385.5</v>
      </c>
      <c r="P19" s="132">
        <f t="shared" si="0"/>
        <v>1.0078125</v>
      </c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5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46"/>
      <c r="AR19" s="217"/>
      <c r="AS19" s="217"/>
      <c r="AT19" s="46"/>
      <c r="AU19" s="46"/>
      <c r="AV19" s="202"/>
      <c r="AW19" s="202"/>
      <c r="AX19" s="202"/>
      <c r="AY19" s="202"/>
      <c r="AZ19" s="202"/>
    </row>
    <row r="20" spans="1:52" s="91" customFormat="1" ht="13.5" customHeight="1">
      <c r="A20" s="93" t="s">
        <v>12</v>
      </c>
      <c r="B20" s="225">
        <v>3</v>
      </c>
      <c r="C20" s="225">
        <v>0.5</v>
      </c>
      <c r="D20" s="225">
        <v>3.2</v>
      </c>
      <c r="E20" s="225">
        <v>0.5</v>
      </c>
      <c r="F20" s="225">
        <v>2.5</v>
      </c>
      <c r="G20" s="225">
        <v>1.7</v>
      </c>
      <c r="H20" s="225">
        <v>1.3</v>
      </c>
      <c r="I20" s="225">
        <v>1.1</v>
      </c>
      <c r="J20" s="225">
        <v>0.6</v>
      </c>
      <c r="K20" s="225">
        <v>14</v>
      </c>
      <c r="L20" s="228">
        <v>0</v>
      </c>
      <c r="M20" s="225">
        <v>0</v>
      </c>
      <c r="N20" s="234">
        <v>5.9</v>
      </c>
      <c r="O20" s="235">
        <v>28.4</v>
      </c>
      <c r="P20" s="132">
        <f t="shared" si="0"/>
        <v>3.813559322033898</v>
      </c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5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46"/>
      <c r="AR20" s="217"/>
      <c r="AS20" s="217"/>
      <c r="AT20" s="46"/>
      <c r="AU20" s="46"/>
      <c r="AV20" s="202"/>
      <c r="AW20" s="202"/>
      <c r="AX20" s="202"/>
      <c r="AY20" s="202"/>
      <c r="AZ20" s="202"/>
    </row>
    <row r="21" spans="1:52" s="106" customFormat="1" ht="12.75" customHeight="1">
      <c r="A21" s="249" t="s">
        <v>129</v>
      </c>
      <c r="B21" s="270">
        <v>956.2</v>
      </c>
      <c r="C21" s="270">
        <v>1096.24</v>
      </c>
      <c r="D21" s="270">
        <v>931.68</v>
      </c>
      <c r="E21" s="270">
        <v>1030.06</v>
      </c>
      <c r="F21" s="270">
        <v>967.49</v>
      </c>
      <c r="G21" s="270">
        <v>799.75</v>
      </c>
      <c r="H21" s="270">
        <v>727.3</v>
      </c>
      <c r="I21" s="270">
        <v>821.24</v>
      </c>
      <c r="J21" s="270">
        <v>1211.79</v>
      </c>
      <c r="K21" s="270">
        <v>1281.62</v>
      </c>
      <c r="L21" s="270">
        <v>1277.71</v>
      </c>
      <c r="M21" s="270">
        <v>796.66</v>
      </c>
      <c r="N21" s="272">
        <v>10770.09</v>
      </c>
      <c r="O21" s="273">
        <v>11897.73</v>
      </c>
      <c r="P21" s="132">
        <f t="shared" si="0"/>
        <v>0.10470107492137944</v>
      </c>
      <c r="S21" s="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199"/>
      <c r="AH21" s="199"/>
      <c r="AI21" s="199"/>
      <c r="AJ21" s="200"/>
      <c r="AK21" s="200"/>
      <c r="AL21" s="69"/>
      <c r="AM21" s="69"/>
      <c r="AN21" s="69"/>
      <c r="AO21" s="69"/>
      <c r="AP21" s="69"/>
      <c r="AQ21" s="36"/>
      <c r="AR21" s="34"/>
      <c r="AS21" s="34"/>
      <c r="AT21" s="36"/>
      <c r="AU21" s="36"/>
      <c r="AV21" s="120"/>
      <c r="AW21" s="120"/>
      <c r="AX21" s="120"/>
      <c r="AY21" s="120"/>
      <c r="AZ21" s="120"/>
    </row>
    <row r="22" spans="1:47" s="208" customFormat="1" ht="12" customHeight="1">
      <c r="A22" s="231" t="s">
        <v>6</v>
      </c>
      <c r="B22" s="228">
        <v>135.85</v>
      </c>
      <c r="C22" s="474">
        <v>79.3</v>
      </c>
      <c r="D22" s="474"/>
      <c r="E22" s="474"/>
      <c r="F22" s="225">
        <v>52.6</v>
      </c>
      <c r="G22" s="225">
        <v>84.19</v>
      </c>
      <c r="H22" s="225">
        <v>87.81</v>
      </c>
      <c r="I22" s="225">
        <v>83.46</v>
      </c>
      <c r="J22" s="225">
        <v>61.49</v>
      </c>
      <c r="K22" s="225">
        <v>43.55</v>
      </c>
      <c r="L22" s="225">
        <v>45.69</v>
      </c>
      <c r="M22" s="225">
        <v>58.2</v>
      </c>
      <c r="N22" s="234">
        <v>771.41</v>
      </c>
      <c r="O22" s="235">
        <v>890.65</v>
      </c>
      <c r="P22" s="132">
        <f t="shared" si="0"/>
        <v>0.15457409159850147</v>
      </c>
      <c r="Q22" s="9"/>
      <c r="R22" s="9"/>
      <c r="S22" s="9"/>
      <c r="T22" s="24"/>
      <c r="U22" s="24"/>
      <c r="V22" s="24"/>
      <c r="W22" s="24"/>
      <c r="X22" s="24"/>
      <c r="Y22" s="219"/>
      <c r="Z22" s="219"/>
      <c r="AA22" s="219"/>
      <c r="AB22" s="219"/>
      <c r="AC22" s="219"/>
      <c r="AD22" s="219"/>
      <c r="AE22" s="345"/>
      <c r="AF22" s="219"/>
      <c r="AG22" s="220"/>
      <c r="AH22" s="220"/>
      <c r="AI22" s="220"/>
      <c r="AJ22" s="200"/>
      <c r="AK22" s="200"/>
      <c r="AL22" s="200"/>
      <c r="AM22" s="200"/>
      <c r="AN22" s="200"/>
      <c r="AO22" s="200"/>
      <c r="AP22" s="200"/>
      <c r="AQ22" s="46"/>
      <c r="AR22" s="217"/>
      <c r="AS22" s="217"/>
      <c r="AT22" s="46"/>
      <c r="AU22" s="46"/>
    </row>
    <row r="23" spans="1:16" ht="11.25">
      <c r="A23" s="232" t="s">
        <v>42</v>
      </c>
      <c r="B23" s="229">
        <v>18.2</v>
      </c>
      <c r="C23" s="229">
        <v>23.8</v>
      </c>
      <c r="D23" s="229">
        <v>17.4</v>
      </c>
      <c r="E23" s="229">
        <v>11.5</v>
      </c>
      <c r="F23" s="229">
        <v>12.9</v>
      </c>
      <c r="G23" s="229">
        <v>11</v>
      </c>
      <c r="H23" s="229">
        <v>9.6</v>
      </c>
      <c r="I23" s="229">
        <v>11.2</v>
      </c>
      <c r="J23" s="229">
        <v>23.1</v>
      </c>
      <c r="K23" s="229">
        <v>26.8</v>
      </c>
      <c r="L23" s="229">
        <v>24.3</v>
      </c>
      <c r="M23" s="229">
        <v>26.7</v>
      </c>
      <c r="N23" s="236">
        <v>265.09</v>
      </c>
      <c r="O23" s="237">
        <v>216.5</v>
      </c>
      <c r="P23" s="132">
        <f t="shared" si="0"/>
        <v>-0.18329623901316527</v>
      </c>
    </row>
    <row r="24" spans="1:16" ht="11.25">
      <c r="A24" s="192" t="s">
        <v>34</v>
      </c>
      <c r="B24" s="191">
        <f>SUM(B7:B23)</f>
        <v>4510</v>
      </c>
      <c r="C24" s="191">
        <f aca="true" t="shared" si="1" ref="C24:O24">SUM(C7:C23)</f>
        <v>4875.7</v>
      </c>
      <c r="D24" s="191">
        <f t="shared" si="1"/>
        <v>4284.57</v>
      </c>
      <c r="E24" s="191">
        <f t="shared" si="1"/>
        <v>4965.33</v>
      </c>
      <c r="F24" s="191">
        <f t="shared" si="1"/>
        <v>5017.91</v>
      </c>
      <c r="G24" s="191">
        <f t="shared" si="1"/>
        <v>4510.44</v>
      </c>
      <c r="H24" s="191">
        <f t="shared" si="1"/>
        <v>4858.160000000001</v>
      </c>
      <c r="I24" s="191">
        <f t="shared" si="1"/>
        <v>5289.22</v>
      </c>
      <c r="J24" s="191">
        <f t="shared" si="1"/>
        <v>6176.030000000001</v>
      </c>
      <c r="K24" s="191">
        <f t="shared" si="1"/>
        <v>6016.400000000001</v>
      </c>
      <c r="L24" s="191">
        <f t="shared" si="1"/>
        <v>7308.62</v>
      </c>
      <c r="M24" s="191">
        <f t="shared" si="1"/>
        <v>5635.75</v>
      </c>
      <c r="N24" s="191">
        <f t="shared" si="1"/>
        <v>60650.31999999999</v>
      </c>
      <c r="O24" s="191">
        <f t="shared" si="1"/>
        <v>63581.12</v>
      </c>
      <c r="P24" s="284">
        <f t="shared" si="0"/>
        <v>0.0483229107447415</v>
      </c>
    </row>
    <row r="25" ht="11.25">
      <c r="A25" s="13" t="s">
        <v>21</v>
      </c>
    </row>
    <row r="26" ht="11.25">
      <c r="A26" s="13"/>
    </row>
    <row r="28" spans="1:16" ht="30" customHeight="1">
      <c r="A28" s="471"/>
      <c r="B28" s="473" t="s">
        <v>79</v>
      </c>
      <c r="C28" s="473"/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470" t="s">
        <v>25</v>
      </c>
      <c r="O28" s="470"/>
      <c r="P28" s="440"/>
    </row>
    <row r="29" spans="1:16" ht="9.75" customHeight="1">
      <c r="A29" s="472"/>
      <c r="B29" s="173" t="s">
        <v>26</v>
      </c>
      <c r="C29" s="221" t="s">
        <v>22</v>
      </c>
      <c r="D29" s="221" t="s">
        <v>27</v>
      </c>
      <c r="E29" s="221" t="s">
        <v>28</v>
      </c>
      <c r="F29" s="221" t="s">
        <v>29</v>
      </c>
      <c r="G29" s="221" t="s">
        <v>30</v>
      </c>
      <c r="H29" s="221" t="s">
        <v>31</v>
      </c>
      <c r="I29" s="221" t="s">
        <v>32</v>
      </c>
      <c r="J29" s="221" t="s">
        <v>23</v>
      </c>
      <c r="K29" s="221" t="s">
        <v>33</v>
      </c>
      <c r="L29" s="221" t="s">
        <v>24</v>
      </c>
      <c r="M29" s="221" t="s">
        <v>25</v>
      </c>
      <c r="N29" s="222" t="str">
        <f>N6</f>
        <v>10/11</v>
      </c>
      <c r="O29" s="222" t="str">
        <f>O6</f>
        <v>11/12</v>
      </c>
      <c r="P29" s="221" t="s">
        <v>0</v>
      </c>
    </row>
    <row r="30" spans="1:16" ht="11.25">
      <c r="A30" s="116" t="s">
        <v>7</v>
      </c>
      <c r="B30" s="117">
        <v>0</v>
      </c>
      <c r="C30" s="117">
        <v>50</v>
      </c>
      <c r="D30" s="117">
        <v>37</v>
      </c>
      <c r="E30" s="117">
        <v>37</v>
      </c>
      <c r="F30" s="117">
        <v>47.67</v>
      </c>
      <c r="G30" s="117">
        <v>39</v>
      </c>
      <c r="H30" s="117">
        <v>52</v>
      </c>
      <c r="I30" s="117">
        <v>47</v>
      </c>
      <c r="J30" s="117">
        <v>44.5</v>
      </c>
      <c r="K30" s="117">
        <v>36.96</v>
      </c>
      <c r="L30" s="117">
        <v>53</v>
      </c>
      <c r="M30" s="118">
        <v>47</v>
      </c>
      <c r="N30" s="119">
        <v>56</v>
      </c>
      <c r="O30" s="118">
        <v>47</v>
      </c>
      <c r="P30" s="132">
        <f>IF(N30&lt;&gt;0,(O30-N30)/N30,0)</f>
        <v>-0.16071428571428573</v>
      </c>
    </row>
    <row r="31" spans="1:16" ht="11.25">
      <c r="A31" s="93" t="s">
        <v>8</v>
      </c>
      <c r="B31" s="303">
        <v>27</v>
      </c>
      <c r="C31" s="303">
        <v>15</v>
      </c>
      <c r="D31" s="303">
        <v>25</v>
      </c>
      <c r="E31" s="303">
        <v>35</v>
      </c>
      <c r="F31" s="303">
        <v>13</v>
      </c>
      <c r="G31" s="303">
        <v>27</v>
      </c>
      <c r="H31" s="303">
        <v>16</v>
      </c>
      <c r="I31" s="303">
        <v>25</v>
      </c>
      <c r="J31" s="303">
        <v>28</v>
      </c>
      <c r="K31" s="303">
        <v>22</v>
      </c>
      <c r="L31" s="303">
        <v>19</v>
      </c>
      <c r="M31" s="304">
        <v>6</v>
      </c>
      <c r="N31" s="305">
        <v>16</v>
      </c>
      <c r="O31" s="304">
        <v>6</v>
      </c>
      <c r="P31" s="132">
        <f aca="true" t="shared" si="2" ref="P31:P45">IF(N31&lt;&gt;0,(O31-N31)/N31,0)</f>
        <v>-0.625</v>
      </c>
    </row>
    <row r="32" spans="1:16" ht="11.25">
      <c r="A32" s="93" t="s">
        <v>1</v>
      </c>
      <c r="B32" s="303">
        <v>18.3</v>
      </c>
      <c r="C32" s="303">
        <v>28</v>
      </c>
      <c r="D32" s="303">
        <v>18.2</v>
      </c>
      <c r="E32" s="303">
        <v>31.7</v>
      </c>
      <c r="F32" s="303">
        <v>12.1</v>
      </c>
      <c r="G32" s="303">
        <v>19.4</v>
      </c>
      <c r="H32" s="303">
        <v>11.2</v>
      </c>
      <c r="I32" s="303">
        <v>34.2</v>
      </c>
      <c r="J32" s="303">
        <v>40.1</v>
      </c>
      <c r="K32" s="303">
        <v>28.8</v>
      </c>
      <c r="L32" s="303">
        <v>31.3</v>
      </c>
      <c r="M32" s="304">
        <v>21.1</v>
      </c>
      <c r="N32" s="305">
        <v>30.7</v>
      </c>
      <c r="O32" s="306">
        <v>21.1</v>
      </c>
      <c r="P32" s="132">
        <f t="shared" si="2"/>
        <v>-0.31270358306188917</v>
      </c>
    </row>
    <row r="33" spans="1:16" ht="11.25">
      <c r="A33" s="93" t="s">
        <v>16</v>
      </c>
      <c r="B33" s="303">
        <v>5.1</v>
      </c>
      <c r="C33" s="303">
        <v>2.4</v>
      </c>
      <c r="D33" s="303">
        <v>4.4</v>
      </c>
      <c r="E33" s="303">
        <v>5.2</v>
      </c>
      <c r="F33" s="303">
        <v>1.1</v>
      </c>
      <c r="G33" s="303">
        <v>2.9</v>
      </c>
      <c r="H33" s="303">
        <v>0.3</v>
      </c>
      <c r="I33" s="303">
        <v>3.2</v>
      </c>
      <c r="J33" s="303">
        <v>7.8</v>
      </c>
      <c r="K33" s="303">
        <v>1.2</v>
      </c>
      <c r="L33" s="303">
        <v>6.2</v>
      </c>
      <c r="M33" s="304">
        <v>0</v>
      </c>
      <c r="N33" s="305">
        <v>0</v>
      </c>
      <c r="O33" s="306">
        <v>0</v>
      </c>
      <c r="P33" s="132">
        <f t="shared" si="2"/>
        <v>0</v>
      </c>
    </row>
    <row r="34" spans="1:16" ht="11.25">
      <c r="A34" s="93" t="s">
        <v>2</v>
      </c>
      <c r="B34" s="303">
        <v>54.2</v>
      </c>
      <c r="C34" s="303">
        <v>36.1</v>
      </c>
      <c r="D34" s="303">
        <v>33.8</v>
      </c>
      <c r="E34" s="303">
        <v>48.4</v>
      </c>
      <c r="F34" s="303">
        <v>80.4</v>
      </c>
      <c r="G34" s="303">
        <v>77.6</v>
      </c>
      <c r="H34" s="303">
        <v>30.7</v>
      </c>
      <c r="I34" s="303">
        <v>38.1</v>
      </c>
      <c r="J34" s="303">
        <v>107</v>
      </c>
      <c r="K34" s="303">
        <v>64.5</v>
      </c>
      <c r="L34" s="303">
        <v>86.2</v>
      </c>
      <c r="M34" s="304">
        <v>35.2</v>
      </c>
      <c r="N34" s="305">
        <v>44.7</v>
      </c>
      <c r="O34" s="306">
        <v>35.2</v>
      </c>
      <c r="P34" s="132">
        <f t="shared" si="2"/>
        <v>-0.21252796420581654</v>
      </c>
    </row>
    <row r="35" spans="1:16" ht="11.25">
      <c r="A35" s="93" t="s">
        <v>18</v>
      </c>
      <c r="B35" s="303">
        <v>30</v>
      </c>
      <c r="C35" s="303">
        <v>29</v>
      </c>
      <c r="D35" s="303">
        <v>61.97</v>
      </c>
      <c r="E35" s="303">
        <v>47.1</v>
      </c>
      <c r="F35" s="303">
        <v>52.58</v>
      </c>
      <c r="G35" s="303">
        <v>36.69</v>
      </c>
      <c r="H35" s="303">
        <v>36.66</v>
      </c>
      <c r="I35" s="303">
        <v>39.17</v>
      </c>
      <c r="J35" s="303">
        <v>37</v>
      </c>
      <c r="K35" s="303">
        <v>36.92</v>
      </c>
      <c r="L35" s="303">
        <v>36.2</v>
      </c>
      <c r="M35" s="304">
        <v>24.75</v>
      </c>
      <c r="N35" s="305">
        <v>24.7</v>
      </c>
      <c r="O35" s="306">
        <v>24.75</v>
      </c>
      <c r="P35" s="132">
        <f t="shared" si="2"/>
        <v>0.002024291497975737</v>
      </c>
    </row>
    <row r="36" spans="1:16" ht="11.25">
      <c r="A36" s="93" t="s">
        <v>15</v>
      </c>
      <c r="B36" s="81">
        <v>8.7</v>
      </c>
      <c r="C36" s="81">
        <v>6.3</v>
      </c>
      <c r="D36" s="81">
        <v>3.5</v>
      </c>
      <c r="E36" s="81">
        <v>3.5</v>
      </c>
      <c r="F36" s="81">
        <v>12</v>
      </c>
      <c r="G36" s="81">
        <v>6</v>
      </c>
      <c r="H36" s="81">
        <v>3.8</v>
      </c>
      <c r="I36" s="81">
        <v>2</v>
      </c>
      <c r="J36" s="81">
        <v>9.3</v>
      </c>
      <c r="K36" s="81">
        <v>6.6</v>
      </c>
      <c r="L36" s="81">
        <v>2.7</v>
      </c>
      <c r="M36" s="81">
        <v>9.6</v>
      </c>
      <c r="N36" s="245">
        <v>10.8</v>
      </c>
      <c r="O36" s="240">
        <v>9.6</v>
      </c>
      <c r="P36" s="132">
        <f t="shared" si="2"/>
        <v>-0.1111111111111112</v>
      </c>
    </row>
    <row r="37" spans="1:16" ht="12.75">
      <c r="A37" s="241" t="s">
        <v>50</v>
      </c>
      <c r="B37" s="312">
        <v>1857.5</v>
      </c>
      <c r="C37" s="312">
        <v>1751.7</v>
      </c>
      <c r="D37" s="312">
        <v>1100.8</v>
      </c>
      <c r="E37" s="312">
        <v>1842.3</v>
      </c>
      <c r="F37" s="312">
        <v>1859.6</v>
      </c>
      <c r="G37" s="312">
        <v>1734.5</v>
      </c>
      <c r="H37" s="312">
        <v>1979</v>
      </c>
      <c r="I37" s="312">
        <v>1360.7</v>
      </c>
      <c r="J37" s="312">
        <v>1389.4</v>
      </c>
      <c r="K37" s="312">
        <v>1598.4</v>
      </c>
      <c r="L37" s="312">
        <v>1543.6</v>
      </c>
      <c r="M37" s="278">
        <v>1746.9</v>
      </c>
      <c r="N37" s="315">
        <v>1159.9</v>
      </c>
      <c r="O37" s="278">
        <v>1746.9</v>
      </c>
      <c r="P37" s="255">
        <f t="shared" si="2"/>
        <v>0.5060781101819122</v>
      </c>
    </row>
    <row r="38" spans="1:16" ht="12.75">
      <c r="A38" s="241" t="s">
        <v>3</v>
      </c>
      <c r="B38" s="312">
        <v>667.15</v>
      </c>
      <c r="C38" s="312">
        <v>664.55</v>
      </c>
      <c r="D38" s="312">
        <v>480.49</v>
      </c>
      <c r="E38" s="312">
        <v>446.82</v>
      </c>
      <c r="F38" s="312">
        <v>277.5</v>
      </c>
      <c r="G38" s="312">
        <v>664.98</v>
      </c>
      <c r="H38" s="312">
        <v>713.92</v>
      </c>
      <c r="I38" s="312">
        <v>915.94</v>
      </c>
      <c r="J38" s="312">
        <v>1254.31</v>
      </c>
      <c r="K38" s="312">
        <v>1031.7</v>
      </c>
      <c r="L38" s="312">
        <v>898.81</v>
      </c>
      <c r="M38" s="278">
        <v>778.83</v>
      </c>
      <c r="N38" s="315">
        <v>413.26</v>
      </c>
      <c r="O38" s="278">
        <v>778.83</v>
      </c>
      <c r="P38" s="255">
        <f t="shared" si="2"/>
        <v>0.8846004936359678</v>
      </c>
    </row>
    <row r="39" spans="1:16" ht="11.25">
      <c r="A39" s="147" t="s">
        <v>9</v>
      </c>
      <c r="B39" s="120">
        <v>1</v>
      </c>
      <c r="C39" s="120">
        <v>1.3</v>
      </c>
      <c r="D39" s="120">
        <v>1.5</v>
      </c>
      <c r="E39" s="120">
        <v>1.3</v>
      </c>
      <c r="F39" s="120">
        <v>1.9</v>
      </c>
      <c r="G39" s="120">
        <v>3.7</v>
      </c>
      <c r="H39" s="120">
        <v>1.7</v>
      </c>
      <c r="I39" s="120">
        <v>1.3</v>
      </c>
      <c r="J39" s="120">
        <v>2.1</v>
      </c>
      <c r="K39" s="120">
        <v>2.3</v>
      </c>
      <c r="L39" s="120">
        <v>1.1</v>
      </c>
      <c r="M39" s="107">
        <v>0</v>
      </c>
      <c r="N39" s="121">
        <v>0.1</v>
      </c>
      <c r="O39" s="107">
        <v>0</v>
      </c>
      <c r="P39" s="132">
        <f t="shared" si="2"/>
        <v>-1</v>
      </c>
    </row>
    <row r="40" spans="1:16" ht="11.25">
      <c r="A40" s="147" t="s">
        <v>4</v>
      </c>
      <c r="B40" s="81">
        <v>3.57</v>
      </c>
      <c r="C40" s="81">
        <v>18.97</v>
      </c>
      <c r="D40" s="81">
        <v>27.37</v>
      </c>
      <c r="E40" s="81">
        <v>14.69</v>
      </c>
      <c r="F40" s="81">
        <v>25.76</v>
      </c>
      <c r="G40" s="81">
        <v>7.95</v>
      </c>
      <c r="H40" s="81">
        <v>21.37</v>
      </c>
      <c r="I40" s="81">
        <v>6.83</v>
      </c>
      <c r="J40" s="81">
        <v>7.98</v>
      </c>
      <c r="K40" s="81">
        <v>10.02</v>
      </c>
      <c r="L40" s="81">
        <v>0</v>
      </c>
      <c r="M40" s="109">
        <v>3.9</v>
      </c>
      <c r="N40" s="108">
        <v>37.83</v>
      </c>
      <c r="O40" s="109">
        <v>3.9</v>
      </c>
      <c r="P40" s="132">
        <f t="shared" si="2"/>
        <v>-0.8969072164948454</v>
      </c>
    </row>
    <row r="41" spans="1:16" ht="11.25">
      <c r="A41" s="147" t="s">
        <v>10</v>
      </c>
      <c r="B41" s="81">
        <v>0</v>
      </c>
      <c r="C41" s="81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  <c r="M41" s="109">
        <v>0</v>
      </c>
      <c r="N41" s="108">
        <v>0</v>
      </c>
      <c r="O41" s="109">
        <v>0</v>
      </c>
      <c r="P41" s="132">
        <f t="shared" si="2"/>
        <v>0</v>
      </c>
    </row>
    <row r="42" spans="1:16" ht="11.25">
      <c r="A42" s="147" t="s">
        <v>12</v>
      </c>
      <c r="B42" s="81">
        <v>25.4</v>
      </c>
      <c r="C42" s="81">
        <v>24.9</v>
      </c>
      <c r="D42" s="81">
        <v>21.7</v>
      </c>
      <c r="E42" s="81">
        <v>21.2</v>
      </c>
      <c r="F42" s="81">
        <v>18.7</v>
      </c>
      <c r="G42" s="81">
        <v>17</v>
      </c>
      <c r="H42" s="81">
        <v>15.7</v>
      </c>
      <c r="I42" s="81">
        <v>14.6</v>
      </c>
      <c r="J42" s="81">
        <v>14</v>
      </c>
      <c r="K42" s="81">
        <v>0</v>
      </c>
      <c r="L42" s="81">
        <v>0</v>
      </c>
      <c r="M42" s="109">
        <v>0</v>
      </c>
      <c r="N42" s="108">
        <v>28.4</v>
      </c>
      <c r="O42" s="109">
        <v>0</v>
      </c>
      <c r="P42" s="132">
        <f t="shared" si="2"/>
        <v>-1</v>
      </c>
    </row>
    <row r="43" spans="1:16" ht="11.25">
      <c r="A43" s="93" t="s">
        <v>129</v>
      </c>
      <c r="B43" s="81">
        <v>483.37</v>
      </c>
      <c r="C43" s="81">
        <v>429.67</v>
      </c>
      <c r="D43" s="81">
        <v>587.51</v>
      </c>
      <c r="E43" s="81">
        <v>529.25</v>
      </c>
      <c r="F43" s="81">
        <v>453.58</v>
      </c>
      <c r="G43" s="81">
        <v>378.63</v>
      </c>
      <c r="H43" s="81">
        <v>445.36</v>
      </c>
      <c r="I43" s="81">
        <v>368.2</v>
      </c>
      <c r="J43" s="81">
        <v>486.5</v>
      </c>
      <c r="K43" s="81">
        <v>300.26</v>
      </c>
      <c r="L43" s="81">
        <v>365.25</v>
      </c>
      <c r="M43" s="109">
        <v>505.58</v>
      </c>
      <c r="N43" s="108">
        <v>510.39</v>
      </c>
      <c r="O43" s="109">
        <v>505.58</v>
      </c>
      <c r="P43" s="132">
        <f t="shared" si="2"/>
        <v>-0.009424165833970106</v>
      </c>
    </row>
    <row r="44" spans="1:16" ht="11.25">
      <c r="A44" s="93" t="s">
        <v>6</v>
      </c>
      <c r="B44" s="81">
        <v>20.61</v>
      </c>
      <c r="C44" s="81">
        <v>20.61</v>
      </c>
      <c r="D44" s="81">
        <v>14.4</v>
      </c>
      <c r="E44" s="81">
        <v>14.4</v>
      </c>
      <c r="F44" s="81">
        <v>13.5</v>
      </c>
      <c r="G44" s="81">
        <v>13.11</v>
      </c>
      <c r="H44" s="81">
        <v>12.1</v>
      </c>
      <c r="I44" s="81">
        <v>11.24</v>
      </c>
      <c r="J44" s="81">
        <v>10.55</v>
      </c>
      <c r="K44" s="81">
        <v>9.4</v>
      </c>
      <c r="L44" s="81">
        <v>9.76</v>
      </c>
      <c r="M44" s="109">
        <v>25.27</v>
      </c>
      <c r="N44" s="108">
        <v>15.49</v>
      </c>
      <c r="O44" s="109">
        <v>25.27</v>
      </c>
      <c r="P44" s="132"/>
    </row>
    <row r="45" spans="1:16" ht="11.25">
      <c r="A45" s="147" t="s">
        <v>42</v>
      </c>
      <c r="B45" s="110">
        <v>11.2</v>
      </c>
      <c r="C45" s="110">
        <v>12.5</v>
      </c>
      <c r="D45" s="110">
        <v>20</v>
      </c>
      <c r="E45" s="110">
        <v>9</v>
      </c>
      <c r="F45" s="110">
        <v>21</v>
      </c>
      <c r="G45" s="110">
        <v>10</v>
      </c>
      <c r="H45" s="110">
        <v>26</v>
      </c>
      <c r="I45" s="110">
        <v>15</v>
      </c>
      <c r="J45" s="110">
        <v>16</v>
      </c>
      <c r="K45" s="110">
        <v>15</v>
      </c>
      <c r="L45" s="110">
        <v>16</v>
      </c>
      <c r="M45" s="112">
        <v>15</v>
      </c>
      <c r="N45" s="111">
        <v>5</v>
      </c>
      <c r="O45" s="112">
        <v>15</v>
      </c>
      <c r="P45" s="132">
        <f t="shared" si="2"/>
        <v>2</v>
      </c>
    </row>
    <row r="46" spans="1:16" ht="11.25">
      <c r="A46" s="192" t="s">
        <v>34</v>
      </c>
      <c r="B46" s="191">
        <f>SUM(B30:B45)</f>
        <v>3213.1</v>
      </c>
      <c r="C46" s="191">
        <f aca="true" t="shared" si="3" ref="C46:M46">SUM(C30:C45)</f>
        <v>3091.0000000000005</v>
      </c>
      <c r="D46" s="191">
        <f t="shared" si="3"/>
        <v>2437.64</v>
      </c>
      <c r="E46" s="191">
        <f t="shared" si="3"/>
        <v>3086.86</v>
      </c>
      <c r="F46" s="191">
        <f t="shared" si="3"/>
        <v>2890.39</v>
      </c>
      <c r="G46" s="191">
        <f t="shared" si="3"/>
        <v>3038.4599999999996</v>
      </c>
      <c r="H46" s="191">
        <f t="shared" si="3"/>
        <v>3365.8099999999995</v>
      </c>
      <c r="I46" s="191">
        <f t="shared" si="3"/>
        <v>2882.48</v>
      </c>
      <c r="J46" s="191">
        <f t="shared" si="3"/>
        <v>3454.54</v>
      </c>
      <c r="K46" s="191">
        <f t="shared" si="3"/>
        <v>3164.06</v>
      </c>
      <c r="L46" s="191">
        <f t="shared" si="3"/>
        <v>3069.12</v>
      </c>
      <c r="M46" s="191">
        <f t="shared" si="3"/>
        <v>3219.13</v>
      </c>
      <c r="N46" s="191">
        <f>SUM(N30:N45)</f>
        <v>2353.27</v>
      </c>
      <c r="O46" s="191">
        <f>SUM(O30:O45)</f>
        <v>3219.13</v>
      </c>
      <c r="P46" s="284">
        <f>IF(N46&lt;&gt;0,(O46-N46)/N46,0)</f>
        <v>0.3679390805134983</v>
      </c>
    </row>
    <row r="51" spans="3:10" ht="15">
      <c r="C51" s="464" t="s">
        <v>76</v>
      </c>
      <c r="D51" s="464"/>
      <c r="E51" s="464"/>
      <c r="F51" s="464"/>
      <c r="G51" s="464"/>
      <c r="H51" s="464"/>
      <c r="I51" s="464"/>
      <c r="J51" s="464"/>
    </row>
  </sheetData>
  <mergeCells count="8">
    <mergeCell ref="C51:J51"/>
    <mergeCell ref="A2:P2"/>
    <mergeCell ref="A28:A29"/>
    <mergeCell ref="B5:P5"/>
    <mergeCell ref="C22:E22"/>
    <mergeCell ref="A5:A6"/>
    <mergeCell ref="B28:M28"/>
    <mergeCell ref="N28:O28"/>
  </mergeCells>
  <printOptions horizontalCentered="1"/>
  <pageMargins left="0" right="0" top="0" bottom="0" header="0.5118110236220472" footer="0.5118110236220472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28"/>
  <sheetViews>
    <sheetView showGridLines="0" workbookViewId="0" topLeftCell="A1">
      <selection activeCell="R38" sqref="R38"/>
    </sheetView>
  </sheetViews>
  <sheetFormatPr defaultColWidth="11.421875" defaultRowHeight="12.75"/>
  <cols>
    <col min="1" max="1" width="18.421875" style="0" customWidth="1"/>
    <col min="2" max="8" width="4.8515625" style="0" bestFit="1" customWidth="1"/>
    <col min="9" max="12" width="5.140625" style="0" bestFit="1" customWidth="1"/>
    <col min="13" max="13" width="3.8515625" style="0" bestFit="1" customWidth="1"/>
    <col min="14" max="15" width="6.00390625" style="0" bestFit="1" customWidth="1"/>
    <col min="16" max="16" width="5.57421875" style="0" bestFit="1" customWidth="1"/>
    <col min="19" max="37" width="11.421875" style="337" customWidth="1"/>
  </cols>
  <sheetData>
    <row r="1" spans="19:37" s="127" customFormat="1" ht="11.25"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</row>
    <row r="2" spans="1:37" s="127" customFormat="1" ht="15">
      <c r="A2" s="457" t="str">
        <f>tournesol!$A$2</f>
        <v>Evolution régionale des grains mis en œuvre et des stocks des FAB     fin juin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</row>
    <row r="3" spans="19:37" s="127" customFormat="1" ht="11.25"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344"/>
    </row>
    <row r="4" spans="19:37" s="127" customFormat="1" ht="11.25"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4"/>
      <c r="AI4" s="344"/>
      <c r="AJ4" s="344"/>
      <c r="AK4" s="344"/>
    </row>
    <row r="5" spans="1:48" s="91" customFormat="1" ht="27" customHeight="1">
      <c r="A5" s="468"/>
      <c r="B5" s="473" t="s">
        <v>91</v>
      </c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S5" s="208"/>
      <c r="T5" s="208"/>
      <c r="U5" s="208"/>
      <c r="V5" s="423" t="s">
        <v>48</v>
      </c>
      <c r="W5" s="424" t="s">
        <v>49</v>
      </c>
      <c r="X5" s="339" t="s">
        <v>94</v>
      </c>
      <c r="Y5" s="208">
        <f>soja!AH5</f>
        <v>0</v>
      </c>
      <c r="Z5" s="208"/>
      <c r="AA5" s="208"/>
      <c r="AB5" s="208"/>
      <c r="AC5" s="208"/>
      <c r="AD5" s="338" t="s">
        <v>47</v>
      </c>
      <c r="AE5" s="208" t="e">
        <f>colza!#REF!</f>
        <v>#REF!</v>
      </c>
      <c r="AF5" s="198">
        <v>0</v>
      </c>
      <c r="AG5" s="199">
        <v>0</v>
      </c>
      <c r="AH5" s="199">
        <v>0</v>
      </c>
      <c r="AI5" s="199"/>
      <c r="AJ5" s="199"/>
      <c r="AK5" s="199"/>
      <c r="AL5" s="200"/>
      <c r="AM5" s="200"/>
      <c r="AN5" s="69"/>
      <c r="AO5" s="201"/>
      <c r="AP5" s="8"/>
      <c r="AQ5" s="106"/>
      <c r="AR5" s="106"/>
      <c r="AS5" s="105"/>
      <c r="AT5" s="105"/>
      <c r="AV5" s="202"/>
    </row>
    <row r="6" spans="1:48" s="8" customFormat="1" ht="14.25" customHeight="1">
      <c r="A6" s="469"/>
      <c r="B6" s="173" t="s">
        <v>26</v>
      </c>
      <c r="C6" s="173" t="s">
        <v>22</v>
      </c>
      <c r="D6" s="173" t="s">
        <v>27</v>
      </c>
      <c r="E6" s="173" t="s">
        <v>28</v>
      </c>
      <c r="F6" s="173" t="s">
        <v>29</v>
      </c>
      <c r="G6" s="173" t="s">
        <v>30</v>
      </c>
      <c r="H6" s="173" t="s">
        <v>31</v>
      </c>
      <c r="I6" s="173" t="s">
        <v>32</v>
      </c>
      <c r="J6" s="173" t="s">
        <v>23</v>
      </c>
      <c r="K6" s="173" t="s">
        <v>33</v>
      </c>
      <c r="L6" s="173" t="s">
        <v>24</v>
      </c>
      <c r="M6" s="173" t="s">
        <v>25</v>
      </c>
      <c r="N6" s="173" t="str">
        <f>FAB!H6</f>
        <v>10/11</v>
      </c>
      <c r="O6" s="173" t="str">
        <f>FAB!I6</f>
        <v>11/12</v>
      </c>
      <c r="P6" s="173" t="s">
        <v>0</v>
      </c>
      <c r="S6" s="208"/>
      <c r="T6" s="208"/>
      <c r="U6" s="208" t="s">
        <v>63</v>
      </c>
      <c r="V6" s="208">
        <v>0</v>
      </c>
      <c r="W6" s="208">
        <v>5.8</v>
      </c>
      <c r="X6" s="208">
        <v>57.62</v>
      </c>
      <c r="Y6" s="208">
        <v>0</v>
      </c>
      <c r="AD6" s="208">
        <v>0</v>
      </c>
      <c r="AE6" s="219">
        <v>10027.21</v>
      </c>
      <c r="AF6" s="198">
        <v>0</v>
      </c>
      <c r="AG6" s="199">
        <v>0</v>
      </c>
      <c r="AH6" s="199">
        <v>0</v>
      </c>
      <c r="AI6" s="199"/>
      <c r="AJ6" s="199"/>
      <c r="AK6" s="199"/>
      <c r="AL6" s="203"/>
      <c r="AM6" s="69"/>
      <c r="AN6" s="69"/>
      <c r="AO6" s="201"/>
      <c r="AS6" s="204"/>
      <c r="AT6" s="204"/>
      <c r="AV6" s="9"/>
    </row>
    <row r="7" spans="1:52" s="91" customFormat="1" ht="15.75" customHeight="1">
      <c r="A7" s="354" t="s">
        <v>16</v>
      </c>
      <c r="B7" s="195">
        <v>0</v>
      </c>
      <c r="C7" s="137">
        <v>0</v>
      </c>
      <c r="D7" s="137">
        <v>0</v>
      </c>
      <c r="E7" s="137">
        <v>0</v>
      </c>
      <c r="F7" s="137">
        <v>0</v>
      </c>
      <c r="G7" s="137">
        <v>0</v>
      </c>
      <c r="H7" s="137">
        <v>0</v>
      </c>
      <c r="I7" s="137">
        <v>0</v>
      </c>
      <c r="J7" s="137">
        <v>0</v>
      </c>
      <c r="K7" s="137">
        <v>0</v>
      </c>
      <c r="L7" s="226">
        <v>0</v>
      </c>
      <c r="M7" s="142">
        <v>0</v>
      </c>
      <c r="N7" s="195">
        <v>161.8</v>
      </c>
      <c r="O7" s="233">
        <v>0</v>
      </c>
      <c r="P7" s="132">
        <f aca="true" t="shared" si="0" ref="P7:P12">IF(N7&lt;&gt;0,(O7-N7)/N7,0)</f>
        <v>-1</v>
      </c>
      <c r="S7" s="208"/>
      <c r="T7" s="208"/>
      <c r="U7" s="208" t="s">
        <v>64</v>
      </c>
      <c r="V7" s="208">
        <v>9</v>
      </c>
      <c r="W7" s="208">
        <v>0</v>
      </c>
      <c r="X7" s="208">
        <v>111.22</v>
      </c>
      <c r="Y7" s="208">
        <v>0</v>
      </c>
      <c r="Z7" s="208"/>
      <c r="AA7" s="208"/>
      <c r="AB7" s="208"/>
      <c r="AC7" s="208"/>
      <c r="AD7" s="208">
        <v>0</v>
      </c>
      <c r="AE7" s="208">
        <v>9365.25</v>
      </c>
      <c r="AF7" s="205">
        <v>0</v>
      </c>
      <c r="AG7" s="199">
        <v>0</v>
      </c>
      <c r="AH7" s="199">
        <v>0</v>
      </c>
      <c r="AI7" s="199"/>
      <c r="AJ7" s="206"/>
      <c r="AK7" s="200"/>
      <c r="AL7" s="200"/>
      <c r="AM7" s="200"/>
      <c r="AN7" s="200"/>
      <c r="AO7" s="207"/>
      <c r="AP7" s="208"/>
      <c r="AR7" s="209"/>
      <c r="AS7" s="209"/>
      <c r="AU7" s="209"/>
      <c r="AV7" s="95"/>
      <c r="AW7" s="95"/>
      <c r="AX7" s="95"/>
      <c r="AY7" s="95"/>
      <c r="AZ7" s="95"/>
    </row>
    <row r="8" spans="1:52" s="95" customFormat="1" ht="15.75" customHeight="1">
      <c r="A8" s="106" t="s">
        <v>50</v>
      </c>
      <c r="B8" s="302">
        <v>0</v>
      </c>
      <c r="C8" s="106">
        <v>0</v>
      </c>
      <c r="D8" s="106">
        <v>0</v>
      </c>
      <c r="E8" s="106">
        <v>0</v>
      </c>
      <c r="F8" s="106">
        <v>0</v>
      </c>
      <c r="G8" s="106">
        <v>0</v>
      </c>
      <c r="H8" s="106">
        <v>0</v>
      </c>
      <c r="I8" s="106">
        <v>0</v>
      </c>
      <c r="J8" s="106">
        <v>0</v>
      </c>
      <c r="K8" s="106">
        <v>0</v>
      </c>
      <c r="L8" s="106">
        <v>81.3</v>
      </c>
      <c r="M8" s="106">
        <v>0</v>
      </c>
      <c r="N8" s="302">
        <v>0</v>
      </c>
      <c r="O8" s="231">
        <v>81.3</v>
      </c>
      <c r="P8" s="132">
        <f t="shared" si="0"/>
        <v>0</v>
      </c>
      <c r="S8" s="208"/>
      <c r="T8" s="208"/>
      <c r="U8" s="208" t="s">
        <v>65</v>
      </c>
      <c r="V8" s="208">
        <v>0</v>
      </c>
      <c r="W8" s="208">
        <v>0.55</v>
      </c>
      <c r="X8" s="208">
        <v>61.98</v>
      </c>
      <c r="Y8" s="208">
        <v>0</v>
      </c>
      <c r="Z8" s="8"/>
      <c r="AA8" s="8"/>
      <c r="AB8" s="8"/>
      <c r="AC8" s="8"/>
      <c r="AD8" s="208">
        <v>0</v>
      </c>
      <c r="AE8" s="208">
        <v>9833.97</v>
      </c>
      <c r="AF8" s="205">
        <v>0</v>
      </c>
      <c r="AG8" s="200">
        <v>0</v>
      </c>
      <c r="AH8" s="200">
        <v>0</v>
      </c>
      <c r="AI8" s="200"/>
      <c r="AJ8" s="206"/>
      <c r="AK8" s="340"/>
      <c r="AL8" s="200"/>
      <c r="AM8" s="200"/>
      <c r="AN8" s="200"/>
      <c r="AO8" s="207"/>
      <c r="AP8" s="208"/>
      <c r="AQ8" s="91"/>
      <c r="AR8" s="209"/>
      <c r="AS8" s="209"/>
      <c r="AT8" s="91"/>
      <c r="AU8" s="91"/>
      <c r="AV8" s="91"/>
      <c r="AW8" s="91"/>
      <c r="AX8" s="91"/>
      <c r="AY8" s="91"/>
      <c r="AZ8" s="91"/>
    </row>
    <row r="9" spans="1:52" s="95" customFormat="1" ht="12.75" customHeight="1">
      <c r="A9" s="353" t="s">
        <v>9</v>
      </c>
      <c r="B9" s="195">
        <v>0</v>
      </c>
      <c r="C9" s="137">
        <v>0</v>
      </c>
      <c r="D9" s="137">
        <v>0</v>
      </c>
      <c r="E9" s="137">
        <v>0</v>
      </c>
      <c r="F9" s="137">
        <v>0</v>
      </c>
      <c r="G9" s="137">
        <v>0</v>
      </c>
      <c r="H9" s="137">
        <v>0</v>
      </c>
      <c r="I9" s="137">
        <v>0</v>
      </c>
      <c r="J9" s="137">
        <v>8.1</v>
      </c>
      <c r="K9" s="137">
        <v>0</v>
      </c>
      <c r="L9" s="227">
        <v>0</v>
      </c>
      <c r="M9" s="137">
        <v>0</v>
      </c>
      <c r="N9" s="195">
        <v>28.1</v>
      </c>
      <c r="O9" s="233">
        <v>8.1</v>
      </c>
      <c r="P9" s="132">
        <f t="shared" si="0"/>
        <v>-0.7117437722419928</v>
      </c>
      <c r="S9" s="208"/>
      <c r="T9" s="208"/>
      <c r="U9" s="208" t="s">
        <v>66</v>
      </c>
      <c r="V9" s="208">
        <v>9</v>
      </c>
      <c r="W9" s="208">
        <v>0.84</v>
      </c>
      <c r="X9" s="208">
        <v>69.36</v>
      </c>
      <c r="Y9" s="208">
        <v>0</v>
      </c>
      <c r="Z9" s="8"/>
      <c r="AA9" s="8"/>
      <c r="AB9" s="8"/>
      <c r="AC9" s="8"/>
      <c r="AD9" s="208">
        <v>0</v>
      </c>
      <c r="AE9" s="347">
        <v>9266.28</v>
      </c>
      <c r="AF9" s="205">
        <v>0</v>
      </c>
      <c r="AG9" s="200">
        <v>0</v>
      </c>
      <c r="AH9" s="200">
        <v>0</v>
      </c>
      <c r="AI9" s="200"/>
      <c r="AJ9" s="206"/>
      <c r="AK9" s="340"/>
      <c r="AL9" s="200"/>
      <c r="AM9" s="203"/>
      <c r="AN9" s="203"/>
      <c r="AO9" s="210"/>
      <c r="AP9" s="204"/>
      <c r="AQ9" s="209"/>
      <c r="AR9" s="209"/>
      <c r="AS9" s="209"/>
      <c r="AT9" s="91"/>
      <c r="AU9" s="91"/>
      <c r="AV9" s="91"/>
      <c r="AW9" s="91"/>
      <c r="AX9" s="91"/>
      <c r="AY9" s="91"/>
      <c r="AZ9" s="91"/>
    </row>
    <row r="10" spans="1:52" s="95" customFormat="1" ht="12.75" customHeight="1">
      <c r="A10" s="92" t="s">
        <v>10</v>
      </c>
      <c r="B10" s="195">
        <v>5.8</v>
      </c>
      <c r="C10" s="137">
        <v>0</v>
      </c>
      <c r="D10" s="137">
        <v>0</v>
      </c>
      <c r="E10" s="137">
        <v>0</v>
      </c>
      <c r="F10" s="137">
        <v>0</v>
      </c>
      <c r="G10" s="137">
        <v>0</v>
      </c>
      <c r="H10" s="137">
        <v>16</v>
      </c>
      <c r="I10" s="137">
        <v>13.7</v>
      </c>
      <c r="J10" s="137">
        <v>15.4</v>
      </c>
      <c r="K10" s="137">
        <v>0</v>
      </c>
      <c r="L10" s="227">
        <v>0</v>
      </c>
      <c r="M10" s="137">
        <v>35</v>
      </c>
      <c r="N10" s="195">
        <v>0</v>
      </c>
      <c r="O10" s="233">
        <v>85.9</v>
      </c>
      <c r="P10" s="132">
        <f t="shared" si="0"/>
        <v>0</v>
      </c>
      <c r="S10" s="208"/>
      <c r="T10" s="208"/>
      <c r="U10" s="208" t="s">
        <v>67</v>
      </c>
      <c r="V10" s="208">
        <v>101.4</v>
      </c>
      <c r="W10" s="208">
        <v>0.57</v>
      </c>
      <c r="X10" s="208">
        <v>69.32</v>
      </c>
      <c r="Y10" s="208">
        <v>0</v>
      </c>
      <c r="Z10" s="8"/>
      <c r="AA10" s="8"/>
      <c r="AB10" s="8"/>
      <c r="AC10" s="8"/>
      <c r="AD10" s="208">
        <v>0</v>
      </c>
      <c r="AE10" s="347">
        <v>9019.72</v>
      </c>
      <c r="AF10" s="205">
        <v>0</v>
      </c>
      <c r="AG10" s="200">
        <v>0</v>
      </c>
      <c r="AH10" s="200">
        <v>0</v>
      </c>
      <c r="AI10" s="200"/>
      <c r="AJ10" s="206"/>
      <c r="AK10" s="340"/>
      <c r="AL10" s="200"/>
      <c r="AM10" s="203"/>
      <c r="AN10" s="203"/>
      <c r="AO10" s="210"/>
      <c r="AP10" s="204"/>
      <c r="AQ10" s="209"/>
      <c r="AR10" s="209"/>
      <c r="AS10" s="209"/>
      <c r="AT10" s="91"/>
      <c r="AU10" s="91"/>
      <c r="AV10" s="91"/>
      <c r="AW10" s="91"/>
      <c r="AX10" s="91"/>
      <c r="AY10" s="91"/>
      <c r="AZ10" s="91"/>
    </row>
    <row r="11" spans="1:52" s="95" customFormat="1" ht="12.75" customHeight="1">
      <c r="A11" s="92" t="s">
        <v>6</v>
      </c>
      <c r="B11" s="195">
        <v>0</v>
      </c>
      <c r="C11" s="137">
        <v>0</v>
      </c>
      <c r="D11" s="137">
        <v>0.55</v>
      </c>
      <c r="E11" s="137">
        <v>0.84</v>
      </c>
      <c r="F11" s="137">
        <v>0.57</v>
      </c>
      <c r="G11" s="137">
        <v>0.72</v>
      </c>
      <c r="H11" s="137">
        <v>0.84</v>
      </c>
      <c r="I11" s="137">
        <v>1.22</v>
      </c>
      <c r="J11" s="137">
        <v>0.77</v>
      </c>
      <c r="K11" s="137">
        <v>25.48</v>
      </c>
      <c r="L11" s="227">
        <v>0</v>
      </c>
      <c r="M11" s="137">
        <v>0</v>
      </c>
      <c r="N11" s="195">
        <v>0</v>
      </c>
      <c r="O11" s="233">
        <v>30.98</v>
      </c>
      <c r="P11" s="132">
        <f t="shared" si="0"/>
        <v>0</v>
      </c>
      <c r="S11" s="208"/>
      <c r="T11" s="208"/>
      <c r="U11" s="208" t="s">
        <v>68</v>
      </c>
      <c r="V11" s="208">
        <v>34.3</v>
      </c>
      <c r="W11" s="208">
        <v>0.72</v>
      </c>
      <c r="X11" s="208">
        <v>81.38</v>
      </c>
      <c r="Y11" s="208">
        <v>0</v>
      </c>
      <c r="Z11" s="8"/>
      <c r="AA11" s="8"/>
      <c r="AB11" s="8"/>
      <c r="AC11" s="8"/>
      <c r="AD11" s="208"/>
      <c r="AE11" s="347"/>
      <c r="AF11" s="205"/>
      <c r="AG11" s="200"/>
      <c r="AH11" s="200"/>
      <c r="AI11" s="200"/>
      <c r="AJ11" s="206"/>
      <c r="AK11" s="340"/>
      <c r="AL11" s="200"/>
      <c r="AM11" s="203"/>
      <c r="AN11" s="203"/>
      <c r="AO11" s="210"/>
      <c r="AP11" s="204"/>
      <c r="AQ11" s="209"/>
      <c r="AR11" s="209"/>
      <c r="AS11" s="209"/>
      <c r="AT11" s="91"/>
      <c r="AU11" s="91"/>
      <c r="AV11" s="91"/>
      <c r="AW11" s="91"/>
      <c r="AX11" s="91"/>
      <c r="AY11" s="91"/>
      <c r="AZ11" s="91"/>
    </row>
    <row r="12" spans="1:37" s="127" customFormat="1" ht="11.25">
      <c r="A12" s="192" t="s">
        <v>34</v>
      </c>
      <c r="B12" s="191">
        <f aca="true" t="shared" si="1" ref="B12:O12">SUM(B7:B11)</f>
        <v>5.8</v>
      </c>
      <c r="C12" s="191">
        <f t="shared" si="1"/>
        <v>0</v>
      </c>
      <c r="D12" s="191">
        <f t="shared" si="1"/>
        <v>0.55</v>
      </c>
      <c r="E12" s="191">
        <f t="shared" si="1"/>
        <v>0.84</v>
      </c>
      <c r="F12" s="191">
        <f t="shared" si="1"/>
        <v>0.57</v>
      </c>
      <c r="G12" s="191">
        <f t="shared" si="1"/>
        <v>0.72</v>
      </c>
      <c r="H12" s="191">
        <f t="shared" si="1"/>
        <v>16.84</v>
      </c>
      <c r="I12" s="191">
        <f t="shared" si="1"/>
        <v>14.92</v>
      </c>
      <c r="J12" s="191">
        <f t="shared" si="1"/>
        <v>24.27</v>
      </c>
      <c r="K12" s="191">
        <f t="shared" si="1"/>
        <v>25.48</v>
      </c>
      <c r="L12" s="191">
        <f t="shared" si="1"/>
        <v>81.3</v>
      </c>
      <c r="M12" s="191">
        <f t="shared" si="1"/>
        <v>35</v>
      </c>
      <c r="N12" s="191">
        <f t="shared" si="1"/>
        <v>189.9</v>
      </c>
      <c r="O12" s="191">
        <f t="shared" si="1"/>
        <v>206.28</v>
      </c>
      <c r="P12" s="284">
        <f t="shared" si="0"/>
        <v>0.08625592417061609</v>
      </c>
      <c r="S12" s="344"/>
      <c r="T12" s="344"/>
      <c r="U12" s="344" t="s">
        <v>69</v>
      </c>
      <c r="V12" s="208">
        <v>36.2</v>
      </c>
      <c r="W12" s="208">
        <v>16.84</v>
      </c>
      <c r="X12" s="208">
        <v>62.72</v>
      </c>
      <c r="Y12" s="208">
        <v>0</v>
      </c>
      <c r="Z12" s="344"/>
      <c r="AA12" s="344"/>
      <c r="AB12" s="344"/>
      <c r="AC12" s="344"/>
      <c r="AD12" s="344"/>
      <c r="AE12" s="344"/>
      <c r="AF12" s="344"/>
      <c r="AG12" s="344"/>
      <c r="AH12" s="344"/>
      <c r="AI12" s="344"/>
      <c r="AJ12" s="344"/>
      <c r="AK12" s="344"/>
    </row>
    <row r="13" spans="1:37" s="127" customFormat="1" ht="11.25">
      <c r="A13" s="13" t="s">
        <v>21</v>
      </c>
      <c r="S13" s="344"/>
      <c r="T13" s="344"/>
      <c r="U13" s="344" t="s">
        <v>70</v>
      </c>
      <c r="V13" s="208">
        <v>0</v>
      </c>
      <c r="W13" s="208">
        <v>14.915</v>
      </c>
      <c r="X13" s="208">
        <v>59.68</v>
      </c>
      <c r="Y13" s="208">
        <v>0</v>
      </c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</row>
    <row r="14" spans="1:37" s="127" customFormat="1" ht="11.25">
      <c r="A14" s="13"/>
      <c r="S14" s="344"/>
      <c r="T14" s="344"/>
      <c r="U14" s="344" t="s">
        <v>71</v>
      </c>
      <c r="V14" s="208">
        <v>0</v>
      </c>
      <c r="W14" s="208">
        <v>24.265</v>
      </c>
      <c r="X14" s="208">
        <v>68.18</v>
      </c>
      <c r="Y14" s="208">
        <v>0</v>
      </c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</row>
    <row r="15" spans="1:37" s="127" customFormat="1" ht="11.25">
      <c r="A15" s="13"/>
      <c r="S15" s="344"/>
      <c r="T15" s="344"/>
      <c r="U15" s="344" t="s">
        <v>72</v>
      </c>
      <c r="V15" s="208">
        <v>0</v>
      </c>
      <c r="W15" s="208">
        <v>25.48</v>
      </c>
      <c r="X15" s="208">
        <v>52.78</v>
      </c>
      <c r="Y15" s="208">
        <v>0</v>
      </c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</row>
    <row r="16" spans="1:37" s="127" customFormat="1" ht="11.25">
      <c r="A16" s="13"/>
      <c r="S16" s="344"/>
      <c r="T16" s="344"/>
      <c r="U16" s="344" t="s">
        <v>73</v>
      </c>
      <c r="V16" s="208">
        <v>0</v>
      </c>
      <c r="W16" s="208">
        <v>81.3</v>
      </c>
      <c r="X16" s="208">
        <v>55.22</v>
      </c>
      <c r="Y16" s="208">
        <v>0</v>
      </c>
      <c r="Z16" s="344"/>
      <c r="AA16" s="344"/>
      <c r="AB16" s="344"/>
      <c r="AC16" s="344"/>
      <c r="AD16" s="344"/>
      <c r="AE16" s="344"/>
      <c r="AF16" s="344"/>
      <c r="AG16" s="344"/>
      <c r="AH16" s="344"/>
      <c r="AI16" s="344"/>
      <c r="AJ16" s="344"/>
      <c r="AK16" s="344"/>
    </row>
    <row r="17" spans="1:37" s="127" customFormat="1" ht="11.25">
      <c r="A17" s="13"/>
      <c r="S17" s="344"/>
      <c r="T17" s="344"/>
      <c r="U17" s="344"/>
      <c r="V17" s="208">
        <v>0</v>
      </c>
      <c r="W17" s="208">
        <v>35</v>
      </c>
      <c r="X17" s="208">
        <v>52.04</v>
      </c>
      <c r="Y17" s="344"/>
      <c r="Z17" s="344"/>
      <c r="AA17" s="344"/>
      <c r="AB17" s="344"/>
      <c r="AC17" s="344"/>
      <c r="AD17" s="344"/>
      <c r="AE17" s="344"/>
      <c r="AF17" s="344"/>
      <c r="AG17" s="344"/>
      <c r="AH17" s="344"/>
      <c r="AI17" s="344"/>
      <c r="AJ17" s="344"/>
      <c r="AK17" s="344"/>
    </row>
    <row r="18" spans="1:37" s="127" customFormat="1" ht="11.25">
      <c r="A18" s="13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</row>
    <row r="19" spans="1:37" s="127" customFormat="1" ht="11.25">
      <c r="A19" s="13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</row>
    <row r="20" spans="1:37" s="127" customFormat="1" ht="11.25">
      <c r="A20" s="13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</row>
    <row r="21" spans="1:37" s="127" customFormat="1" ht="11.25">
      <c r="A21" s="13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  <c r="AK21" s="344"/>
    </row>
    <row r="22" spans="19:37" s="127" customFormat="1" ht="11.25"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344"/>
      <c r="AG22" s="344"/>
      <c r="AH22" s="344"/>
      <c r="AI22" s="344"/>
      <c r="AJ22" s="344"/>
      <c r="AK22" s="344"/>
    </row>
    <row r="23" spans="1:37" s="127" customFormat="1" ht="30" customHeight="1">
      <c r="A23" s="471"/>
      <c r="B23" s="473" t="s">
        <v>92</v>
      </c>
      <c r="C23" s="473"/>
      <c r="D23" s="473"/>
      <c r="E23" s="473"/>
      <c r="F23" s="473"/>
      <c r="G23" s="473"/>
      <c r="H23" s="473"/>
      <c r="I23" s="473"/>
      <c r="J23" s="473"/>
      <c r="K23" s="473"/>
      <c r="L23" s="473"/>
      <c r="M23" s="473"/>
      <c r="N23" s="470" t="s">
        <v>25</v>
      </c>
      <c r="O23" s="470"/>
      <c r="P23" s="440"/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</row>
    <row r="24" spans="1:37" s="127" customFormat="1" ht="9.75" customHeight="1">
      <c r="A24" s="472"/>
      <c r="B24" s="173" t="s">
        <v>26</v>
      </c>
      <c r="C24" s="221" t="s">
        <v>22</v>
      </c>
      <c r="D24" s="221" t="s">
        <v>27</v>
      </c>
      <c r="E24" s="221" t="s">
        <v>28</v>
      </c>
      <c r="F24" s="221" t="s">
        <v>29</v>
      </c>
      <c r="G24" s="221" t="s">
        <v>30</v>
      </c>
      <c r="H24" s="221" t="s">
        <v>31</v>
      </c>
      <c r="I24" s="221" t="s">
        <v>32</v>
      </c>
      <c r="J24" s="221" t="s">
        <v>23</v>
      </c>
      <c r="K24" s="221" t="s">
        <v>33</v>
      </c>
      <c r="L24" s="221" t="s">
        <v>24</v>
      </c>
      <c r="M24" s="221" t="s">
        <v>25</v>
      </c>
      <c r="N24" s="222" t="str">
        <f>N6</f>
        <v>10/11</v>
      </c>
      <c r="O24" s="222" t="str">
        <f>O6</f>
        <v>11/12</v>
      </c>
      <c r="P24" s="221" t="s">
        <v>0</v>
      </c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</row>
    <row r="25" spans="1:37" s="127" customFormat="1" ht="11.25">
      <c r="A25" s="354" t="s">
        <v>9</v>
      </c>
      <c r="B25" s="355">
        <v>19.8</v>
      </c>
      <c r="C25" s="117">
        <v>19.8</v>
      </c>
      <c r="D25" s="117">
        <v>19.8</v>
      </c>
      <c r="E25" s="117">
        <v>19.8</v>
      </c>
      <c r="F25" s="117">
        <v>19.8</v>
      </c>
      <c r="G25" s="117">
        <v>19.8</v>
      </c>
      <c r="H25" s="117">
        <v>19.8</v>
      </c>
      <c r="I25" s="117">
        <v>19.8</v>
      </c>
      <c r="J25" s="117">
        <v>11.7</v>
      </c>
      <c r="K25" s="117">
        <v>11.7</v>
      </c>
      <c r="L25" s="117">
        <v>11.7</v>
      </c>
      <c r="M25" s="298">
        <v>11.7</v>
      </c>
      <c r="N25" s="299">
        <v>0</v>
      </c>
      <c r="O25" s="298">
        <v>11.7</v>
      </c>
      <c r="P25" s="132">
        <f>IF(N25&lt;&gt;0,(O25-N25)/N25,0)</f>
        <v>0</v>
      </c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4"/>
    </row>
    <row r="26" spans="1:37" s="127" customFormat="1" ht="11.25">
      <c r="A26" s="353" t="s">
        <v>6</v>
      </c>
      <c r="B26" s="356">
        <v>0</v>
      </c>
      <c r="C26" s="303">
        <v>0</v>
      </c>
      <c r="D26" s="303">
        <v>30.43</v>
      </c>
      <c r="E26" s="303">
        <v>29.59</v>
      </c>
      <c r="F26" s="303">
        <v>29.02</v>
      </c>
      <c r="G26" s="303">
        <v>28.3</v>
      </c>
      <c r="H26" s="303">
        <v>27.46</v>
      </c>
      <c r="I26" s="303">
        <v>26.25</v>
      </c>
      <c r="J26" s="303">
        <v>25.48</v>
      </c>
      <c r="K26" s="303">
        <v>0</v>
      </c>
      <c r="L26" s="303">
        <v>0</v>
      </c>
      <c r="M26" s="306">
        <v>0</v>
      </c>
      <c r="N26" s="356">
        <v>0</v>
      </c>
      <c r="O26" s="306">
        <v>0</v>
      </c>
      <c r="P26" s="132">
        <f>IF(N26&lt;&gt;0,(O26-N26)/N26,0)</f>
        <v>0</v>
      </c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  <c r="AE26" s="344"/>
      <c r="AF26" s="344"/>
      <c r="AG26" s="344"/>
      <c r="AH26" s="344"/>
      <c r="AI26" s="344"/>
      <c r="AJ26" s="344"/>
      <c r="AK26" s="344"/>
    </row>
    <row r="27" spans="1:37" s="127" customFormat="1" ht="11.25">
      <c r="A27" s="353"/>
      <c r="B27" s="356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6"/>
      <c r="N27" s="356"/>
      <c r="O27" s="306"/>
      <c r="P27" s="132"/>
      <c r="S27" s="344"/>
      <c r="T27" s="344"/>
      <c r="U27" s="344"/>
      <c r="V27" s="344"/>
      <c r="W27" s="344"/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</row>
    <row r="28" spans="1:37" s="127" customFormat="1" ht="11.25">
      <c r="A28" s="192" t="s">
        <v>34</v>
      </c>
      <c r="B28" s="191">
        <f aca="true" t="shared" si="2" ref="B28:O28">SUM(B25:B26)</f>
        <v>19.8</v>
      </c>
      <c r="C28" s="191">
        <f t="shared" si="2"/>
        <v>19.8</v>
      </c>
      <c r="D28" s="191">
        <f t="shared" si="2"/>
        <v>50.230000000000004</v>
      </c>
      <c r="E28" s="191">
        <f t="shared" si="2"/>
        <v>49.39</v>
      </c>
      <c r="F28" s="191">
        <f t="shared" si="2"/>
        <v>48.82</v>
      </c>
      <c r="G28" s="191">
        <f t="shared" si="2"/>
        <v>48.1</v>
      </c>
      <c r="H28" s="191">
        <f t="shared" si="2"/>
        <v>47.260000000000005</v>
      </c>
      <c r="I28" s="191">
        <f t="shared" si="2"/>
        <v>46.05</v>
      </c>
      <c r="J28" s="191">
        <f t="shared" si="2"/>
        <v>37.18</v>
      </c>
      <c r="K28" s="191">
        <f t="shared" si="2"/>
        <v>11.7</v>
      </c>
      <c r="L28" s="191">
        <f t="shared" si="2"/>
        <v>11.7</v>
      </c>
      <c r="M28" s="191">
        <f t="shared" si="2"/>
        <v>11.7</v>
      </c>
      <c r="N28" s="191">
        <f t="shared" si="2"/>
        <v>0</v>
      </c>
      <c r="O28" s="191">
        <f t="shared" si="2"/>
        <v>11.7</v>
      </c>
      <c r="P28" s="284">
        <f>IF(N28&lt;&gt;0,(O28-N28)/N28,0)</f>
        <v>0</v>
      </c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44"/>
      <c r="AE28" s="344"/>
      <c r="AF28" s="344"/>
      <c r="AG28" s="344"/>
      <c r="AH28" s="344"/>
      <c r="AI28" s="344"/>
      <c r="AJ28" s="344"/>
      <c r="AK28" s="344"/>
    </row>
  </sheetData>
  <mergeCells count="6">
    <mergeCell ref="A23:A24"/>
    <mergeCell ref="A2:P2"/>
    <mergeCell ref="A5:A6"/>
    <mergeCell ref="B5:P5"/>
    <mergeCell ref="N23:O23"/>
    <mergeCell ref="B23:M2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Z61"/>
  <sheetViews>
    <sheetView showGridLines="0" showZeros="0" workbookViewId="0" topLeftCell="J22">
      <selection activeCell="Z50" sqref="Z50"/>
    </sheetView>
  </sheetViews>
  <sheetFormatPr defaultColWidth="11.421875" defaultRowHeight="12.75"/>
  <cols>
    <col min="1" max="1" width="16.28125" style="127" customWidth="1"/>
    <col min="2" max="2" width="5.7109375" style="127" bestFit="1" customWidth="1"/>
    <col min="3" max="13" width="5.28125" style="127" customWidth="1"/>
    <col min="14" max="14" width="6.57421875" style="127" bestFit="1" customWidth="1"/>
    <col min="15" max="15" width="5.7109375" style="127" bestFit="1" customWidth="1"/>
    <col min="16" max="18" width="5.28125" style="127" customWidth="1"/>
    <col min="19" max="32" width="5.28125" style="344" customWidth="1"/>
    <col min="33" max="35" width="5.7109375" style="344" bestFit="1" customWidth="1"/>
    <col min="36" max="36" width="6.57421875" style="344" bestFit="1" customWidth="1"/>
    <col min="37" max="37" width="5.28125" style="344" customWidth="1"/>
    <col min="38" max="16384" width="5.28125" style="127" customWidth="1"/>
  </cols>
  <sheetData>
    <row r="2" spans="1:16" ht="33.75" customHeight="1">
      <c r="A2" s="457" t="str">
        <f>tournesol!$A$2</f>
        <v>Evolution régionale des grains mis en œuvre et des stocks des FAB     fin juin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</row>
    <row r="4" spans="17:42" s="91" customFormat="1" ht="21.75" customHeight="1">
      <c r="Q4" s="224"/>
      <c r="R4" s="224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24"/>
      <c r="AG4" s="200"/>
      <c r="AH4" s="200"/>
      <c r="AI4" s="200"/>
      <c r="AJ4" s="200"/>
      <c r="AK4" s="200"/>
      <c r="AL4" s="200"/>
      <c r="AM4" s="200"/>
      <c r="AN4" s="200"/>
      <c r="AO4" s="207"/>
      <c r="AP4" s="208"/>
    </row>
    <row r="5" spans="1:48" s="91" customFormat="1" ht="27" customHeight="1">
      <c r="A5" s="468"/>
      <c r="B5" s="473" t="s">
        <v>56</v>
      </c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198"/>
      <c r="AG5" s="199"/>
      <c r="AH5" s="199"/>
      <c r="AI5" s="199"/>
      <c r="AJ5" s="199"/>
      <c r="AK5" s="199"/>
      <c r="AL5" s="200"/>
      <c r="AM5" s="200"/>
      <c r="AN5" s="69"/>
      <c r="AO5" s="201"/>
      <c r="AP5" s="8"/>
      <c r="AQ5" s="106"/>
      <c r="AR5" s="106"/>
      <c r="AS5" s="105"/>
      <c r="AT5" s="105"/>
      <c r="AV5" s="202"/>
    </row>
    <row r="6" spans="1:48" s="8" customFormat="1" ht="14.25" customHeight="1">
      <c r="A6" s="468"/>
      <c r="B6" s="173" t="s">
        <v>26</v>
      </c>
      <c r="C6" s="173" t="s">
        <v>22</v>
      </c>
      <c r="D6" s="173" t="s">
        <v>27</v>
      </c>
      <c r="E6" s="173" t="s">
        <v>28</v>
      </c>
      <c r="F6" s="173" t="s">
        <v>29</v>
      </c>
      <c r="G6" s="173" t="s">
        <v>30</v>
      </c>
      <c r="H6" s="173" t="s">
        <v>31</v>
      </c>
      <c r="I6" s="173" t="s">
        <v>32</v>
      </c>
      <c r="J6" s="173" t="s">
        <v>23</v>
      </c>
      <c r="K6" s="173" t="s">
        <v>33</v>
      </c>
      <c r="L6" s="173" t="s">
        <v>24</v>
      </c>
      <c r="M6" s="173" t="s">
        <v>25</v>
      </c>
      <c r="N6" s="173" t="str">
        <f>FAB!H6</f>
        <v>10/11</v>
      </c>
      <c r="O6" s="173" t="str">
        <f>FAB!I6</f>
        <v>11/12</v>
      </c>
      <c r="P6" s="173" t="s">
        <v>0</v>
      </c>
      <c r="AF6" s="198"/>
      <c r="AG6" s="199"/>
      <c r="AH6" s="199"/>
      <c r="AI6" s="199"/>
      <c r="AJ6" s="199"/>
      <c r="AK6" s="199"/>
      <c r="AL6" s="203"/>
      <c r="AM6" s="69"/>
      <c r="AN6" s="69"/>
      <c r="AO6" s="201"/>
      <c r="AS6" s="204"/>
      <c r="AT6" s="204"/>
      <c r="AV6" s="9"/>
    </row>
    <row r="7" spans="1:52" s="91" customFormat="1" ht="15.75" customHeight="1">
      <c r="A7" s="146" t="s">
        <v>17</v>
      </c>
      <c r="B7" s="243">
        <v>6.05</v>
      </c>
      <c r="C7" s="246">
        <v>0</v>
      </c>
      <c r="D7" s="246">
        <v>0</v>
      </c>
      <c r="E7" s="246">
        <v>0</v>
      </c>
      <c r="F7" s="246">
        <v>0</v>
      </c>
      <c r="G7" s="246">
        <v>3.2</v>
      </c>
      <c r="H7" s="246">
        <v>6.7</v>
      </c>
      <c r="I7" s="246">
        <v>0</v>
      </c>
      <c r="J7" s="246">
        <v>0</v>
      </c>
      <c r="K7" s="246">
        <v>0</v>
      </c>
      <c r="L7" s="246">
        <v>0</v>
      </c>
      <c r="M7" s="246">
        <v>0</v>
      </c>
      <c r="N7" s="243">
        <v>78.34</v>
      </c>
      <c r="O7" s="238">
        <v>15.95</v>
      </c>
      <c r="P7" s="132">
        <f>IF(N7&lt;&gt;0,(O7-N7)/N7,0)</f>
        <v>-0.7964003063569057</v>
      </c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5"/>
      <c r="AG7" s="199"/>
      <c r="AH7" s="199"/>
      <c r="AI7" s="199"/>
      <c r="AJ7" s="206"/>
      <c r="AK7" s="200"/>
      <c r="AL7" s="200"/>
      <c r="AM7" s="200"/>
      <c r="AN7" s="200"/>
      <c r="AO7" s="207"/>
      <c r="AP7" s="208"/>
      <c r="AR7" s="209"/>
      <c r="AS7" s="209"/>
      <c r="AU7" s="209"/>
      <c r="AV7" s="95"/>
      <c r="AW7" s="95"/>
      <c r="AX7" s="95"/>
      <c r="AY7" s="95"/>
      <c r="AZ7" s="95"/>
    </row>
    <row r="8" spans="1:52" s="91" customFormat="1" ht="15.75" customHeight="1">
      <c r="A8" s="147" t="s">
        <v>7</v>
      </c>
      <c r="B8" s="244">
        <v>153.5</v>
      </c>
      <c r="C8" s="100">
        <v>73.3</v>
      </c>
      <c r="D8" s="100">
        <v>97.3</v>
      </c>
      <c r="E8" s="100">
        <v>28.3</v>
      </c>
      <c r="F8" s="100">
        <v>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100">
        <v>20.9</v>
      </c>
      <c r="N8" s="244">
        <v>2559.4</v>
      </c>
      <c r="O8" s="239">
        <v>373.3</v>
      </c>
      <c r="P8" s="132">
        <f aca="true" t="shared" si="0" ref="P8:P28">IF(N8&lt;&gt;0,(O8-N8)/N8,0)</f>
        <v>-0.8541455028522309</v>
      </c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5"/>
      <c r="AG8" s="199"/>
      <c r="AH8" s="199"/>
      <c r="AI8" s="199"/>
      <c r="AJ8" s="206"/>
      <c r="AK8" s="200"/>
      <c r="AL8" s="200"/>
      <c r="AM8" s="200"/>
      <c r="AN8" s="200"/>
      <c r="AO8" s="207"/>
      <c r="AP8" s="208"/>
      <c r="AR8" s="209"/>
      <c r="AS8" s="209"/>
      <c r="AU8" s="209"/>
      <c r="AV8" s="95"/>
      <c r="AW8" s="95"/>
      <c r="AX8" s="95"/>
      <c r="AY8" s="95"/>
      <c r="AZ8" s="95"/>
    </row>
    <row r="9" spans="1:52" s="95" customFormat="1" ht="15.75" customHeight="1">
      <c r="A9" s="147" t="s">
        <v>13</v>
      </c>
      <c r="B9" s="244">
        <v>11.3</v>
      </c>
      <c r="C9" s="100">
        <v>12.34</v>
      </c>
      <c r="D9" s="100">
        <v>9.68</v>
      </c>
      <c r="E9" s="100">
        <v>0</v>
      </c>
      <c r="F9" s="100">
        <v>0.74</v>
      </c>
      <c r="G9" s="100">
        <v>1.21</v>
      </c>
      <c r="H9" s="100">
        <v>6.49</v>
      </c>
      <c r="I9" s="100">
        <v>0.12</v>
      </c>
      <c r="J9" s="100">
        <v>0</v>
      </c>
      <c r="K9" s="100">
        <v>2.21</v>
      </c>
      <c r="L9" s="100">
        <v>0.82</v>
      </c>
      <c r="M9" s="100">
        <v>3.68</v>
      </c>
      <c r="N9" s="244">
        <v>151.97</v>
      </c>
      <c r="O9" s="239">
        <v>48.59</v>
      </c>
      <c r="P9" s="132">
        <f t="shared" si="0"/>
        <v>-0.6802658419424886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05"/>
      <c r="AG9" s="200"/>
      <c r="AH9" s="200"/>
      <c r="AI9" s="200"/>
      <c r="AJ9" s="206"/>
      <c r="AK9" s="340"/>
      <c r="AL9" s="200"/>
      <c r="AM9" s="200"/>
      <c r="AN9" s="200"/>
      <c r="AO9" s="207"/>
      <c r="AP9" s="208"/>
      <c r="AQ9" s="91"/>
      <c r="AR9" s="209"/>
      <c r="AS9" s="209"/>
      <c r="AT9" s="91"/>
      <c r="AU9" s="91"/>
      <c r="AV9" s="91"/>
      <c r="AW9" s="91"/>
      <c r="AX9" s="91"/>
      <c r="AY9" s="91"/>
      <c r="AZ9" s="91"/>
    </row>
    <row r="10" spans="1:52" s="95" customFormat="1" ht="12.75" customHeight="1">
      <c r="A10" s="147" t="s">
        <v>8</v>
      </c>
      <c r="B10" s="244">
        <v>90.1</v>
      </c>
      <c r="C10" s="100">
        <v>39.1</v>
      </c>
      <c r="D10" s="100">
        <v>50.1</v>
      </c>
      <c r="E10" s="100">
        <v>10</v>
      </c>
      <c r="F10" s="100">
        <v>10</v>
      </c>
      <c r="G10" s="100">
        <v>22</v>
      </c>
      <c r="H10" s="100">
        <v>19</v>
      </c>
      <c r="I10" s="100">
        <v>23</v>
      </c>
      <c r="J10" s="100">
        <v>81</v>
      </c>
      <c r="K10" s="100">
        <v>43</v>
      </c>
      <c r="L10" s="100">
        <v>25</v>
      </c>
      <c r="M10" s="100">
        <v>13</v>
      </c>
      <c r="N10" s="244">
        <v>898</v>
      </c>
      <c r="O10" s="239">
        <v>425.3</v>
      </c>
      <c r="P10" s="132">
        <f t="shared" si="0"/>
        <v>-0.5263919821826281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205"/>
      <c r="AG10" s="200" t="str">
        <f>lin!V5</f>
        <v>2010/11</v>
      </c>
      <c r="AH10" s="200" t="str">
        <f>lin!W5</f>
        <v>2011/12</v>
      </c>
      <c r="AI10" s="200" t="str">
        <f>lin!X5</f>
        <v>Moy 1999/08</v>
      </c>
      <c r="AJ10" s="206"/>
      <c r="AK10" s="340"/>
      <c r="AL10" s="200"/>
      <c r="AM10" s="203"/>
      <c r="AN10" s="203"/>
      <c r="AO10" s="210"/>
      <c r="AP10" s="204"/>
      <c r="AQ10" s="209"/>
      <c r="AR10" s="209"/>
      <c r="AS10" s="209"/>
      <c r="AT10" s="91"/>
      <c r="AU10" s="91"/>
      <c r="AV10" s="91"/>
      <c r="AW10" s="91"/>
      <c r="AX10" s="91"/>
      <c r="AY10" s="91"/>
      <c r="AZ10" s="91"/>
    </row>
    <row r="11" spans="1:52" s="95" customFormat="1" ht="12.75" customHeight="1">
      <c r="A11" s="147" t="s">
        <v>1</v>
      </c>
      <c r="B11" s="244">
        <v>41.3</v>
      </c>
      <c r="C11" s="100">
        <v>0</v>
      </c>
      <c r="D11" s="100">
        <v>3.8</v>
      </c>
      <c r="E11" s="100">
        <v>52.1</v>
      </c>
      <c r="F11" s="100">
        <v>20</v>
      </c>
      <c r="G11" s="100">
        <v>0</v>
      </c>
      <c r="H11" s="100">
        <v>0</v>
      </c>
      <c r="I11" s="100">
        <v>15.7</v>
      </c>
      <c r="J11" s="100">
        <v>0</v>
      </c>
      <c r="K11" s="100">
        <v>0</v>
      </c>
      <c r="L11" s="100">
        <v>10</v>
      </c>
      <c r="M11" s="100">
        <v>0</v>
      </c>
      <c r="N11" s="244">
        <v>1358.3</v>
      </c>
      <c r="O11" s="239">
        <v>142.9</v>
      </c>
      <c r="P11" s="132">
        <f t="shared" si="0"/>
        <v>-0.8947949642936023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208" t="s">
        <v>63</v>
      </c>
      <c r="AG11" s="361">
        <v>8287.1</v>
      </c>
      <c r="AH11" s="200">
        <v>11542</v>
      </c>
      <c r="AI11" s="200">
        <v>24575.64</v>
      </c>
      <c r="AJ11" s="206">
        <v>0</v>
      </c>
      <c r="AK11" s="340"/>
      <c r="AL11" s="200"/>
      <c r="AM11" s="203"/>
      <c r="AN11" s="203"/>
      <c r="AO11" s="210"/>
      <c r="AP11" s="204"/>
      <c r="AQ11" s="209"/>
      <c r="AR11" s="209"/>
      <c r="AS11" s="209"/>
      <c r="AT11" s="91"/>
      <c r="AU11" s="91"/>
      <c r="AV11" s="91"/>
      <c r="AW11" s="91"/>
      <c r="AX11" s="91"/>
      <c r="AY11" s="91"/>
      <c r="AZ11" s="91"/>
    </row>
    <row r="12" spans="1:47" s="211" customFormat="1" ht="12.75" customHeight="1">
      <c r="A12" s="147" t="s">
        <v>16</v>
      </c>
      <c r="B12" s="244">
        <v>302.1</v>
      </c>
      <c r="C12" s="100">
        <v>62.6</v>
      </c>
      <c r="D12" s="100">
        <v>364.1</v>
      </c>
      <c r="E12" s="100">
        <v>31</v>
      </c>
      <c r="F12" s="100">
        <v>8.8</v>
      </c>
      <c r="G12" s="100">
        <v>20.3</v>
      </c>
      <c r="H12" s="100">
        <v>156.6</v>
      </c>
      <c r="I12" s="100">
        <v>382.8</v>
      </c>
      <c r="J12" s="100">
        <v>384.9</v>
      </c>
      <c r="K12" s="100">
        <v>406.6</v>
      </c>
      <c r="L12" s="100">
        <v>905.2</v>
      </c>
      <c r="M12" s="100">
        <v>6.9</v>
      </c>
      <c r="N12" s="244">
        <v>9703</v>
      </c>
      <c r="O12" s="239">
        <v>3031.9</v>
      </c>
      <c r="P12" s="132">
        <f t="shared" si="0"/>
        <v>-0.6875296300113367</v>
      </c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08" t="s">
        <v>64</v>
      </c>
      <c r="AG12" s="220">
        <v>24795.158999999996</v>
      </c>
      <c r="AH12" s="200">
        <v>8727.491999999998</v>
      </c>
      <c r="AI12" s="200">
        <v>24022.34</v>
      </c>
      <c r="AJ12" s="200">
        <v>0</v>
      </c>
      <c r="AK12" s="340"/>
      <c r="AL12" s="212"/>
      <c r="AM12" s="203"/>
      <c r="AN12" s="213"/>
      <c r="AO12" s="213"/>
      <c r="AP12" s="213"/>
      <c r="AQ12" s="214"/>
      <c r="AR12" s="214"/>
      <c r="AS12" s="214"/>
      <c r="AT12" s="214"/>
      <c r="AU12" s="214"/>
    </row>
    <row r="13" spans="1:47" s="211" customFormat="1" ht="12.75" customHeight="1">
      <c r="A13" s="147" t="s">
        <v>2</v>
      </c>
      <c r="B13" s="244">
        <v>125.1</v>
      </c>
      <c r="C13" s="100">
        <v>378.6</v>
      </c>
      <c r="D13" s="100">
        <v>361.4</v>
      </c>
      <c r="E13" s="100">
        <v>23.5</v>
      </c>
      <c r="F13" s="100">
        <v>4.6</v>
      </c>
      <c r="G13" s="100">
        <v>2.5</v>
      </c>
      <c r="H13" s="100">
        <v>150</v>
      </c>
      <c r="I13" s="100">
        <v>201.9</v>
      </c>
      <c r="J13" s="100">
        <v>248.3</v>
      </c>
      <c r="K13" s="100">
        <v>246.6</v>
      </c>
      <c r="L13" s="100">
        <v>131.8</v>
      </c>
      <c r="M13" s="100">
        <v>33.4</v>
      </c>
      <c r="N13" s="244">
        <v>2896.22</v>
      </c>
      <c r="O13" s="239">
        <v>1907.7</v>
      </c>
      <c r="P13" s="132">
        <f t="shared" si="0"/>
        <v>-0.34131385046716056</v>
      </c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08" t="s">
        <v>65</v>
      </c>
      <c r="AG13" s="199">
        <v>35730.160999999986</v>
      </c>
      <c r="AH13" s="200">
        <v>6924.6010000000015</v>
      </c>
      <c r="AI13" s="200">
        <v>21838.74</v>
      </c>
      <c r="AJ13" s="200">
        <v>0</v>
      </c>
      <c r="AK13" s="340"/>
      <c r="AL13" s="215"/>
      <c r="AM13" s="203"/>
      <c r="AN13" s="203"/>
      <c r="AO13" s="203"/>
      <c r="AP13" s="203"/>
      <c r="AQ13" s="216"/>
      <c r="AR13" s="216"/>
      <c r="AS13" s="216"/>
      <c r="AT13" s="216"/>
      <c r="AU13" s="216"/>
    </row>
    <row r="14" spans="1:47" s="211" customFormat="1" ht="13.5" customHeight="1">
      <c r="A14" s="148" t="s">
        <v>18</v>
      </c>
      <c r="B14" s="244">
        <v>74.1</v>
      </c>
      <c r="C14" s="100">
        <v>55.1</v>
      </c>
      <c r="D14" s="100">
        <v>33.6</v>
      </c>
      <c r="E14" s="100">
        <v>0.1</v>
      </c>
      <c r="F14" s="100">
        <v>6.2</v>
      </c>
      <c r="G14" s="100">
        <v>9.3</v>
      </c>
      <c r="H14" s="100">
        <v>19.64</v>
      </c>
      <c r="I14" s="100">
        <v>16.94</v>
      </c>
      <c r="J14" s="100">
        <v>8.16</v>
      </c>
      <c r="K14" s="100">
        <v>4.1</v>
      </c>
      <c r="L14" s="100">
        <v>3.2</v>
      </c>
      <c r="M14" s="100">
        <v>2</v>
      </c>
      <c r="N14" s="244">
        <v>2853.3</v>
      </c>
      <c r="O14" s="239">
        <v>232.43</v>
      </c>
      <c r="P14" s="132">
        <f t="shared" si="0"/>
        <v>-0.9185399362142082</v>
      </c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08" t="s">
        <v>66</v>
      </c>
      <c r="AG14" s="200">
        <v>34302.59499999997</v>
      </c>
      <c r="AH14" s="200">
        <v>4648.84</v>
      </c>
      <c r="AI14" s="200">
        <v>21350.38</v>
      </c>
      <c r="AJ14" s="200">
        <v>0</v>
      </c>
      <c r="AK14" s="340"/>
      <c r="AL14" s="215"/>
      <c r="AM14" s="203"/>
      <c r="AN14" s="203"/>
      <c r="AO14" s="203"/>
      <c r="AP14" s="203"/>
      <c r="AQ14" s="216"/>
      <c r="AR14" s="216"/>
      <c r="AS14" s="216"/>
      <c r="AT14" s="216"/>
      <c r="AU14" s="216"/>
    </row>
    <row r="15" spans="1:47" s="211" customFormat="1" ht="13.5" customHeight="1">
      <c r="A15" s="147" t="s">
        <v>14</v>
      </c>
      <c r="B15" s="244">
        <v>37.6</v>
      </c>
      <c r="C15" s="100">
        <v>29.9</v>
      </c>
      <c r="D15" s="100">
        <v>11.2</v>
      </c>
      <c r="E15" s="100">
        <v>2.5</v>
      </c>
      <c r="F15" s="100">
        <v>2.6</v>
      </c>
      <c r="G15" s="100">
        <v>0</v>
      </c>
      <c r="H15" s="100">
        <v>6.4</v>
      </c>
      <c r="I15" s="100">
        <v>13.5</v>
      </c>
      <c r="J15" s="100">
        <v>8.4</v>
      </c>
      <c r="K15" s="100">
        <v>10.7</v>
      </c>
      <c r="L15" s="100">
        <v>14.5</v>
      </c>
      <c r="M15" s="100">
        <v>14.5</v>
      </c>
      <c r="N15" s="244">
        <v>1206.6</v>
      </c>
      <c r="O15" s="239">
        <v>151.8</v>
      </c>
      <c r="P15" s="132">
        <f t="shared" si="0"/>
        <v>-0.8741919443063153</v>
      </c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08" t="s">
        <v>67</v>
      </c>
      <c r="AG15" s="340">
        <v>32761.311000000005</v>
      </c>
      <c r="AH15" s="200">
        <v>3326.466999999998</v>
      </c>
      <c r="AI15" s="200">
        <v>21321.46</v>
      </c>
      <c r="AJ15" s="200">
        <v>0</v>
      </c>
      <c r="AK15" s="340"/>
      <c r="AL15" s="215"/>
      <c r="AM15" s="203"/>
      <c r="AN15" s="203"/>
      <c r="AO15" s="203"/>
      <c r="AP15" s="203"/>
      <c r="AQ15" s="216"/>
      <c r="AR15" s="216"/>
      <c r="AS15" s="216"/>
      <c r="AT15" s="216"/>
      <c r="AU15" s="216"/>
    </row>
    <row r="16" spans="1:47" s="211" customFormat="1" ht="13.5" customHeight="1">
      <c r="A16" s="148" t="s">
        <v>15</v>
      </c>
      <c r="B16" s="244">
        <v>0</v>
      </c>
      <c r="C16" s="100">
        <v>0</v>
      </c>
      <c r="D16" s="100">
        <v>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244">
        <v>0</v>
      </c>
      <c r="O16" s="239">
        <v>0</v>
      </c>
      <c r="P16" s="132">
        <f t="shared" si="0"/>
        <v>0</v>
      </c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08" t="s">
        <v>107</v>
      </c>
      <c r="AG16" s="340">
        <v>32544.318000000007</v>
      </c>
      <c r="AH16" s="200">
        <v>2834.362</v>
      </c>
      <c r="AI16" s="200">
        <v>21674.7</v>
      </c>
      <c r="AJ16" s="200">
        <v>0</v>
      </c>
      <c r="AK16" s="340"/>
      <c r="AL16" s="215"/>
      <c r="AM16" s="203"/>
      <c r="AN16" s="203"/>
      <c r="AO16" s="203"/>
      <c r="AP16" s="203"/>
      <c r="AQ16" s="216"/>
      <c r="AR16" s="216"/>
      <c r="AS16" s="216"/>
      <c r="AT16" s="216"/>
      <c r="AU16" s="216"/>
    </row>
    <row r="17" spans="1:47" s="211" customFormat="1" ht="13.5" customHeight="1">
      <c r="A17" s="148" t="s">
        <v>19</v>
      </c>
      <c r="B17" s="244">
        <v>11.9</v>
      </c>
      <c r="C17" s="100">
        <v>26.5</v>
      </c>
      <c r="D17" s="100">
        <v>23.9</v>
      </c>
      <c r="E17" s="100">
        <v>5.5</v>
      </c>
      <c r="F17" s="100">
        <v>0</v>
      </c>
      <c r="G17" s="100">
        <v>0</v>
      </c>
      <c r="H17" s="100">
        <v>5.3</v>
      </c>
      <c r="I17" s="100">
        <v>5.1</v>
      </c>
      <c r="J17" s="100">
        <v>1.6</v>
      </c>
      <c r="K17" s="100">
        <v>3.9</v>
      </c>
      <c r="L17" s="100">
        <v>3.5</v>
      </c>
      <c r="M17" s="100">
        <v>35.7</v>
      </c>
      <c r="N17" s="244">
        <v>278.2</v>
      </c>
      <c r="O17" s="239">
        <v>122.9</v>
      </c>
      <c r="P17" s="132">
        <f t="shared" si="0"/>
        <v>-0.5582314881380301</v>
      </c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08" t="s">
        <v>68</v>
      </c>
      <c r="AG17" s="340">
        <v>25319.970999999994</v>
      </c>
      <c r="AH17" s="200">
        <v>2628.898</v>
      </c>
      <c r="AI17" s="200">
        <v>21591.76</v>
      </c>
      <c r="AJ17" s="200">
        <v>0</v>
      </c>
      <c r="AK17" s="340"/>
      <c r="AL17" s="215"/>
      <c r="AM17" s="203"/>
      <c r="AN17" s="203"/>
      <c r="AO17" s="203"/>
      <c r="AP17" s="203"/>
      <c r="AQ17" s="216"/>
      <c r="AR17" s="216"/>
      <c r="AS17" s="216"/>
      <c r="AT17" s="216"/>
      <c r="AU17" s="216"/>
    </row>
    <row r="18" spans="1:47" s="211" customFormat="1" ht="13.5" customHeight="1">
      <c r="A18" s="241" t="s">
        <v>20</v>
      </c>
      <c r="B18" s="274">
        <v>1108.9</v>
      </c>
      <c r="C18" s="275">
        <v>986.2</v>
      </c>
      <c r="D18" s="275">
        <v>847.4</v>
      </c>
      <c r="E18" s="275">
        <v>662.5</v>
      </c>
      <c r="F18" s="275">
        <v>574.2</v>
      </c>
      <c r="G18" s="275">
        <v>521.2</v>
      </c>
      <c r="H18" s="275">
        <v>389.3</v>
      </c>
      <c r="I18" s="275">
        <v>701.3</v>
      </c>
      <c r="J18" s="275">
        <v>889.8</v>
      </c>
      <c r="K18" s="275">
        <v>916.8</v>
      </c>
      <c r="L18" s="275">
        <v>958.9</v>
      </c>
      <c r="M18" s="275">
        <v>586</v>
      </c>
      <c r="N18" s="274">
        <v>40096.4</v>
      </c>
      <c r="O18" s="281">
        <v>9142.5</v>
      </c>
      <c r="P18" s="132">
        <f t="shared" si="0"/>
        <v>-0.7719870113027604</v>
      </c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08" t="s">
        <v>108</v>
      </c>
      <c r="AG18" s="340">
        <v>18549.653000000002</v>
      </c>
      <c r="AH18" s="200">
        <v>4775.454999999999</v>
      </c>
      <c r="AI18" s="200">
        <v>20584.72</v>
      </c>
      <c r="AJ18" s="200">
        <v>0</v>
      </c>
      <c r="AK18" s="340"/>
      <c r="AL18" s="215"/>
      <c r="AM18" s="203"/>
      <c r="AN18" s="203"/>
      <c r="AO18" s="203"/>
      <c r="AP18" s="203"/>
      <c r="AQ18" s="216"/>
      <c r="AR18" s="216"/>
      <c r="AS18" s="216"/>
      <c r="AT18" s="216"/>
      <c r="AU18" s="216"/>
    </row>
    <row r="19" spans="1:47" s="211" customFormat="1" ht="13.5" customHeight="1">
      <c r="A19" s="241" t="s">
        <v>3</v>
      </c>
      <c r="B19" s="274">
        <v>6822.7</v>
      </c>
      <c r="C19" s="275">
        <v>4437.3</v>
      </c>
      <c r="D19" s="275">
        <v>3127.74</v>
      </c>
      <c r="E19" s="275">
        <v>2128.8</v>
      </c>
      <c r="F19" s="275">
        <v>1182.1</v>
      </c>
      <c r="G19" s="275">
        <v>725.42</v>
      </c>
      <c r="H19" s="275">
        <v>735.3</v>
      </c>
      <c r="I19" s="275">
        <v>2019.1</v>
      </c>
      <c r="J19" s="275">
        <v>2397.5</v>
      </c>
      <c r="K19" s="275">
        <v>2757.1</v>
      </c>
      <c r="L19" s="275">
        <v>2581</v>
      </c>
      <c r="M19" s="275">
        <v>1703.1</v>
      </c>
      <c r="N19" s="274">
        <v>176374.6</v>
      </c>
      <c r="O19" s="281">
        <v>30617.16</v>
      </c>
      <c r="P19" s="132">
        <f t="shared" si="0"/>
        <v>-0.8264083377084909</v>
      </c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08" t="s">
        <v>70</v>
      </c>
      <c r="AG19" s="340">
        <v>18129.012</v>
      </c>
      <c r="AH19" s="200">
        <v>5672.683999999998</v>
      </c>
      <c r="AI19" s="200">
        <v>23360.82</v>
      </c>
      <c r="AJ19" s="200">
        <v>0</v>
      </c>
      <c r="AK19" s="340"/>
      <c r="AL19" s="215"/>
      <c r="AM19" s="203"/>
      <c r="AN19" s="203"/>
      <c r="AO19" s="203"/>
      <c r="AP19" s="203"/>
      <c r="AQ19" s="216"/>
      <c r="AR19" s="216"/>
      <c r="AS19" s="216"/>
      <c r="AT19" s="216"/>
      <c r="AU19" s="216"/>
    </row>
    <row r="20" spans="1:47" s="211" customFormat="1" ht="13.5" customHeight="1">
      <c r="A20" s="241" t="s">
        <v>9</v>
      </c>
      <c r="B20" s="274">
        <v>651.4</v>
      </c>
      <c r="C20" s="275">
        <v>441.3</v>
      </c>
      <c r="D20" s="275">
        <v>387.2</v>
      </c>
      <c r="E20" s="275">
        <v>468.9</v>
      </c>
      <c r="F20" s="275">
        <v>314.8</v>
      </c>
      <c r="G20" s="275">
        <v>305.5</v>
      </c>
      <c r="H20" s="275">
        <v>256.8</v>
      </c>
      <c r="I20" s="275">
        <v>449.5</v>
      </c>
      <c r="J20" s="275">
        <v>540.9</v>
      </c>
      <c r="K20" s="275">
        <v>428</v>
      </c>
      <c r="L20" s="275">
        <v>320</v>
      </c>
      <c r="M20" s="275">
        <v>244</v>
      </c>
      <c r="N20" s="274">
        <v>12618</v>
      </c>
      <c r="O20" s="281">
        <v>4808.3</v>
      </c>
      <c r="P20" s="132">
        <f t="shared" si="0"/>
        <v>-0.6189332699318434</v>
      </c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08" t="s">
        <v>71</v>
      </c>
      <c r="AG20" s="200">
        <v>18420.778000000002</v>
      </c>
      <c r="AH20" s="200">
        <v>5892.495999999999</v>
      </c>
      <c r="AI20" s="200">
        <v>17746.12</v>
      </c>
      <c r="AJ20" s="200">
        <v>0</v>
      </c>
      <c r="AK20" s="340"/>
      <c r="AL20" s="215"/>
      <c r="AM20" s="203"/>
      <c r="AN20" s="203"/>
      <c r="AO20" s="203"/>
      <c r="AP20" s="203"/>
      <c r="AQ20" s="216"/>
      <c r="AR20" s="216"/>
      <c r="AS20" s="216"/>
      <c r="AT20" s="216"/>
      <c r="AU20" s="216"/>
    </row>
    <row r="21" spans="1:47" s="211" customFormat="1" ht="13.5" customHeight="1">
      <c r="A21" s="148" t="s">
        <v>4</v>
      </c>
      <c r="B21" s="244">
        <v>94.6</v>
      </c>
      <c r="C21" s="100">
        <v>134.6</v>
      </c>
      <c r="D21" s="100">
        <v>33.3</v>
      </c>
      <c r="E21" s="100">
        <v>3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4.6</v>
      </c>
      <c r="N21" s="244">
        <v>2385.88</v>
      </c>
      <c r="O21" s="239">
        <v>270.1</v>
      </c>
      <c r="P21" s="132">
        <f t="shared" si="0"/>
        <v>-0.8867922946669573</v>
      </c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08" t="s">
        <v>72</v>
      </c>
      <c r="AG21" s="200">
        <v>19149.56</v>
      </c>
      <c r="AH21" s="200">
        <v>5938.207999999999</v>
      </c>
      <c r="AI21" s="200">
        <v>15063.74</v>
      </c>
      <c r="AJ21" s="200">
        <v>0</v>
      </c>
      <c r="AK21" s="340"/>
      <c r="AL21" s="215"/>
      <c r="AM21" s="203"/>
      <c r="AN21" s="203"/>
      <c r="AO21" s="203"/>
      <c r="AP21" s="203"/>
      <c r="AQ21" s="216"/>
      <c r="AR21" s="216"/>
      <c r="AS21" s="216"/>
      <c r="AT21" s="216"/>
      <c r="AU21" s="216"/>
    </row>
    <row r="22" spans="1:47" s="106" customFormat="1" ht="13.5" customHeight="1">
      <c r="A22" s="247" t="s">
        <v>10</v>
      </c>
      <c r="B22" s="276">
        <v>767.2</v>
      </c>
      <c r="C22" s="277">
        <v>662.2</v>
      </c>
      <c r="D22" s="277">
        <v>417.4</v>
      </c>
      <c r="E22" s="277">
        <v>438.3</v>
      </c>
      <c r="F22" s="277">
        <v>456.3</v>
      </c>
      <c r="G22" s="277">
        <v>462.3</v>
      </c>
      <c r="H22" s="277">
        <v>308.6</v>
      </c>
      <c r="I22" s="277">
        <v>175.1</v>
      </c>
      <c r="J22" s="277">
        <v>332.6</v>
      </c>
      <c r="K22" s="277">
        <v>252.5</v>
      </c>
      <c r="L22" s="277">
        <v>183.2</v>
      </c>
      <c r="M22" s="277">
        <v>85.9</v>
      </c>
      <c r="N22" s="276">
        <v>5510.93</v>
      </c>
      <c r="O22" s="282">
        <v>4541.6</v>
      </c>
      <c r="P22" s="132">
        <f t="shared" si="0"/>
        <v>-0.1758922722662055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208" t="s">
        <v>73</v>
      </c>
      <c r="AG22" s="200">
        <v>13492.089</v>
      </c>
      <c r="AH22" s="200">
        <v>3367.69</v>
      </c>
      <c r="AI22" s="200">
        <v>13310.28</v>
      </c>
      <c r="AJ22" s="200">
        <v>0</v>
      </c>
      <c r="AK22" s="200"/>
      <c r="AL22" s="69"/>
      <c r="AM22" s="69"/>
      <c r="AN22" s="69"/>
      <c r="AO22" s="69"/>
      <c r="AP22" s="69"/>
      <c r="AQ22" s="36"/>
      <c r="AR22" s="36"/>
      <c r="AS22" s="36"/>
      <c r="AT22" s="36"/>
      <c r="AU22" s="36"/>
    </row>
    <row r="23" spans="1:47" s="106" customFormat="1" ht="13.5" customHeight="1">
      <c r="A23" s="148" t="s">
        <v>12</v>
      </c>
      <c r="B23" s="244">
        <v>2</v>
      </c>
      <c r="C23" s="100">
        <v>10.1</v>
      </c>
      <c r="D23" s="100">
        <v>10.1</v>
      </c>
      <c r="E23" s="100">
        <v>10.2</v>
      </c>
      <c r="F23" s="100">
        <v>16.5</v>
      </c>
      <c r="G23" s="100">
        <v>16.9</v>
      </c>
      <c r="H23" s="100">
        <v>16.2</v>
      </c>
      <c r="I23" s="100">
        <v>13.8</v>
      </c>
      <c r="J23" s="100">
        <v>9.2</v>
      </c>
      <c r="K23" s="100">
        <v>10.2</v>
      </c>
      <c r="L23" s="100">
        <v>19.06</v>
      </c>
      <c r="M23" s="100">
        <v>10.59</v>
      </c>
      <c r="N23" s="276">
        <v>16</v>
      </c>
      <c r="O23" s="239">
        <v>144.85</v>
      </c>
      <c r="P23" s="132">
        <f t="shared" si="0"/>
        <v>8.053125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205"/>
      <c r="AG23" s="200"/>
      <c r="AH23" s="200"/>
      <c r="AI23" s="200"/>
      <c r="AJ23" s="200"/>
      <c r="AK23" s="200"/>
      <c r="AL23" s="69"/>
      <c r="AM23" s="69"/>
      <c r="AN23" s="69"/>
      <c r="AO23" s="69"/>
      <c r="AP23" s="69"/>
      <c r="AQ23" s="36"/>
      <c r="AR23" s="36"/>
      <c r="AS23" s="36"/>
      <c r="AT23" s="36"/>
      <c r="AU23" s="36"/>
    </row>
    <row r="24" spans="1:47" s="91" customFormat="1" ht="13.5" customHeight="1">
      <c r="A24" s="242" t="s">
        <v>5</v>
      </c>
      <c r="B24" s="245">
        <v>558.95</v>
      </c>
      <c r="C24" s="81">
        <v>590.38</v>
      </c>
      <c r="D24" s="81">
        <v>481.98</v>
      </c>
      <c r="E24" s="81">
        <v>244.85</v>
      </c>
      <c r="F24" s="81">
        <v>252.48</v>
      </c>
      <c r="G24" s="81">
        <v>254.55</v>
      </c>
      <c r="H24" s="81">
        <v>221.65</v>
      </c>
      <c r="I24" s="81">
        <v>270.58</v>
      </c>
      <c r="J24" s="81">
        <v>315.23</v>
      </c>
      <c r="K24" s="81">
        <v>332.35</v>
      </c>
      <c r="L24" s="81">
        <v>292.23</v>
      </c>
      <c r="M24" s="81">
        <v>264.53</v>
      </c>
      <c r="N24" s="245">
        <v>9802.8</v>
      </c>
      <c r="O24" s="240">
        <v>4079.73</v>
      </c>
      <c r="P24" s="132">
        <f t="shared" si="0"/>
        <v>-0.5838199289998776</v>
      </c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5"/>
      <c r="AG24" s="200"/>
      <c r="AH24" s="200"/>
      <c r="AI24" s="200"/>
      <c r="AJ24" s="200"/>
      <c r="AK24" s="200"/>
      <c r="AL24" s="200"/>
      <c r="AM24" s="200"/>
      <c r="AN24" s="203"/>
      <c r="AO24" s="203"/>
      <c r="AP24" s="203"/>
      <c r="AQ24" s="34"/>
      <c r="AR24" s="34"/>
      <c r="AS24" s="34"/>
      <c r="AT24" s="34"/>
      <c r="AU24" s="46"/>
    </row>
    <row r="25" spans="1:47" s="91" customFormat="1" ht="13.5" customHeight="1">
      <c r="A25" s="148" t="s">
        <v>6</v>
      </c>
      <c r="B25" s="245">
        <v>471.4</v>
      </c>
      <c r="C25" s="81">
        <v>477.88</v>
      </c>
      <c r="D25" s="81">
        <v>392.91</v>
      </c>
      <c r="E25" s="81">
        <v>280.89</v>
      </c>
      <c r="F25" s="81">
        <v>301.45</v>
      </c>
      <c r="G25" s="81">
        <v>341.28</v>
      </c>
      <c r="H25" s="81">
        <v>182.52</v>
      </c>
      <c r="I25" s="81">
        <v>341.92</v>
      </c>
      <c r="J25" s="81">
        <v>321.7</v>
      </c>
      <c r="K25" s="81">
        <v>323.44</v>
      </c>
      <c r="L25" s="81">
        <v>325.1</v>
      </c>
      <c r="M25" s="81">
        <v>162.6</v>
      </c>
      <c r="N25" s="245">
        <v>9808.84</v>
      </c>
      <c r="O25" s="240">
        <v>3923.09</v>
      </c>
      <c r="P25" s="132">
        <f t="shared" si="0"/>
        <v>-0.6000454691890172</v>
      </c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5"/>
      <c r="AG25" s="200"/>
      <c r="AH25" s="200"/>
      <c r="AI25" s="200"/>
      <c r="AJ25" s="200"/>
      <c r="AK25" s="200"/>
      <c r="AL25" s="200"/>
      <c r="AM25" s="212"/>
      <c r="AN25" s="203"/>
      <c r="AO25" s="203"/>
      <c r="AP25" s="203"/>
      <c r="AQ25" s="34"/>
      <c r="AR25" s="34"/>
      <c r="AS25" s="34"/>
      <c r="AT25" s="34"/>
      <c r="AU25" s="34"/>
    </row>
    <row r="26" spans="1:47" s="91" customFormat="1" ht="13.5" customHeight="1">
      <c r="A26" s="148" t="s">
        <v>11</v>
      </c>
      <c r="B26" s="245">
        <v>172.2</v>
      </c>
      <c r="C26" s="81">
        <v>261.7</v>
      </c>
      <c r="D26" s="81">
        <v>245.8</v>
      </c>
      <c r="E26" s="81">
        <v>223.4</v>
      </c>
      <c r="F26" s="81">
        <v>154.9</v>
      </c>
      <c r="G26" s="81">
        <v>108.4</v>
      </c>
      <c r="H26" s="81">
        <v>113.8</v>
      </c>
      <c r="I26" s="81">
        <v>109.8</v>
      </c>
      <c r="J26" s="81">
        <v>100.7</v>
      </c>
      <c r="K26" s="81">
        <v>132.7</v>
      </c>
      <c r="L26" s="81">
        <v>137.8</v>
      </c>
      <c r="M26" s="81">
        <v>144.4</v>
      </c>
      <c r="N26" s="245">
        <v>2322.6</v>
      </c>
      <c r="O26" s="240">
        <v>1905.6</v>
      </c>
      <c r="P26" s="132">
        <f t="shared" si="0"/>
        <v>-0.17954017049857918</v>
      </c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5"/>
      <c r="AG26" s="200"/>
      <c r="AH26" s="200"/>
      <c r="AI26" s="200"/>
      <c r="AJ26" s="200"/>
      <c r="AK26" s="200"/>
      <c r="AL26" s="200"/>
      <c r="AM26" s="212"/>
      <c r="AN26" s="203"/>
      <c r="AO26" s="203"/>
      <c r="AP26" s="203"/>
      <c r="AQ26" s="34"/>
      <c r="AR26" s="34"/>
      <c r="AS26" s="34"/>
      <c r="AT26" s="34"/>
      <c r="AU26" s="34"/>
    </row>
    <row r="27" spans="1:52" s="91" customFormat="1" ht="13.5" customHeight="1">
      <c r="A27" s="148" t="s">
        <v>42</v>
      </c>
      <c r="B27" s="245">
        <v>39.6</v>
      </c>
      <c r="C27" s="81">
        <v>48.4</v>
      </c>
      <c r="D27" s="81">
        <v>25.7</v>
      </c>
      <c r="E27" s="81">
        <v>35</v>
      </c>
      <c r="F27" s="81">
        <v>20.8</v>
      </c>
      <c r="G27" s="81">
        <v>40.3</v>
      </c>
      <c r="H27" s="81">
        <v>34.6</v>
      </c>
      <c r="I27" s="81">
        <v>35.3</v>
      </c>
      <c r="J27" s="81">
        <v>32.7</v>
      </c>
      <c r="K27" s="81">
        <v>22.3</v>
      </c>
      <c r="L27" s="81">
        <v>26.9</v>
      </c>
      <c r="M27" s="81">
        <v>31.9</v>
      </c>
      <c r="N27" s="245">
        <v>562.32</v>
      </c>
      <c r="O27" s="240">
        <v>393.5</v>
      </c>
      <c r="P27" s="132">
        <f t="shared" si="0"/>
        <v>-0.30022051500924746</v>
      </c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5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46"/>
      <c r="AR27" s="217"/>
      <c r="AS27" s="217"/>
      <c r="AT27" s="46"/>
      <c r="AU27" s="46"/>
      <c r="AV27" s="202"/>
      <c r="AW27" s="202"/>
      <c r="AX27" s="202"/>
      <c r="AY27" s="202"/>
      <c r="AZ27" s="202"/>
    </row>
    <row r="28" spans="1:52" s="106" customFormat="1" ht="12.75" customHeight="1">
      <c r="A28" s="192" t="s">
        <v>34</v>
      </c>
      <c r="B28" s="188">
        <f aca="true" t="shared" si="1" ref="B28:O28">SUM(B7:B27)</f>
        <v>11542.000000000002</v>
      </c>
      <c r="C28" s="188">
        <f t="shared" si="1"/>
        <v>8727.500000000002</v>
      </c>
      <c r="D28" s="188">
        <f t="shared" si="1"/>
        <v>6924.609999999999</v>
      </c>
      <c r="E28" s="188">
        <f t="shared" si="1"/>
        <v>4648.84</v>
      </c>
      <c r="F28" s="188">
        <f t="shared" si="1"/>
        <v>3326.4700000000003</v>
      </c>
      <c r="G28" s="188">
        <f t="shared" si="1"/>
        <v>2834.360000000001</v>
      </c>
      <c r="H28" s="188">
        <f t="shared" si="1"/>
        <v>2628.9</v>
      </c>
      <c r="I28" s="188">
        <f t="shared" si="1"/>
        <v>4775.460000000001</v>
      </c>
      <c r="J28" s="188">
        <f t="shared" si="1"/>
        <v>5672.69</v>
      </c>
      <c r="K28" s="188">
        <f t="shared" si="1"/>
        <v>5892.5</v>
      </c>
      <c r="L28" s="188">
        <f t="shared" si="1"/>
        <v>5938.21</v>
      </c>
      <c r="M28" s="188">
        <f t="shared" si="1"/>
        <v>3367.7000000000003</v>
      </c>
      <c r="N28" s="188">
        <f t="shared" si="1"/>
        <v>281481.7</v>
      </c>
      <c r="O28" s="188">
        <f t="shared" si="1"/>
        <v>66279.20000000001</v>
      </c>
      <c r="P28" s="284">
        <f t="shared" si="0"/>
        <v>-0.7645346038481364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208"/>
      <c r="AG28" s="199"/>
      <c r="AH28" s="199"/>
      <c r="AI28" s="199"/>
      <c r="AJ28" s="200"/>
      <c r="AK28" s="200"/>
      <c r="AL28" s="69"/>
      <c r="AM28" s="69"/>
      <c r="AN28" s="69"/>
      <c r="AO28" s="69"/>
      <c r="AP28" s="69"/>
      <c r="AQ28" s="36"/>
      <c r="AR28" s="34"/>
      <c r="AS28" s="34"/>
      <c r="AT28" s="36"/>
      <c r="AU28" s="36"/>
      <c r="AV28" s="120"/>
      <c r="AW28" s="120"/>
      <c r="AX28" s="120"/>
      <c r="AY28" s="120"/>
      <c r="AZ28" s="120"/>
    </row>
    <row r="29" spans="1:47" s="208" customFormat="1" ht="12" customHeight="1">
      <c r="A29" s="13" t="s">
        <v>21</v>
      </c>
      <c r="B29" s="8"/>
      <c r="C29" s="466"/>
      <c r="D29" s="466"/>
      <c r="E29" s="466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219"/>
      <c r="Z29" s="219"/>
      <c r="AA29" s="219"/>
      <c r="AB29" s="219"/>
      <c r="AC29" s="219"/>
      <c r="AD29" s="219"/>
      <c r="AE29" s="345"/>
      <c r="AF29" s="219"/>
      <c r="AG29" s="220"/>
      <c r="AH29" s="220"/>
      <c r="AI29" s="220"/>
      <c r="AJ29" s="200"/>
      <c r="AK29" s="200"/>
      <c r="AL29" s="200"/>
      <c r="AM29" s="200"/>
      <c r="AN29" s="200"/>
      <c r="AO29" s="200"/>
      <c r="AP29" s="200"/>
      <c r="AQ29" s="46"/>
      <c r="AR29" s="217"/>
      <c r="AS29" s="217"/>
      <c r="AT29" s="46"/>
      <c r="AU29" s="46"/>
    </row>
    <row r="34" spans="1:16" ht="30" customHeight="1">
      <c r="A34" s="471"/>
      <c r="B34" s="473" t="s">
        <v>80</v>
      </c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0" t="s">
        <v>25</v>
      </c>
      <c r="O34" s="470"/>
      <c r="P34" s="440"/>
    </row>
    <row r="35" spans="1:16" ht="9.75" customHeight="1">
      <c r="A35" s="472"/>
      <c r="B35" s="173" t="s">
        <v>26</v>
      </c>
      <c r="C35" s="221" t="s">
        <v>22</v>
      </c>
      <c r="D35" s="221" t="s">
        <v>27</v>
      </c>
      <c r="E35" s="221" t="s">
        <v>28</v>
      </c>
      <c r="F35" s="221" t="s">
        <v>29</v>
      </c>
      <c r="G35" s="221" t="s">
        <v>30</v>
      </c>
      <c r="H35" s="221" t="s">
        <v>31</v>
      </c>
      <c r="I35" s="221" t="s">
        <v>32</v>
      </c>
      <c r="J35" s="221" t="s">
        <v>23</v>
      </c>
      <c r="K35" s="221" t="s">
        <v>33</v>
      </c>
      <c r="L35" s="221" t="s">
        <v>24</v>
      </c>
      <c r="M35" s="221" t="s">
        <v>25</v>
      </c>
      <c r="N35" s="222" t="str">
        <f>N6</f>
        <v>10/11</v>
      </c>
      <c r="O35" s="222" t="str">
        <f>O6</f>
        <v>11/12</v>
      </c>
      <c r="P35" s="221" t="s">
        <v>0</v>
      </c>
    </row>
    <row r="36" spans="1:16" ht="11.25">
      <c r="A36" s="146" t="s">
        <v>17</v>
      </c>
      <c r="B36" s="117">
        <v>16.6</v>
      </c>
      <c r="C36" s="117">
        <v>16.6</v>
      </c>
      <c r="D36" s="117">
        <v>16.6</v>
      </c>
      <c r="E36" s="117">
        <v>16.6</v>
      </c>
      <c r="F36" s="117">
        <v>16.6</v>
      </c>
      <c r="G36" s="117">
        <v>13.4</v>
      </c>
      <c r="H36" s="117">
        <v>6.7</v>
      </c>
      <c r="I36" s="117">
        <v>6.7</v>
      </c>
      <c r="J36" s="117">
        <v>6.7</v>
      </c>
      <c r="K36" s="117">
        <v>6.7</v>
      </c>
      <c r="L36" s="117">
        <v>6.7</v>
      </c>
      <c r="M36" s="118">
        <v>0</v>
      </c>
      <c r="N36" s="119">
        <v>22.65</v>
      </c>
      <c r="O36" s="118">
        <v>0</v>
      </c>
      <c r="P36" s="132">
        <f>IF(N36&lt;&gt;0,(O36-N36)/N36,0)</f>
        <v>-1</v>
      </c>
    </row>
    <row r="37" spans="1:16" ht="11.25">
      <c r="A37" s="147" t="s">
        <v>7</v>
      </c>
      <c r="B37" s="303">
        <v>33.6</v>
      </c>
      <c r="C37" s="303">
        <v>21.8</v>
      </c>
      <c r="D37" s="303">
        <v>28.3</v>
      </c>
      <c r="E37" s="303">
        <v>0</v>
      </c>
      <c r="F37" s="303">
        <v>0</v>
      </c>
      <c r="G37" s="303">
        <v>0</v>
      </c>
      <c r="H37" s="303">
        <v>0</v>
      </c>
      <c r="I37" s="303">
        <v>0</v>
      </c>
      <c r="J37" s="303">
        <v>0</v>
      </c>
      <c r="K37" s="303">
        <v>0</v>
      </c>
      <c r="L37" s="303">
        <v>0</v>
      </c>
      <c r="M37" s="304">
        <v>34.2</v>
      </c>
      <c r="N37" s="305">
        <v>40.5</v>
      </c>
      <c r="O37" s="304">
        <v>34.2</v>
      </c>
      <c r="P37" s="132">
        <f aca="true" t="shared" si="2" ref="P37:P56">IF(N37&lt;&gt;0,(O37-N37)/N37,0)</f>
        <v>-0.15555555555555547</v>
      </c>
    </row>
    <row r="38" spans="1:16" ht="11.25">
      <c r="A38" s="147" t="s">
        <v>13</v>
      </c>
      <c r="B38" s="80">
        <v>21.84</v>
      </c>
      <c r="C38" s="80">
        <v>9.5</v>
      </c>
      <c r="D38" s="80">
        <v>7.67</v>
      </c>
      <c r="E38" s="80">
        <v>7.67</v>
      </c>
      <c r="F38" s="80">
        <v>9.98</v>
      </c>
      <c r="G38" s="80">
        <v>2.47</v>
      </c>
      <c r="H38" s="80">
        <v>2.33</v>
      </c>
      <c r="I38" s="80">
        <v>2.21</v>
      </c>
      <c r="J38" s="80">
        <v>2.21</v>
      </c>
      <c r="K38" s="80">
        <v>3.08</v>
      </c>
      <c r="L38" s="80">
        <v>4.66</v>
      </c>
      <c r="M38" s="307">
        <v>0.98</v>
      </c>
      <c r="N38" s="308">
        <v>33.14</v>
      </c>
      <c r="O38" s="307">
        <v>0.98</v>
      </c>
      <c r="P38" s="132">
        <f t="shared" si="2"/>
        <v>-0.9704284852142427</v>
      </c>
    </row>
    <row r="39" spans="1:16" ht="11.25">
      <c r="A39" s="147" t="s">
        <v>8</v>
      </c>
      <c r="B39" s="80">
        <v>191</v>
      </c>
      <c r="C39" s="80">
        <v>185</v>
      </c>
      <c r="D39" s="80">
        <v>146</v>
      </c>
      <c r="E39" s="80">
        <v>136</v>
      </c>
      <c r="F39" s="80">
        <v>126</v>
      </c>
      <c r="G39" s="80">
        <v>104</v>
      </c>
      <c r="H39" s="80">
        <v>85</v>
      </c>
      <c r="I39" s="80">
        <v>62</v>
      </c>
      <c r="J39" s="80">
        <v>40</v>
      </c>
      <c r="K39" s="80">
        <v>12</v>
      </c>
      <c r="L39" s="80">
        <v>0</v>
      </c>
      <c r="M39" s="307">
        <v>18</v>
      </c>
      <c r="N39" s="308">
        <v>90.9</v>
      </c>
      <c r="O39" s="307">
        <v>18</v>
      </c>
      <c r="P39" s="132">
        <f t="shared" si="2"/>
        <v>-0.801980198019802</v>
      </c>
    </row>
    <row r="40" spans="1:16" ht="11.25">
      <c r="A40" s="147" t="s">
        <v>1</v>
      </c>
      <c r="B40" s="80">
        <v>0</v>
      </c>
      <c r="C40" s="80">
        <v>0</v>
      </c>
      <c r="D40" s="80">
        <v>59</v>
      </c>
      <c r="E40" s="80">
        <v>20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307">
        <v>0</v>
      </c>
      <c r="N40" s="308">
        <v>11</v>
      </c>
      <c r="O40" s="307">
        <v>0</v>
      </c>
      <c r="P40" s="132">
        <f t="shared" si="2"/>
        <v>-1</v>
      </c>
    </row>
    <row r="41" spans="1:16" ht="11.25">
      <c r="A41" s="147" t="s">
        <v>16</v>
      </c>
      <c r="B41" s="80">
        <v>51.1</v>
      </c>
      <c r="C41" s="80">
        <v>42</v>
      </c>
      <c r="D41" s="80">
        <v>46.5</v>
      </c>
      <c r="E41" s="80">
        <v>25.9</v>
      </c>
      <c r="F41" s="80">
        <v>34.1</v>
      </c>
      <c r="G41" s="80">
        <v>13.8</v>
      </c>
      <c r="H41" s="80">
        <v>125.3</v>
      </c>
      <c r="I41" s="80">
        <v>109.5</v>
      </c>
      <c r="J41" s="80">
        <v>104.9</v>
      </c>
      <c r="K41" s="80">
        <v>176.2</v>
      </c>
      <c r="L41" s="80">
        <v>57.4</v>
      </c>
      <c r="M41" s="307">
        <v>8.9</v>
      </c>
      <c r="N41" s="308">
        <v>263.6</v>
      </c>
      <c r="O41" s="307">
        <v>8.9</v>
      </c>
      <c r="P41" s="132">
        <f t="shared" si="2"/>
        <v>-0.966236722306525</v>
      </c>
    </row>
    <row r="42" spans="1:16" ht="11.25">
      <c r="A42" s="147" t="s">
        <v>2</v>
      </c>
      <c r="B42" s="80">
        <v>77.8</v>
      </c>
      <c r="C42" s="80">
        <v>196.5</v>
      </c>
      <c r="D42" s="80">
        <v>70.7</v>
      </c>
      <c r="E42" s="80">
        <v>47.2</v>
      </c>
      <c r="F42" s="80">
        <v>42.6</v>
      </c>
      <c r="G42" s="80">
        <v>40.1</v>
      </c>
      <c r="H42" s="80">
        <v>36.5</v>
      </c>
      <c r="I42" s="80">
        <v>31.5</v>
      </c>
      <c r="J42" s="80">
        <v>55.4</v>
      </c>
      <c r="K42" s="80">
        <v>29.6</v>
      </c>
      <c r="L42" s="80">
        <v>65.5</v>
      </c>
      <c r="M42" s="307">
        <v>32.1</v>
      </c>
      <c r="N42" s="308">
        <v>83</v>
      </c>
      <c r="O42" s="307">
        <v>32.1</v>
      </c>
      <c r="P42" s="132">
        <f t="shared" si="2"/>
        <v>-0.6132530120481927</v>
      </c>
    </row>
    <row r="43" spans="1:16" ht="11.25">
      <c r="A43" s="148" t="s">
        <v>18</v>
      </c>
      <c r="B43" s="80">
        <v>44.4</v>
      </c>
      <c r="C43" s="80">
        <v>23.1</v>
      </c>
      <c r="D43" s="80">
        <v>0.5</v>
      </c>
      <c r="E43" s="80">
        <v>0.4</v>
      </c>
      <c r="F43" s="80">
        <v>5.3</v>
      </c>
      <c r="G43" s="80">
        <v>2</v>
      </c>
      <c r="H43" s="80">
        <v>16.84</v>
      </c>
      <c r="I43" s="80">
        <v>2.9</v>
      </c>
      <c r="J43" s="80">
        <v>0.6</v>
      </c>
      <c r="K43" s="80">
        <v>1.5</v>
      </c>
      <c r="L43" s="80">
        <v>2.3</v>
      </c>
      <c r="M43" s="307">
        <v>0.6</v>
      </c>
      <c r="N43" s="308">
        <v>60.8</v>
      </c>
      <c r="O43" s="307">
        <v>0.6</v>
      </c>
      <c r="P43" s="132">
        <f t="shared" si="2"/>
        <v>-0.9901315789473684</v>
      </c>
    </row>
    <row r="44" spans="1:16" ht="11.25">
      <c r="A44" s="147" t="s">
        <v>14</v>
      </c>
      <c r="B44" s="80">
        <v>47</v>
      </c>
      <c r="C44" s="80">
        <v>18.5</v>
      </c>
      <c r="D44" s="80">
        <v>7.3</v>
      </c>
      <c r="E44" s="80">
        <v>4.8</v>
      </c>
      <c r="F44" s="80">
        <v>2.2</v>
      </c>
      <c r="G44" s="80">
        <v>2.2</v>
      </c>
      <c r="H44" s="80">
        <v>7.7</v>
      </c>
      <c r="I44" s="80">
        <v>15.2</v>
      </c>
      <c r="J44" s="80">
        <v>26.4</v>
      </c>
      <c r="K44" s="80">
        <v>15.7</v>
      </c>
      <c r="L44" s="80">
        <v>18.1</v>
      </c>
      <c r="M44" s="307">
        <v>26.5</v>
      </c>
      <c r="N44" s="308">
        <v>33.2</v>
      </c>
      <c r="O44" s="307">
        <v>26.5</v>
      </c>
      <c r="P44" s="132">
        <f t="shared" si="2"/>
        <v>-0.20180722891566272</v>
      </c>
    </row>
    <row r="45" spans="1:16" ht="11.25">
      <c r="A45" s="148" t="s">
        <v>15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3"/>
      <c r="N45" s="124"/>
      <c r="O45" s="123"/>
      <c r="P45" s="132">
        <f t="shared" si="2"/>
        <v>0</v>
      </c>
    </row>
    <row r="46" spans="1:16" ht="11.25">
      <c r="A46" s="148" t="s">
        <v>19</v>
      </c>
      <c r="B46" s="81">
        <v>12</v>
      </c>
      <c r="C46" s="81">
        <v>12.9</v>
      </c>
      <c r="D46" s="81">
        <v>5.2</v>
      </c>
      <c r="E46" s="81">
        <v>0</v>
      </c>
      <c r="F46" s="81">
        <v>0</v>
      </c>
      <c r="G46" s="81">
        <v>0</v>
      </c>
      <c r="H46" s="81">
        <v>0</v>
      </c>
      <c r="I46" s="81">
        <v>0</v>
      </c>
      <c r="J46" s="81">
        <v>0</v>
      </c>
      <c r="K46" s="81">
        <v>0</v>
      </c>
      <c r="L46" s="81">
        <v>0</v>
      </c>
      <c r="M46" s="109">
        <v>0</v>
      </c>
      <c r="N46" s="108">
        <v>0</v>
      </c>
      <c r="O46" s="109">
        <v>0</v>
      </c>
      <c r="P46" s="132">
        <f t="shared" si="2"/>
        <v>0</v>
      </c>
    </row>
    <row r="47" spans="1:16" ht="12.75">
      <c r="A47" s="241" t="s">
        <v>20</v>
      </c>
      <c r="B47" s="277">
        <v>434</v>
      </c>
      <c r="C47" s="277">
        <v>366.2</v>
      </c>
      <c r="D47" s="277">
        <v>475.9</v>
      </c>
      <c r="E47" s="277">
        <v>339.4</v>
      </c>
      <c r="F47" s="277">
        <v>318.9</v>
      </c>
      <c r="G47" s="277">
        <v>332.5</v>
      </c>
      <c r="H47" s="277">
        <v>617.6</v>
      </c>
      <c r="I47" s="277">
        <v>374.9</v>
      </c>
      <c r="J47" s="277">
        <v>448.6</v>
      </c>
      <c r="K47" s="277">
        <v>476.2</v>
      </c>
      <c r="L47" s="277">
        <v>580</v>
      </c>
      <c r="M47" s="318">
        <v>721.6</v>
      </c>
      <c r="N47" s="319">
        <v>729.5</v>
      </c>
      <c r="O47" s="318">
        <v>721.6</v>
      </c>
      <c r="P47" s="255">
        <f t="shared" si="2"/>
        <v>-0.010829335161069195</v>
      </c>
    </row>
    <row r="48" spans="1:16" ht="12.75">
      <c r="A48" s="241" t="s">
        <v>3</v>
      </c>
      <c r="B48" s="277">
        <v>1988.4</v>
      </c>
      <c r="C48" s="277">
        <v>2105.1</v>
      </c>
      <c r="D48" s="277">
        <v>1458.9</v>
      </c>
      <c r="E48" s="277">
        <v>1096.9</v>
      </c>
      <c r="F48" s="277">
        <v>672.2</v>
      </c>
      <c r="G48" s="277">
        <v>632.1</v>
      </c>
      <c r="H48" s="277">
        <v>744.4</v>
      </c>
      <c r="I48" s="277">
        <v>1285.5</v>
      </c>
      <c r="J48" s="277">
        <v>1478.8</v>
      </c>
      <c r="K48" s="277">
        <v>1601.3</v>
      </c>
      <c r="L48" s="277">
        <v>788.1</v>
      </c>
      <c r="M48" s="318">
        <v>852.5</v>
      </c>
      <c r="N48" s="319">
        <v>3017.8</v>
      </c>
      <c r="O48" s="318">
        <v>852.5</v>
      </c>
      <c r="P48" s="255">
        <f t="shared" si="2"/>
        <v>-0.717509443965803</v>
      </c>
    </row>
    <row r="49" spans="1:16" ht="11.25">
      <c r="A49" s="147" t="s">
        <v>9</v>
      </c>
      <c r="B49" s="81">
        <v>469.6</v>
      </c>
      <c r="C49" s="81">
        <v>345.7</v>
      </c>
      <c r="D49" s="81">
        <v>387.5</v>
      </c>
      <c r="E49" s="81">
        <v>377.6</v>
      </c>
      <c r="F49" s="81">
        <v>409</v>
      </c>
      <c r="G49" s="81">
        <v>388.4</v>
      </c>
      <c r="H49" s="81">
        <v>388.9</v>
      </c>
      <c r="I49" s="81">
        <v>395.7</v>
      </c>
      <c r="J49" s="81">
        <v>360.2</v>
      </c>
      <c r="K49" s="81">
        <v>368</v>
      </c>
      <c r="L49" s="81">
        <v>448.9</v>
      </c>
      <c r="M49" s="109">
        <v>463</v>
      </c>
      <c r="N49" s="108">
        <v>621.1</v>
      </c>
      <c r="O49" s="109">
        <v>463</v>
      </c>
      <c r="P49" s="132">
        <f t="shared" si="2"/>
        <v>-0.2545483819030752</v>
      </c>
    </row>
    <row r="50" spans="1:16" ht="11.25">
      <c r="A50" s="148" t="s">
        <v>4</v>
      </c>
      <c r="B50" s="81">
        <v>110.7</v>
      </c>
      <c r="C50" s="81">
        <v>36.3</v>
      </c>
      <c r="D50" s="81">
        <v>3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81">
        <v>0</v>
      </c>
      <c r="K50" s="81">
        <v>0</v>
      </c>
      <c r="L50" s="81">
        <v>0</v>
      </c>
      <c r="M50" s="109">
        <v>0</v>
      </c>
      <c r="N50" s="108">
        <v>67.9</v>
      </c>
      <c r="O50" s="109">
        <v>0</v>
      </c>
      <c r="P50" s="132">
        <f t="shared" si="2"/>
        <v>-1</v>
      </c>
    </row>
    <row r="51" spans="1:16" ht="11.25">
      <c r="A51" s="180" t="s">
        <v>10</v>
      </c>
      <c r="B51" s="81">
        <v>154.8</v>
      </c>
      <c r="C51" s="81">
        <v>136.2</v>
      </c>
      <c r="D51" s="81">
        <v>138.2</v>
      </c>
      <c r="E51" s="81">
        <v>139.8</v>
      </c>
      <c r="F51" s="81">
        <v>156.6</v>
      </c>
      <c r="G51" s="81">
        <v>158.2</v>
      </c>
      <c r="H51" s="81">
        <v>179.5</v>
      </c>
      <c r="I51" s="81">
        <v>129.8</v>
      </c>
      <c r="J51" s="81">
        <v>83.3</v>
      </c>
      <c r="K51" s="81">
        <v>130.7</v>
      </c>
      <c r="L51" s="81">
        <v>130.3</v>
      </c>
      <c r="M51" s="109">
        <v>150.8</v>
      </c>
      <c r="N51" s="108">
        <v>209.9</v>
      </c>
      <c r="O51" s="109">
        <v>150.8</v>
      </c>
      <c r="P51" s="132">
        <f t="shared" si="2"/>
        <v>-0.2815626488804192</v>
      </c>
    </row>
    <row r="52" spans="1:16" ht="11.25">
      <c r="A52" s="148" t="s">
        <v>12</v>
      </c>
      <c r="B52" s="81">
        <v>1</v>
      </c>
      <c r="C52" s="81">
        <v>60.3</v>
      </c>
      <c r="D52" s="81">
        <v>50.2</v>
      </c>
      <c r="E52" s="81">
        <v>40</v>
      </c>
      <c r="F52" s="81">
        <v>23.5</v>
      </c>
      <c r="G52" s="81">
        <v>6.6</v>
      </c>
      <c r="H52" s="81">
        <v>57</v>
      </c>
      <c r="I52" s="81">
        <v>43.2</v>
      </c>
      <c r="J52" s="81">
        <v>34</v>
      </c>
      <c r="K52" s="81">
        <v>23.8</v>
      </c>
      <c r="L52" s="81">
        <v>27.34</v>
      </c>
      <c r="M52" s="109">
        <v>16.75</v>
      </c>
      <c r="N52" s="108">
        <v>3</v>
      </c>
      <c r="O52" s="109">
        <v>16.75</v>
      </c>
      <c r="P52" s="132">
        <f t="shared" si="2"/>
        <v>4.583333333333333</v>
      </c>
    </row>
    <row r="53" spans="1:16" ht="11.25">
      <c r="A53" s="242" t="s">
        <v>5</v>
      </c>
      <c r="B53" s="81">
        <v>401.35</v>
      </c>
      <c r="C53" s="81">
        <v>316.5</v>
      </c>
      <c r="D53" s="81">
        <v>305.9</v>
      </c>
      <c r="E53" s="81">
        <v>316.6</v>
      </c>
      <c r="F53" s="81">
        <v>361.6</v>
      </c>
      <c r="G53" s="81">
        <v>278.9</v>
      </c>
      <c r="H53" s="81">
        <v>261.6</v>
      </c>
      <c r="I53" s="81">
        <v>155.6</v>
      </c>
      <c r="J53" s="81">
        <v>210.9</v>
      </c>
      <c r="K53" s="81">
        <v>199.6</v>
      </c>
      <c r="L53" s="81">
        <v>162.4</v>
      </c>
      <c r="M53" s="109">
        <v>254.1</v>
      </c>
      <c r="N53" s="108">
        <v>281.3</v>
      </c>
      <c r="O53" s="109">
        <v>254.1</v>
      </c>
      <c r="P53" s="132">
        <f t="shared" si="2"/>
        <v>-0.09669392108069683</v>
      </c>
    </row>
    <row r="54" spans="1:16" ht="11.25">
      <c r="A54" s="148" t="s">
        <v>6</v>
      </c>
      <c r="B54" s="81">
        <v>280.26</v>
      </c>
      <c r="C54" s="81">
        <v>201.09</v>
      </c>
      <c r="D54" s="81">
        <v>251.5</v>
      </c>
      <c r="E54" s="81">
        <v>252.15</v>
      </c>
      <c r="F54" s="81">
        <v>219.06</v>
      </c>
      <c r="G54" s="81">
        <v>233.7</v>
      </c>
      <c r="H54" s="81">
        <v>197.6</v>
      </c>
      <c r="I54" s="81">
        <v>75.16</v>
      </c>
      <c r="J54" s="81">
        <v>109.96</v>
      </c>
      <c r="K54" s="81">
        <v>92.16</v>
      </c>
      <c r="L54" s="81">
        <v>129.36</v>
      </c>
      <c r="M54" s="81">
        <v>120.86</v>
      </c>
      <c r="N54" s="245">
        <v>384.16</v>
      </c>
      <c r="O54" s="240">
        <v>120.86</v>
      </c>
      <c r="P54" s="132">
        <f t="shared" si="2"/>
        <v>-0.6853915035401916</v>
      </c>
    </row>
    <row r="55" spans="1:16" ht="11.25">
      <c r="A55" s="148" t="s">
        <v>11</v>
      </c>
      <c r="B55" s="106">
        <v>118.2</v>
      </c>
      <c r="C55" s="106">
        <v>100</v>
      </c>
      <c r="D55" s="106">
        <v>66.8</v>
      </c>
      <c r="E55" s="106">
        <v>92.5</v>
      </c>
      <c r="F55" s="106">
        <v>105.3</v>
      </c>
      <c r="G55" s="106">
        <v>108.1</v>
      </c>
      <c r="H55" s="106">
        <v>71.5</v>
      </c>
      <c r="I55" s="106">
        <v>93.3</v>
      </c>
      <c r="J55" s="106">
        <v>59.9</v>
      </c>
      <c r="K55" s="106">
        <v>83.8</v>
      </c>
      <c r="L55" s="106">
        <v>72.8</v>
      </c>
      <c r="M55" s="106">
        <v>84.8</v>
      </c>
      <c r="N55" s="302">
        <v>70.8</v>
      </c>
      <c r="O55" s="231">
        <v>84.8</v>
      </c>
      <c r="P55" s="132">
        <f t="shared" si="2"/>
        <v>0.1977401129943503</v>
      </c>
    </row>
    <row r="56" spans="1:16" ht="11.25">
      <c r="A56" s="148" t="s">
        <v>42</v>
      </c>
      <c r="B56" s="106">
        <v>77.6</v>
      </c>
      <c r="C56" s="106">
        <v>81.5</v>
      </c>
      <c r="D56" s="106">
        <v>64.4</v>
      </c>
      <c r="E56" s="106">
        <v>51.4</v>
      </c>
      <c r="F56" s="106">
        <v>56.7</v>
      </c>
      <c r="G56" s="106">
        <v>70.4</v>
      </c>
      <c r="H56" s="106">
        <v>38.7</v>
      </c>
      <c r="I56" s="106">
        <v>36.1</v>
      </c>
      <c r="J56" s="106">
        <v>13.2</v>
      </c>
      <c r="K56" s="106">
        <v>73.6</v>
      </c>
      <c r="L56" s="106">
        <v>53.7</v>
      </c>
      <c r="M56" s="106">
        <v>33.5</v>
      </c>
      <c r="N56" s="302">
        <v>51.1</v>
      </c>
      <c r="O56" s="231">
        <v>33.5</v>
      </c>
      <c r="P56" s="132">
        <f t="shared" si="2"/>
        <v>-0.3444227005870842</v>
      </c>
    </row>
    <row r="57" spans="1:16" ht="11.25">
      <c r="A57" s="192" t="s">
        <v>34</v>
      </c>
      <c r="B57" s="188">
        <f aca="true" t="shared" si="3" ref="B57:O57">SUM(B36:B56)</f>
        <v>4531.25</v>
      </c>
      <c r="C57" s="188">
        <f t="shared" si="3"/>
        <v>4274.79</v>
      </c>
      <c r="D57" s="188">
        <f t="shared" si="3"/>
        <v>3590.07</v>
      </c>
      <c r="E57" s="188">
        <f t="shared" si="3"/>
        <v>2964.9200000000005</v>
      </c>
      <c r="F57" s="188">
        <f t="shared" si="3"/>
        <v>2559.64</v>
      </c>
      <c r="G57" s="188">
        <f t="shared" si="3"/>
        <v>2386.87</v>
      </c>
      <c r="H57" s="188">
        <f t="shared" si="3"/>
        <v>2837.1699999999996</v>
      </c>
      <c r="I57" s="188">
        <f t="shared" si="3"/>
        <v>2819.2699999999995</v>
      </c>
      <c r="J57" s="188">
        <f t="shared" si="3"/>
        <v>3035.07</v>
      </c>
      <c r="K57" s="188">
        <f t="shared" si="3"/>
        <v>3293.9399999999996</v>
      </c>
      <c r="L57" s="188">
        <f t="shared" si="3"/>
        <v>2547.5600000000004</v>
      </c>
      <c r="M57" s="188">
        <f t="shared" si="3"/>
        <v>2819.1900000000005</v>
      </c>
      <c r="N57" s="188">
        <f t="shared" si="3"/>
        <v>6075.35</v>
      </c>
      <c r="O57" s="188">
        <f t="shared" si="3"/>
        <v>2819.1900000000005</v>
      </c>
      <c r="P57" s="284">
        <f>IF(N57&lt;&gt;0,(O57-N57)/N57,0)</f>
        <v>-0.535962537137778</v>
      </c>
    </row>
    <row r="58" spans="1:16" ht="11.25">
      <c r="A58" s="13" t="s">
        <v>21</v>
      </c>
      <c r="B58" s="8"/>
      <c r="C58" s="466"/>
      <c r="D58" s="466"/>
      <c r="E58" s="466"/>
      <c r="F58" s="9">
        <f>SUM(E36:E56)</f>
        <v>2964.9200000000005</v>
      </c>
      <c r="G58" s="9"/>
      <c r="H58" s="9"/>
      <c r="I58" s="9"/>
      <c r="J58" s="9"/>
      <c r="K58" s="9"/>
      <c r="L58" s="9"/>
      <c r="M58" s="9"/>
      <c r="N58" s="9"/>
      <c r="O58" s="9"/>
      <c r="P58" s="9"/>
    </row>
    <row r="61" spans="5:12" ht="15">
      <c r="E61" s="464" t="s">
        <v>77</v>
      </c>
      <c r="F61" s="464"/>
      <c r="G61" s="464"/>
      <c r="H61" s="464"/>
      <c r="I61" s="464"/>
      <c r="J61" s="464"/>
      <c r="K61" s="464"/>
      <c r="L61" s="464"/>
    </row>
  </sheetData>
  <mergeCells count="9">
    <mergeCell ref="N34:O34"/>
    <mergeCell ref="E61:L61"/>
    <mergeCell ref="C58:E58"/>
    <mergeCell ref="A2:P2"/>
    <mergeCell ref="A34:A35"/>
    <mergeCell ref="B5:P5"/>
    <mergeCell ref="C29:E29"/>
    <mergeCell ref="A5:A6"/>
    <mergeCell ref="B34:M34"/>
  </mergeCells>
  <printOptions horizontalCentered="1"/>
  <pageMargins left="0" right="0" top="0" bottom="0" header="0.5118110236220472" footer="0.5118110236220472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66"/>
  <sheetViews>
    <sheetView showGridLines="0" workbookViewId="0" topLeftCell="H10">
      <selection activeCell="Q27" sqref="Q27"/>
    </sheetView>
  </sheetViews>
  <sheetFormatPr defaultColWidth="11.421875" defaultRowHeight="12.75"/>
  <cols>
    <col min="1" max="1" width="19.140625" style="0" customWidth="1"/>
    <col min="2" max="8" width="4.8515625" style="0" bestFit="1" customWidth="1"/>
    <col min="9" max="12" width="5.140625" style="0" bestFit="1" customWidth="1"/>
    <col min="13" max="13" width="3.8515625" style="0" bestFit="1" customWidth="1"/>
    <col min="14" max="15" width="6.00390625" style="0" bestFit="1" customWidth="1"/>
    <col min="16" max="16" width="6.28125" style="0" customWidth="1"/>
    <col min="19" max="37" width="11.421875" style="337" customWidth="1"/>
  </cols>
  <sheetData>
    <row r="1" spans="19:37" s="127" customFormat="1" ht="11.25"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</row>
    <row r="2" spans="1:37" s="127" customFormat="1" ht="15">
      <c r="A2" s="457" t="str">
        <f>tournesol!$A$2</f>
        <v>Evolution régionale des grains mis en œuvre et des stocks des FAB     fin juin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</row>
    <row r="3" spans="19:37" s="127" customFormat="1" ht="11.25"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344"/>
    </row>
    <row r="4" spans="19:37" s="127" customFormat="1" ht="11.25"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4"/>
      <c r="AI4" s="344"/>
      <c r="AJ4" s="344"/>
      <c r="AK4" s="344"/>
    </row>
    <row r="5" spans="1:48" s="91" customFormat="1" ht="27" customHeight="1">
      <c r="A5" s="468"/>
      <c r="B5" s="473" t="s">
        <v>89</v>
      </c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338" t="s">
        <v>47</v>
      </c>
      <c r="AE5" s="208" t="e">
        <f>colza!#REF!</f>
        <v>#REF!</v>
      </c>
      <c r="AF5" s="198">
        <v>0</v>
      </c>
      <c r="AG5" s="199">
        <v>0</v>
      </c>
      <c r="AH5" s="199">
        <v>0</v>
      </c>
      <c r="AI5" s="199"/>
      <c r="AJ5" s="199"/>
      <c r="AK5" s="199"/>
      <c r="AL5" s="200"/>
      <c r="AM5" s="200"/>
      <c r="AN5" s="69"/>
      <c r="AO5" s="201"/>
      <c r="AP5" s="8"/>
      <c r="AQ5" s="106"/>
      <c r="AR5" s="106"/>
      <c r="AS5" s="105"/>
      <c r="AT5" s="105"/>
      <c r="AV5" s="202"/>
    </row>
    <row r="6" spans="1:48" s="8" customFormat="1" ht="14.25" customHeight="1">
      <c r="A6" s="469"/>
      <c r="B6" s="173" t="s">
        <v>26</v>
      </c>
      <c r="C6" s="173" t="s">
        <v>22</v>
      </c>
      <c r="D6" s="173" t="s">
        <v>27</v>
      </c>
      <c r="E6" s="173" t="s">
        <v>28</v>
      </c>
      <c r="F6" s="173" t="s">
        <v>29</v>
      </c>
      <c r="G6" s="173" t="s">
        <v>30</v>
      </c>
      <c r="H6" s="173" t="s">
        <v>31</v>
      </c>
      <c r="I6" s="173" t="s">
        <v>32</v>
      </c>
      <c r="J6" s="173" t="s">
        <v>23</v>
      </c>
      <c r="K6" s="173" t="s">
        <v>33</v>
      </c>
      <c r="L6" s="173" t="s">
        <v>24</v>
      </c>
      <c r="M6" s="173" t="s">
        <v>25</v>
      </c>
      <c r="N6" s="173" t="str">
        <f>FAB!H6</f>
        <v>10/11</v>
      </c>
      <c r="O6" s="173" t="str">
        <f>FAB!I6</f>
        <v>11/12</v>
      </c>
      <c r="P6" s="173" t="s">
        <v>0</v>
      </c>
      <c r="T6" s="208"/>
      <c r="U6" s="208"/>
      <c r="V6" s="208"/>
      <c r="W6" s="208"/>
      <c r="X6" s="208"/>
      <c r="Y6" s="208"/>
      <c r="Z6" s="208"/>
      <c r="AA6" s="208"/>
      <c r="AB6" s="208"/>
      <c r="AD6" s="208">
        <v>0</v>
      </c>
      <c r="AE6" s="219">
        <v>10027.21</v>
      </c>
      <c r="AF6" s="198">
        <v>0</v>
      </c>
      <c r="AG6" s="199">
        <v>0</v>
      </c>
      <c r="AH6" s="199">
        <v>0</v>
      </c>
      <c r="AI6" s="199"/>
      <c r="AJ6" s="199"/>
      <c r="AK6" s="199"/>
      <c r="AL6" s="203"/>
      <c r="AM6" s="69"/>
      <c r="AN6" s="69"/>
      <c r="AO6" s="201"/>
      <c r="AS6" s="204"/>
      <c r="AT6" s="204"/>
      <c r="AV6" s="9"/>
    </row>
    <row r="7" spans="1:52" s="91" customFormat="1" ht="15.75" customHeight="1">
      <c r="A7" s="116" t="s">
        <v>13</v>
      </c>
      <c r="B7" s="137">
        <v>7.76</v>
      </c>
      <c r="C7" s="137">
        <v>9.01</v>
      </c>
      <c r="D7" s="137">
        <v>12.09</v>
      </c>
      <c r="E7" s="137">
        <v>7.65</v>
      </c>
      <c r="F7" s="137">
        <v>10.49</v>
      </c>
      <c r="G7" s="137">
        <v>15.96</v>
      </c>
      <c r="H7" s="137">
        <v>9.12</v>
      </c>
      <c r="I7" s="137">
        <v>3.22</v>
      </c>
      <c r="J7" s="137">
        <v>3.41</v>
      </c>
      <c r="K7" s="137">
        <v>11.11</v>
      </c>
      <c r="L7" s="226">
        <v>15.66</v>
      </c>
      <c r="M7" s="142">
        <v>10.31</v>
      </c>
      <c r="N7" s="195">
        <v>6.38</v>
      </c>
      <c r="O7" s="233">
        <v>115.79</v>
      </c>
      <c r="P7" s="132">
        <f>IF(N7&lt;&gt;0,(O7-N7)/N7,0)</f>
        <v>17.148902821316618</v>
      </c>
      <c r="S7" s="208"/>
      <c r="T7" s="208"/>
      <c r="U7" s="208"/>
      <c r="V7" s="208"/>
      <c r="W7" s="200"/>
      <c r="X7" s="361" t="str">
        <f>pois!AG10</f>
        <v>2010/11</v>
      </c>
      <c r="Y7" s="200" t="str">
        <f>pois!AH10</f>
        <v>2011/12</v>
      </c>
      <c r="Z7" s="200" t="str">
        <f>pois!AI10</f>
        <v>Moy 1999/08</v>
      </c>
      <c r="AA7" s="206"/>
      <c r="AB7" s="208"/>
      <c r="AC7" s="208"/>
      <c r="AD7" s="208">
        <v>0</v>
      </c>
      <c r="AE7" s="208">
        <v>9365.25</v>
      </c>
      <c r="AF7" s="205">
        <v>0</v>
      </c>
      <c r="AG7" s="199">
        <v>0</v>
      </c>
      <c r="AH7" s="199">
        <v>0</v>
      </c>
      <c r="AI7" s="199"/>
      <c r="AJ7" s="206"/>
      <c r="AK7" s="200"/>
      <c r="AL7" s="200"/>
      <c r="AM7" s="200"/>
      <c r="AN7" s="200"/>
      <c r="AO7" s="207"/>
      <c r="AP7" s="208"/>
      <c r="AR7" s="209"/>
      <c r="AS7" s="209"/>
      <c r="AU7" s="209"/>
      <c r="AV7" s="95"/>
      <c r="AW7" s="95"/>
      <c r="AX7" s="95"/>
      <c r="AY7" s="95"/>
      <c r="AZ7" s="95"/>
    </row>
    <row r="8" spans="1:52" s="95" customFormat="1" ht="15.75" customHeight="1">
      <c r="A8" s="93" t="s">
        <v>8</v>
      </c>
      <c r="B8" s="137">
        <v>0</v>
      </c>
      <c r="C8" s="137">
        <v>0</v>
      </c>
      <c r="D8" s="137">
        <v>0</v>
      </c>
      <c r="E8" s="137">
        <v>0</v>
      </c>
      <c r="F8" s="137">
        <v>0</v>
      </c>
      <c r="G8" s="137">
        <v>0</v>
      </c>
      <c r="H8" s="137">
        <v>0</v>
      </c>
      <c r="I8" s="137">
        <v>0</v>
      </c>
      <c r="J8" s="137">
        <v>0</v>
      </c>
      <c r="K8" s="137">
        <v>0</v>
      </c>
      <c r="L8" s="227">
        <v>0</v>
      </c>
      <c r="M8" s="137">
        <v>0</v>
      </c>
      <c r="N8" s="195">
        <v>0</v>
      </c>
      <c r="O8" s="233">
        <v>0</v>
      </c>
      <c r="P8" s="132">
        <f aca="true" t="shared" si="0" ref="P8:P24">IF(N8&lt;&gt;0,(O8-N8)/N8,0)</f>
        <v>0</v>
      </c>
      <c r="S8" s="8"/>
      <c r="T8" s="208"/>
      <c r="U8" s="208"/>
      <c r="V8" s="208"/>
      <c r="W8" s="208" t="s">
        <v>63</v>
      </c>
      <c r="X8" s="220">
        <v>4334.5</v>
      </c>
      <c r="Y8" s="200">
        <v>1120.674</v>
      </c>
      <c r="Z8" s="200">
        <v>1050.94</v>
      </c>
      <c r="AA8" s="200"/>
      <c r="AB8" s="208"/>
      <c r="AC8" s="8"/>
      <c r="AD8" s="208">
        <v>0</v>
      </c>
      <c r="AE8" s="208">
        <v>9833.97</v>
      </c>
      <c r="AF8" s="205">
        <v>0</v>
      </c>
      <c r="AG8" s="200">
        <v>0</v>
      </c>
      <c r="AH8" s="200">
        <v>0</v>
      </c>
      <c r="AI8" s="200"/>
      <c r="AJ8" s="206"/>
      <c r="AK8" s="340"/>
      <c r="AL8" s="200"/>
      <c r="AM8" s="200"/>
      <c r="AN8" s="200"/>
      <c r="AO8" s="207"/>
      <c r="AP8" s="208"/>
      <c r="AQ8" s="91"/>
      <c r="AR8" s="209"/>
      <c r="AS8" s="209"/>
      <c r="AT8" s="91"/>
      <c r="AU8" s="91"/>
      <c r="AV8" s="91"/>
      <c r="AW8" s="91"/>
      <c r="AX8" s="91"/>
      <c r="AY8" s="91"/>
      <c r="AZ8" s="91"/>
    </row>
    <row r="9" spans="1:52" s="95" customFormat="1" ht="12.75" customHeight="1">
      <c r="A9" s="147" t="s">
        <v>1</v>
      </c>
      <c r="B9" s="137">
        <v>21.3</v>
      </c>
      <c r="C9" s="137">
        <v>50.9</v>
      </c>
      <c r="D9" s="137">
        <v>62.5</v>
      </c>
      <c r="E9" s="137">
        <v>63.1</v>
      </c>
      <c r="F9" s="137">
        <v>83</v>
      </c>
      <c r="G9" s="137">
        <v>83.4</v>
      </c>
      <c r="H9" s="137">
        <v>97</v>
      </c>
      <c r="I9" s="137">
        <v>75</v>
      </c>
      <c r="J9" s="137">
        <v>66.9</v>
      </c>
      <c r="K9" s="137">
        <v>75.6</v>
      </c>
      <c r="L9" s="227">
        <v>52.4</v>
      </c>
      <c r="M9" s="137">
        <v>11.1</v>
      </c>
      <c r="N9" s="195">
        <v>259.5</v>
      </c>
      <c r="O9" s="233">
        <v>742.2</v>
      </c>
      <c r="P9" s="132">
        <f t="shared" si="0"/>
        <v>1.8601156069364164</v>
      </c>
      <c r="S9" s="8"/>
      <c r="T9" s="208"/>
      <c r="U9" s="208"/>
      <c r="V9" s="208"/>
      <c r="W9" s="208" t="s">
        <v>64</v>
      </c>
      <c r="X9" s="199">
        <v>2110.6</v>
      </c>
      <c r="Y9" s="200">
        <v>1002.104</v>
      </c>
      <c r="Z9" s="200">
        <v>921.34</v>
      </c>
      <c r="AA9" s="200"/>
      <c r="AB9" s="208"/>
      <c r="AC9" s="8"/>
      <c r="AD9" s="208">
        <v>0</v>
      </c>
      <c r="AE9" s="347">
        <v>9266.28</v>
      </c>
      <c r="AF9" s="205">
        <v>0</v>
      </c>
      <c r="AG9" s="200">
        <v>0</v>
      </c>
      <c r="AH9" s="200">
        <v>0</v>
      </c>
      <c r="AI9" s="200"/>
      <c r="AJ9" s="206"/>
      <c r="AK9" s="340"/>
      <c r="AL9" s="200"/>
      <c r="AM9" s="203"/>
      <c r="AN9" s="203"/>
      <c r="AO9" s="210"/>
      <c r="AP9" s="204"/>
      <c r="AQ9" s="209"/>
      <c r="AR9" s="209"/>
      <c r="AS9" s="209"/>
      <c r="AT9" s="91"/>
      <c r="AU9" s="91"/>
      <c r="AV9" s="91"/>
      <c r="AW9" s="91"/>
      <c r="AX9" s="91"/>
      <c r="AY9" s="91"/>
      <c r="AZ9" s="91"/>
    </row>
    <row r="10" spans="1:52" s="95" customFormat="1" ht="12.75" customHeight="1">
      <c r="A10" s="147" t="s">
        <v>16</v>
      </c>
      <c r="B10" s="137">
        <v>0.1</v>
      </c>
      <c r="C10" s="137">
        <v>7.1</v>
      </c>
      <c r="D10" s="137">
        <v>3.9</v>
      </c>
      <c r="E10" s="137">
        <v>2.1</v>
      </c>
      <c r="F10" s="137">
        <v>2.9</v>
      </c>
      <c r="G10" s="137">
        <v>2</v>
      </c>
      <c r="H10" s="137">
        <v>4.5</v>
      </c>
      <c r="I10" s="137">
        <v>4.4</v>
      </c>
      <c r="J10" s="137">
        <v>17</v>
      </c>
      <c r="K10" s="137">
        <v>9.8</v>
      </c>
      <c r="L10" s="227">
        <v>0.4</v>
      </c>
      <c r="M10" s="137">
        <v>11.4</v>
      </c>
      <c r="N10" s="195">
        <v>555.5</v>
      </c>
      <c r="O10" s="233">
        <v>65.6</v>
      </c>
      <c r="P10" s="132">
        <f t="shared" si="0"/>
        <v>-0.8819081908190819</v>
      </c>
      <c r="S10" s="8"/>
      <c r="T10" s="208"/>
      <c r="U10" s="208"/>
      <c r="V10" s="208"/>
      <c r="W10" s="208" t="s">
        <v>65</v>
      </c>
      <c r="X10" s="200">
        <v>2224.5</v>
      </c>
      <c r="Y10" s="200">
        <v>1012.8890000000001</v>
      </c>
      <c r="Z10" s="200">
        <v>1664.84</v>
      </c>
      <c r="AA10" s="200"/>
      <c r="AB10" s="208"/>
      <c r="AC10" s="8"/>
      <c r="AD10" s="208">
        <v>0</v>
      </c>
      <c r="AE10" s="347">
        <v>9019.72</v>
      </c>
      <c r="AF10" s="205">
        <v>0</v>
      </c>
      <c r="AG10" s="200">
        <v>0</v>
      </c>
      <c r="AH10" s="200">
        <v>0</v>
      </c>
      <c r="AI10" s="200"/>
      <c r="AJ10" s="206"/>
      <c r="AK10" s="340"/>
      <c r="AL10" s="200"/>
      <c r="AM10" s="203"/>
      <c r="AN10" s="203"/>
      <c r="AO10" s="210"/>
      <c r="AP10" s="204"/>
      <c r="AQ10" s="209"/>
      <c r="AR10" s="209"/>
      <c r="AS10" s="209"/>
      <c r="AT10" s="91"/>
      <c r="AU10" s="91"/>
      <c r="AV10" s="91"/>
      <c r="AW10" s="91"/>
      <c r="AX10" s="91"/>
      <c r="AY10" s="91"/>
      <c r="AZ10" s="91"/>
    </row>
    <row r="11" spans="1:47" s="211" customFormat="1" ht="12.75" customHeight="1">
      <c r="A11" s="147" t="s">
        <v>2</v>
      </c>
      <c r="B11" s="137">
        <v>0</v>
      </c>
      <c r="C11" s="137">
        <v>0</v>
      </c>
      <c r="D11" s="137">
        <v>0</v>
      </c>
      <c r="E11" s="137">
        <v>0</v>
      </c>
      <c r="F11" s="137">
        <v>0</v>
      </c>
      <c r="G11" s="137">
        <v>0</v>
      </c>
      <c r="H11" s="137">
        <v>0</v>
      </c>
      <c r="I11" s="137">
        <v>0</v>
      </c>
      <c r="J11" s="137">
        <v>0</v>
      </c>
      <c r="K11" s="137">
        <v>0</v>
      </c>
      <c r="L11" s="228">
        <v>0</v>
      </c>
      <c r="M11" s="225">
        <v>0</v>
      </c>
      <c r="N11" s="195">
        <v>0</v>
      </c>
      <c r="O11" s="233">
        <v>0</v>
      </c>
      <c r="P11" s="132">
        <f t="shared" si="0"/>
        <v>0</v>
      </c>
      <c r="S11" s="210"/>
      <c r="T11" s="347"/>
      <c r="U11" s="347"/>
      <c r="V11" s="347"/>
      <c r="W11" s="208" t="s">
        <v>66</v>
      </c>
      <c r="X11" s="340">
        <v>1900.54</v>
      </c>
      <c r="Y11" s="200">
        <v>835.753</v>
      </c>
      <c r="Z11" s="200">
        <v>1861.12</v>
      </c>
      <c r="AA11" s="200"/>
      <c r="AB11" s="347"/>
      <c r="AC11" s="210"/>
      <c r="AD11" s="347">
        <v>0</v>
      </c>
      <c r="AE11" s="347">
        <v>7826.89</v>
      </c>
      <c r="AF11" s="348">
        <v>0</v>
      </c>
      <c r="AG11" s="340">
        <v>0</v>
      </c>
      <c r="AH11" s="340">
        <v>0</v>
      </c>
      <c r="AI11" s="340"/>
      <c r="AJ11" s="340"/>
      <c r="AK11" s="340"/>
      <c r="AL11" s="212"/>
      <c r="AM11" s="203"/>
      <c r="AN11" s="213"/>
      <c r="AO11" s="213"/>
      <c r="AP11" s="213"/>
      <c r="AQ11" s="214"/>
      <c r="AR11" s="214"/>
      <c r="AS11" s="214"/>
      <c r="AT11" s="214"/>
      <c r="AU11" s="214"/>
    </row>
    <row r="12" spans="1:47" s="211" customFormat="1" ht="12.75" customHeight="1">
      <c r="A12" s="349" t="s">
        <v>18</v>
      </c>
      <c r="B12" s="260">
        <v>91.58</v>
      </c>
      <c r="C12" s="260">
        <v>53.23</v>
      </c>
      <c r="D12" s="260">
        <v>63.92</v>
      </c>
      <c r="E12" s="260">
        <v>30.2</v>
      </c>
      <c r="F12" s="260">
        <v>8.19</v>
      </c>
      <c r="G12" s="260">
        <v>21.75</v>
      </c>
      <c r="H12" s="260">
        <v>18.92</v>
      </c>
      <c r="I12" s="260">
        <v>38.11</v>
      </c>
      <c r="J12" s="260">
        <v>27.4</v>
      </c>
      <c r="K12" s="260">
        <v>29.29</v>
      </c>
      <c r="L12" s="271">
        <v>13.43</v>
      </c>
      <c r="M12" s="270">
        <v>15</v>
      </c>
      <c r="N12" s="350">
        <v>1607.38</v>
      </c>
      <c r="O12" s="351">
        <v>411.01</v>
      </c>
      <c r="P12" s="132">
        <f t="shared" si="0"/>
        <v>-0.7442981746693377</v>
      </c>
      <c r="S12" s="210"/>
      <c r="T12" s="347"/>
      <c r="U12" s="347"/>
      <c r="V12" s="347"/>
      <c r="W12" s="208" t="s">
        <v>67</v>
      </c>
      <c r="X12" s="340">
        <v>1877.881</v>
      </c>
      <c r="Y12" s="200">
        <v>971.8430000000001</v>
      </c>
      <c r="Z12" s="200">
        <v>1767.38</v>
      </c>
      <c r="AA12" s="200"/>
      <c r="AB12" s="347"/>
      <c r="AC12" s="210"/>
      <c r="AD12" s="347">
        <v>0</v>
      </c>
      <c r="AE12" s="347">
        <v>8687.46</v>
      </c>
      <c r="AF12" s="348">
        <v>0</v>
      </c>
      <c r="AG12" s="340">
        <v>0</v>
      </c>
      <c r="AH12" s="340">
        <v>0</v>
      </c>
      <c r="AI12" s="340"/>
      <c r="AJ12" s="340"/>
      <c r="AK12" s="340"/>
      <c r="AL12" s="215"/>
      <c r="AM12" s="203"/>
      <c r="AN12" s="203"/>
      <c r="AO12" s="203"/>
      <c r="AP12" s="203"/>
      <c r="AQ12" s="216"/>
      <c r="AR12" s="216"/>
      <c r="AS12" s="216"/>
      <c r="AT12" s="216"/>
      <c r="AU12" s="216"/>
    </row>
    <row r="13" spans="1:47" s="106" customFormat="1" ht="13.5" customHeight="1">
      <c r="A13" s="352" t="s">
        <v>14</v>
      </c>
      <c r="B13" s="137">
        <v>2.6</v>
      </c>
      <c r="C13" s="137">
        <v>3.2</v>
      </c>
      <c r="D13" s="137">
        <v>6.9</v>
      </c>
      <c r="E13" s="137">
        <v>9.4</v>
      </c>
      <c r="F13" s="137">
        <v>17.8</v>
      </c>
      <c r="G13" s="137">
        <v>21.8</v>
      </c>
      <c r="H13" s="137">
        <v>13.4</v>
      </c>
      <c r="I13" s="137">
        <v>7</v>
      </c>
      <c r="J13" s="137">
        <v>10.2</v>
      </c>
      <c r="K13" s="137">
        <v>4</v>
      </c>
      <c r="L13" s="227">
        <v>6.5</v>
      </c>
      <c r="M13" s="137">
        <v>1.9</v>
      </c>
      <c r="N13" s="195">
        <v>97.6</v>
      </c>
      <c r="O13" s="233">
        <v>104.7</v>
      </c>
      <c r="P13" s="132">
        <f t="shared" si="0"/>
        <v>0.07274590163934436</v>
      </c>
      <c r="S13" s="8"/>
      <c r="T13" s="208"/>
      <c r="U13" s="208"/>
      <c r="V13" s="208"/>
      <c r="W13" s="208" t="s">
        <v>107</v>
      </c>
      <c r="X13" s="340">
        <v>2307.249</v>
      </c>
      <c r="Y13" s="200">
        <v>1055.485</v>
      </c>
      <c r="Z13" s="200">
        <v>1743.88</v>
      </c>
      <c r="AA13" s="200"/>
      <c r="AB13" s="208"/>
      <c r="AC13" s="8"/>
      <c r="AD13" s="208">
        <v>0</v>
      </c>
      <c r="AE13" s="347">
        <v>7562.15</v>
      </c>
      <c r="AF13" s="205">
        <v>0</v>
      </c>
      <c r="AG13" s="200">
        <v>0</v>
      </c>
      <c r="AH13" s="200">
        <v>0</v>
      </c>
      <c r="AI13" s="200"/>
      <c r="AJ13" s="200"/>
      <c r="AK13" s="200"/>
      <c r="AL13" s="69"/>
      <c r="AM13" s="69"/>
      <c r="AN13" s="69"/>
      <c r="AO13" s="69"/>
      <c r="AP13" s="69"/>
      <c r="AQ13" s="36"/>
      <c r="AR13" s="36"/>
      <c r="AS13" s="36"/>
      <c r="AT13" s="36"/>
      <c r="AU13" s="36"/>
    </row>
    <row r="14" spans="1:47" s="106" customFormat="1" ht="13.5" customHeight="1">
      <c r="A14" s="93" t="s">
        <v>15</v>
      </c>
      <c r="B14" s="225">
        <v>0</v>
      </c>
      <c r="C14" s="225">
        <v>0</v>
      </c>
      <c r="D14" s="225">
        <v>0</v>
      </c>
      <c r="E14" s="225">
        <v>0</v>
      </c>
      <c r="F14" s="225">
        <v>0</v>
      </c>
      <c r="G14" s="225">
        <v>0</v>
      </c>
      <c r="H14" s="225">
        <v>0</v>
      </c>
      <c r="I14" s="225">
        <v>0</v>
      </c>
      <c r="J14" s="225">
        <v>0</v>
      </c>
      <c r="K14" s="225">
        <v>0</v>
      </c>
      <c r="L14" s="228">
        <v>0</v>
      </c>
      <c r="M14" s="225">
        <v>0</v>
      </c>
      <c r="N14" s="234">
        <v>0</v>
      </c>
      <c r="O14" s="235">
        <v>0</v>
      </c>
      <c r="P14" s="132">
        <f t="shared" si="0"/>
        <v>0</v>
      </c>
      <c r="S14" s="8"/>
      <c r="T14" s="208"/>
      <c r="U14" s="208"/>
      <c r="V14" s="208"/>
      <c r="W14" s="208" t="s">
        <v>68</v>
      </c>
      <c r="X14" s="340">
        <v>1667.92</v>
      </c>
      <c r="Y14" s="200">
        <v>1070.356</v>
      </c>
      <c r="Z14" s="200">
        <v>1610.74</v>
      </c>
      <c r="AA14" s="200"/>
      <c r="AB14" s="208"/>
      <c r="AC14" s="8"/>
      <c r="AD14" s="208">
        <v>0</v>
      </c>
      <c r="AE14" s="208">
        <v>8260.3</v>
      </c>
      <c r="AF14" s="205">
        <v>0</v>
      </c>
      <c r="AG14" s="200">
        <v>0</v>
      </c>
      <c r="AH14" s="200">
        <v>0</v>
      </c>
      <c r="AI14" s="200"/>
      <c r="AJ14" s="200"/>
      <c r="AK14" s="200"/>
      <c r="AL14" s="69"/>
      <c r="AM14" s="69"/>
      <c r="AN14" s="69"/>
      <c r="AO14" s="69"/>
      <c r="AP14" s="69"/>
      <c r="AQ14" s="36"/>
      <c r="AR14" s="36"/>
      <c r="AS14" s="36"/>
      <c r="AT14" s="36"/>
      <c r="AU14" s="36"/>
    </row>
    <row r="15" spans="1:47" s="91" customFormat="1" ht="13.5" customHeight="1">
      <c r="A15" s="93" t="s">
        <v>128</v>
      </c>
      <c r="B15" s="225">
        <v>0</v>
      </c>
      <c r="C15" s="225">
        <v>0</v>
      </c>
      <c r="D15" s="225">
        <v>0</v>
      </c>
      <c r="E15" s="225">
        <v>0</v>
      </c>
      <c r="F15" s="225">
        <v>0</v>
      </c>
      <c r="G15" s="225">
        <v>0</v>
      </c>
      <c r="H15" s="225">
        <v>0</v>
      </c>
      <c r="I15" s="225">
        <v>0</v>
      </c>
      <c r="J15" s="225">
        <v>0</v>
      </c>
      <c r="K15" s="225">
        <v>0</v>
      </c>
      <c r="L15" s="228">
        <v>0</v>
      </c>
      <c r="M15" s="225">
        <v>0</v>
      </c>
      <c r="N15" s="234">
        <v>0</v>
      </c>
      <c r="O15" s="235">
        <v>0</v>
      </c>
      <c r="P15" s="132">
        <f t="shared" si="0"/>
        <v>0</v>
      </c>
      <c r="S15" s="208"/>
      <c r="T15" s="208"/>
      <c r="U15" s="208"/>
      <c r="V15" s="208"/>
      <c r="W15" s="208" t="s">
        <v>108</v>
      </c>
      <c r="X15" s="340">
        <v>1641.21</v>
      </c>
      <c r="Y15" s="200">
        <v>1136.7640000000001</v>
      </c>
      <c r="Z15" s="200">
        <v>1425.78</v>
      </c>
      <c r="AA15" s="200"/>
      <c r="AB15" s="208"/>
      <c r="AC15" s="208"/>
      <c r="AD15" s="208">
        <v>0</v>
      </c>
      <c r="AE15" s="208">
        <v>8451.37</v>
      </c>
      <c r="AF15" s="205">
        <v>0</v>
      </c>
      <c r="AG15" s="200">
        <v>0</v>
      </c>
      <c r="AH15" s="200">
        <v>0</v>
      </c>
      <c r="AI15" s="200"/>
      <c r="AJ15" s="200"/>
      <c r="AK15" s="200"/>
      <c r="AL15" s="200"/>
      <c r="AM15" s="200"/>
      <c r="AN15" s="203"/>
      <c r="AO15" s="203"/>
      <c r="AP15" s="203"/>
      <c r="AQ15" s="34"/>
      <c r="AR15" s="34"/>
      <c r="AS15" s="34"/>
      <c r="AT15" s="34"/>
      <c r="AU15" s="46"/>
    </row>
    <row r="16" spans="1:47" s="91" customFormat="1" ht="13.5" customHeight="1">
      <c r="A16" s="352" t="s">
        <v>50</v>
      </c>
      <c r="B16" s="270">
        <v>117.8</v>
      </c>
      <c r="C16" s="270">
        <v>189</v>
      </c>
      <c r="D16" s="270">
        <v>169.3</v>
      </c>
      <c r="E16" s="270">
        <v>198.1</v>
      </c>
      <c r="F16" s="270">
        <v>206.4</v>
      </c>
      <c r="G16" s="270">
        <v>163.2</v>
      </c>
      <c r="H16" s="270">
        <v>114.5</v>
      </c>
      <c r="I16" s="270">
        <v>115.2</v>
      </c>
      <c r="J16" s="270">
        <v>140.7</v>
      </c>
      <c r="K16" s="270">
        <v>128.9</v>
      </c>
      <c r="L16" s="271">
        <v>134.9</v>
      </c>
      <c r="M16" s="270">
        <v>117.6</v>
      </c>
      <c r="N16" s="272">
        <v>4242.78</v>
      </c>
      <c r="O16" s="273">
        <v>1795.6</v>
      </c>
      <c r="P16" s="132">
        <f t="shared" si="0"/>
        <v>-0.5767869180113039</v>
      </c>
      <c r="S16" s="208"/>
      <c r="T16" s="208"/>
      <c r="U16" s="208"/>
      <c r="V16" s="208"/>
      <c r="W16" s="208" t="s">
        <v>70</v>
      </c>
      <c r="X16" s="200">
        <v>1577.922</v>
      </c>
      <c r="Y16" s="200">
        <v>1243.581</v>
      </c>
      <c r="Z16" s="200">
        <v>1440.18</v>
      </c>
      <c r="AA16" s="200"/>
      <c r="AB16" s="208"/>
      <c r="AC16" s="208"/>
      <c r="AD16" s="208">
        <v>0</v>
      </c>
      <c r="AE16" s="208">
        <v>10050.93</v>
      </c>
      <c r="AF16" s="205">
        <v>0</v>
      </c>
      <c r="AG16" s="200">
        <v>0</v>
      </c>
      <c r="AH16" s="200">
        <v>0</v>
      </c>
      <c r="AI16" s="200"/>
      <c r="AJ16" s="200"/>
      <c r="AK16" s="200"/>
      <c r="AL16" s="200"/>
      <c r="AM16" s="212"/>
      <c r="AN16" s="203"/>
      <c r="AO16" s="203"/>
      <c r="AP16" s="203"/>
      <c r="AQ16" s="34"/>
      <c r="AR16" s="34"/>
      <c r="AS16" s="34"/>
      <c r="AT16" s="34"/>
      <c r="AU16" s="34"/>
    </row>
    <row r="17" spans="1:47" s="91" customFormat="1" ht="13.5" customHeight="1">
      <c r="A17" s="349" t="s">
        <v>3</v>
      </c>
      <c r="B17" s="270">
        <v>541.5</v>
      </c>
      <c r="C17" s="270">
        <v>383.3</v>
      </c>
      <c r="D17" s="270">
        <v>381</v>
      </c>
      <c r="E17" s="270">
        <v>275.5</v>
      </c>
      <c r="F17" s="270">
        <v>339.6</v>
      </c>
      <c r="G17" s="270">
        <v>346.1</v>
      </c>
      <c r="H17" s="270">
        <v>348.8</v>
      </c>
      <c r="I17" s="270">
        <v>380.1</v>
      </c>
      <c r="J17" s="270">
        <v>444.7</v>
      </c>
      <c r="K17" s="270">
        <v>291.6</v>
      </c>
      <c r="L17" s="271">
        <v>285.1</v>
      </c>
      <c r="M17" s="270">
        <v>285.4</v>
      </c>
      <c r="N17" s="272">
        <v>12412.8</v>
      </c>
      <c r="O17" s="273">
        <v>4302.7</v>
      </c>
      <c r="P17" s="255">
        <f t="shared" si="0"/>
        <v>-0.6533658803815416</v>
      </c>
      <c r="S17" s="208"/>
      <c r="T17" s="208"/>
      <c r="U17" s="208"/>
      <c r="V17" s="208"/>
      <c r="W17" s="208" t="s">
        <v>71</v>
      </c>
      <c r="X17" s="200">
        <v>1194.1820000000002</v>
      </c>
      <c r="Y17" s="200">
        <v>916.21</v>
      </c>
      <c r="Z17" s="200">
        <v>1449</v>
      </c>
      <c r="AA17" s="200"/>
      <c r="AB17" s="208"/>
      <c r="AC17" s="208"/>
      <c r="AD17" s="208"/>
      <c r="AE17" s="208"/>
      <c r="AF17" s="205"/>
      <c r="AG17" s="200"/>
      <c r="AH17" s="200"/>
      <c r="AI17" s="200"/>
      <c r="AJ17" s="200"/>
      <c r="AK17" s="200"/>
      <c r="AL17" s="200"/>
      <c r="AM17" s="212"/>
      <c r="AN17" s="203"/>
      <c r="AO17" s="203"/>
      <c r="AP17" s="203"/>
      <c r="AQ17" s="34"/>
      <c r="AR17" s="34"/>
      <c r="AS17" s="34"/>
      <c r="AT17" s="34"/>
      <c r="AU17" s="34"/>
    </row>
    <row r="18" spans="1:37" s="127" customFormat="1" ht="11.25">
      <c r="A18" s="147" t="s">
        <v>9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66">
        <v>0</v>
      </c>
      <c r="O18" s="367">
        <v>0</v>
      </c>
      <c r="P18" s="132">
        <f t="shared" si="0"/>
        <v>0</v>
      </c>
      <c r="S18" s="344"/>
      <c r="T18" s="344"/>
      <c r="U18" s="344"/>
      <c r="V18" s="344"/>
      <c r="W18" s="208" t="s">
        <v>72</v>
      </c>
      <c r="X18" s="200">
        <v>975.957</v>
      </c>
      <c r="Y18" s="200">
        <v>796.8069999999998</v>
      </c>
      <c r="Z18" s="200">
        <v>1676.42</v>
      </c>
      <c r="AA18" s="200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</row>
    <row r="19" spans="1:37" s="127" customFormat="1" ht="11.25">
      <c r="A19" s="365" t="s">
        <v>4</v>
      </c>
      <c r="B19" s="91">
        <v>46.82</v>
      </c>
      <c r="C19" s="91">
        <v>35</v>
      </c>
      <c r="D19" s="91">
        <v>40.7</v>
      </c>
      <c r="E19" s="91">
        <v>42.9</v>
      </c>
      <c r="F19" s="91">
        <v>51.9</v>
      </c>
      <c r="G19" s="91">
        <v>60.3</v>
      </c>
      <c r="H19" s="91">
        <v>58.16</v>
      </c>
      <c r="I19" s="91">
        <v>48.2</v>
      </c>
      <c r="J19" s="91">
        <v>65</v>
      </c>
      <c r="K19" s="91">
        <v>71.83</v>
      </c>
      <c r="L19" s="91">
        <v>76.01</v>
      </c>
      <c r="M19" s="91">
        <v>47.06</v>
      </c>
      <c r="N19" s="368">
        <v>378.24</v>
      </c>
      <c r="O19" s="369">
        <v>643.88</v>
      </c>
      <c r="P19" s="132">
        <f t="shared" si="0"/>
        <v>0.7023054145516074</v>
      </c>
      <c r="S19" s="344"/>
      <c r="T19" s="344"/>
      <c r="U19" s="344"/>
      <c r="V19" s="344"/>
      <c r="W19" s="208" t="s">
        <v>73</v>
      </c>
      <c r="X19" s="208">
        <v>902.882</v>
      </c>
      <c r="Y19" s="208">
        <v>686.211</v>
      </c>
      <c r="Z19" s="208">
        <v>1707.36</v>
      </c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</row>
    <row r="20" spans="1:37" s="127" customFormat="1" ht="11.25">
      <c r="A20" s="365" t="s">
        <v>10</v>
      </c>
      <c r="B20" s="91">
        <v>2.2</v>
      </c>
      <c r="C20" s="91">
        <v>1.9</v>
      </c>
      <c r="D20" s="91">
        <v>0</v>
      </c>
      <c r="E20" s="91">
        <v>2.4</v>
      </c>
      <c r="F20" s="91">
        <v>3.5</v>
      </c>
      <c r="G20" s="91">
        <v>5.2</v>
      </c>
      <c r="H20" s="91">
        <v>32</v>
      </c>
      <c r="I20" s="91">
        <v>3.9</v>
      </c>
      <c r="J20" s="91">
        <v>4.6</v>
      </c>
      <c r="K20" s="91">
        <v>3.3</v>
      </c>
      <c r="L20" s="91">
        <v>32.2</v>
      </c>
      <c r="M20" s="91">
        <v>4.4</v>
      </c>
      <c r="N20" s="368">
        <v>82</v>
      </c>
      <c r="O20" s="369">
        <v>95.6</v>
      </c>
      <c r="P20" s="132">
        <f t="shared" si="0"/>
        <v>0.1658536585365853</v>
      </c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</row>
    <row r="21" spans="1:37" s="127" customFormat="1" ht="11.25">
      <c r="A21" s="365" t="s">
        <v>12</v>
      </c>
      <c r="B21" s="91">
        <v>0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368">
        <v>0</v>
      </c>
      <c r="O21" s="369">
        <v>0</v>
      </c>
      <c r="P21" s="132">
        <f t="shared" si="0"/>
        <v>0</v>
      </c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  <c r="AK21" s="344"/>
    </row>
    <row r="22" spans="1:37" s="127" customFormat="1" ht="11.25">
      <c r="A22" s="370" t="s">
        <v>129</v>
      </c>
      <c r="B22" s="230">
        <v>177.34</v>
      </c>
      <c r="C22" s="230">
        <v>185.8</v>
      </c>
      <c r="D22" s="230">
        <v>187.22</v>
      </c>
      <c r="E22" s="230">
        <v>200.39</v>
      </c>
      <c r="F22" s="230">
        <v>201.34</v>
      </c>
      <c r="G22" s="230">
        <v>226.28</v>
      </c>
      <c r="H22" s="230">
        <v>231.48</v>
      </c>
      <c r="I22" s="230">
        <v>321.77</v>
      </c>
      <c r="J22" s="230">
        <v>256.28</v>
      </c>
      <c r="K22" s="230">
        <v>160.18</v>
      </c>
      <c r="L22" s="230">
        <v>70.8</v>
      </c>
      <c r="M22" s="230">
        <v>80.26</v>
      </c>
      <c r="N22" s="313">
        <v>1908.59</v>
      </c>
      <c r="O22" s="314">
        <v>2299.14</v>
      </c>
      <c r="P22" s="255">
        <f t="shared" si="0"/>
        <v>0.2046274998821119</v>
      </c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344"/>
      <c r="AG22" s="344"/>
      <c r="AH22" s="344"/>
      <c r="AI22" s="344"/>
      <c r="AJ22" s="344"/>
      <c r="AK22" s="344"/>
    </row>
    <row r="23" spans="1:37" s="127" customFormat="1" ht="11.25">
      <c r="A23" s="365" t="s">
        <v>6</v>
      </c>
      <c r="B23" s="445">
        <v>111.67</v>
      </c>
      <c r="C23" s="445">
        <v>83.66</v>
      </c>
      <c r="D23" s="445">
        <v>85.35</v>
      </c>
      <c r="E23" s="445">
        <v>4.02</v>
      </c>
      <c r="F23" s="445">
        <v>46.72</v>
      </c>
      <c r="G23" s="445">
        <v>109.5</v>
      </c>
      <c r="H23" s="445">
        <v>142.48</v>
      </c>
      <c r="I23" s="445">
        <v>139.87</v>
      </c>
      <c r="J23" s="445">
        <v>207.39</v>
      </c>
      <c r="K23" s="445">
        <v>130.59</v>
      </c>
      <c r="L23" s="445">
        <v>109.41</v>
      </c>
      <c r="M23" s="445">
        <v>101.78</v>
      </c>
      <c r="N23" s="446">
        <v>1164.58</v>
      </c>
      <c r="O23" s="447">
        <v>1272.45</v>
      </c>
      <c r="P23" s="132">
        <f t="shared" si="0"/>
        <v>0.09262566762266236</v>
      </c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</row>
    <row r="24" spans="1:37" s="127" customFormat="1" ht="11.25">
      <c r="A24" s="192" t="s">
        <v>34</v>
      </c>
      <c r="B24" s="188">
        <f>SUM(B7:B23)</f>
        <v>1120.67</v>
      </c>
      <c r="C24" s="188">
        <f aca="true" t="shared" si="1" ref="C24:O24">SUM(C7:C23)</f>
        <v>1002.1</v>
      </c>
      <c r="D24" s="188">
        <f t="shared" si="1"/>
        <v>1012.8800000000001</v>
      </c>
      <c r="E24" s="188">
        <f t="shared" si="1"/>
        <v>835.7599999999999</v>
      </c>
      <c r="F24" s="188">
        <f t="shared" si="1"/>
        <v>971.84</v>
      </c>
      <c r="G24" s="188">
        <f t="shared" si="1"/>
        <v>1055.49</v>
      </c>
      <c r="H24" s="188">
        <f t="shared" si="1"/>
        <v>1070.36</v>
      </c>
      <c r="I24" s="188">
        <f t="shared" si="1"/>
        <v>1136.77</v>
      </c>
      <c r="J24" s="188">
        <f t="shared" si="1"/>
        <v>1243.58</v>
      </c>
      <c r="K24" s="188">
        <f t="shared" si="1"/>
        <v>916.1999999999999</v>
      </c>
      <c r="L24" s="188">
        <f t="shared" si="1"/>
        <v>796.8100000000001</v>
      </c>
      <c r="M24" s="188">
        <f t="shared" si="1"/>
        <v>686.2099999999999</v>
      </c>
      <c r="N24" s="188">
        <f t="shared" si="1"/>
        <v>22715.35</v>
      </c>
      <c r="O24" s="188">
        <f t="shared" si="1"/>
        <v>11848.67</v>
      </c>
      <c r="P24" s="284">
        <f t="shared" si="0"/>
        <v>-0.4783848807084196</v>
      </c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</row>
    <row r="25" spans="1:37" s="127" customFormat="1" ht="11.25">
      <c r="A25" s="13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4"/>
    </row>
    <row r="26" spans="1:37" s="127" customFormat="1" ht="11.25">
      <c r="A26" s="13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  <c r="AE26" s="344"/>
      <c r="AF26" s="344"/>
      <c r="AG26" s="344"/>
      <c r="AH26" s="344"/>
      <c r="AI26" s="344"/>
      <c r="AJ26" s="344"/>
      <c r="AK26" s="344"/>
    </row>
    <row r="27" spans="1:37" s="127" customFormat="1" ht="11.25">
      <c r="A27" s="13"/>
      <c r="S27" s="344"/>
      <c r="T27" s="344"/>
      <c r="U27" s="344"/>
      <c r="V27" s="344"/>
      <c r="W27" s="344"/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</row>
    <row r="28" spans="1:37" s="127" customFormat="1" ht="11.25">
      <c r="A28" s="13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44"/>
      <c r="AE28" s="344"/>
      <c r="AF28" s="344"/>
      <c r="AG28" s="344"/>
      <c r="AH28" s="344"/>
      <c r="AI28" s="344"/>
      <c r="AJ28" s="344"/>
      <c r="AK28" s="344"/>
    </row>
    <row r="29" spans="1:37" s="127" customFormat="1" ht="11.25">
      <c r="A29" s="13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344"/>
      <c r="AK29" s="344"/>
    </row>
    <row r="30" spans="1:37" s="127" customFormat="1" ht="30.75" customHeight="1">
      <c r="A30" s="468"/>
      <c r="B30" s="473" t="s">
        <v>98</v>
      </c>
      <c r="C30" s="473"/>
      <c r="D30" s="473"/>
      <c r="E30" s="473"/>
      <c r="F30" s="473"/>
      <c r="G30" s="473"/>
      <c r="H30" s="473"/>
      <c r="I30" s="473"/>
      <c r="J30" s="473"/>
      <c r="K30" s="473"/>
      <c r="L30" s="473"/>
      <c r="M30" s="473"/>
      <c r="N30" s="470" t="s">
        <v>25</v>
      </c>
      <c r="O30" s="470"/>
      <c r="P30" s="440"/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D30" s="344"/>
      <c r="AE30" s="344"/>
      <c r="AF30" s="344"/>
      <c r="AG30" s="344"/>
      <c r="AH30" s="344"/>
      <c r="AI30" s="344"/>
      <c r="AJ30" s="344"/>
      <c r="AK30" s="344"/>
    </row>
    <row r="31" spans="1:37" s="127" customFormat="1" ht="19.5" customHeight="1">
      <c r="A31" s="469"/>
      <c r="B31" s="173" t="s">
        <v>26</v>
      </c>
      <c r="C31" s="173" t="s">
        <v>22</v>
      </c>
      <c r="D31" s="173" t="s">
        <v>27</v>
      </c>
      <c r="E31" s="173" t="s">
        <v>28</v>
      </c>
      <c r="F31" s="173" t="s">
        <v>29</v>
      </c>
      <c r="G31" s="173" t="s">
        <v>30</v>
      </c>
      <c r="H31" s="173" t="s">
        <v>31</v>
      </c>
      <c r="I31" s="173" t="s">
        <v>32</v>
      </c>
      <c r="J31" s="173" t="s">
        <v>23</v>
      </c>
      <c r="K31" s="173" t="s">
        <v>33</v>
      </c>
      <c r="L31" s="173" t="s">
        <v>24</v>
      </c>
      <c r="M31" s="173" t="s">
        <v>25</v>
      </c>
      <c r="N31" s="173" t="s">
        <v>37</v>
      </c>
      <c r="O31" s="173" t="s">
        <v>45</v>
      </c>
      <c r="P31" s="173" t="s">
        <v>0</v>
      </c>
      <c r="S31" s="344"/>
      <c r="T31" s="344"/>
      <c r="U31" s="344"/>
      <c r="V31" s="344"/>
      <c r="W31" s="344"/>
      <c r="X31" s="344"/>
      <c r="Y31" s="344"/>
      <c r="Z31" s="344"/>
      <c r="AA31" s="344"/>
      <c r="AB31" s="344"/>
      <c r="AC31" s="344"/>
      <c r="AD31" s="344"/>
      <c r="AE31" s="344"/>
      <c r="AF31" s="344"/>
      <c r="AG31" s="344"/>
      <c r="AH31" s="344"/>
      <c r="AI31" s="344"/>
      <c r="AJ31" s="344"/>
      <c r="AK31" s="344"/>
    </row>
    <row r="32" spans="1:37" s="127" customFormat="1" ht="11.25">
      <c r="A32" s="116" t="s">
        <v>13</v>
      </c>
      <c r="B32" s="137">
        <v>31.9</v>
      </c>
      <c r="C32" s="137">
        <v>22.89</v>
      </c>
      <c r="D32" s="137">
        <v>39.58</v>
      </c>
      <c r="E32" s="137">
        <v>31.93</v>
      </c>
      <c r="F32" s="137">
        <v>21.44</v>
      </c>
      <c r="G32" s="137">
        <v>5.48</v>
      </c>
      <c r="H32" s="137">
        <v>19.88</v>
      </c>
      <c r="I32" s="137">
        <v>16.66</v>
      </c>
      <c r="J32" s="137">
        <v>13.25</v>
      </c>
      <c r="K32" s="137">
        <v>2.14</v>
      </c>
      <c r="L32" s="226">
        <v>11.68</v>
      </c>
      <c r="M32" s="142">
        <v>22.19</v>
      </c>
      <c r="N32" s="195">
        <v>39.66</v>
      </c>
      <c r="O32" s="233">
        <v>22.19</v>
      </c>
      <c r="P32" s="132">
        <f>IF(N32&lt;&gt;0,(O32-N32)/N32,0)</f>
        <v>-0.4404942007060009</v>
      </c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4"/>
      <c r="AG32" s="344"/>
      <c r="AH32" s="344"/>
      <c r="AI32" s="344"/>
      <c r="AJ32" s="344"/>
      <c r="AK32" s="344"/>
    </row>
    <row r="33" spans="1:37" s="127" customFormat="1" ht="11.25">
      <c r="A33" s="93" t="s">
        <v>8</v>
      </c>
      <c r="B33" s="137">
        <v>0</v>
      </c>
      <c r="C33" s="137">
        <v>0</v>
      </c>
      <c r="D33" s="137">
        <v>0</v>
      </c>
      <c r="E33" s="137">
        <v>0</v>
      </c>
      <c r="F33" s="137">
        <v>0</v>
      </c>
      <c r="G33" s="137">
        <v>0</v>
      </c>
      <c r="H33" s="137">
        <v>0</v>
      </c>
      <c r="I33" s="137">
        <v>0</v>
      </c>
      <c r="J33" s="137">
        <v>0</v>
      </c>
      <c r="K33" s="137">
        <v>0</v>
      </c>
      <c r="L33" s="227">
        <v>0</v>
      </c>
      <c r="M33" s="137">
        <v>0</v>
      </c>
      <c r="N33" s="195">
        <v>0</v>
      </c>
      <c r="O33" s="233">
        <v>0</v>
      </c>
      <c r="P33" s="132">
        <f aca="true" t="shared" si="2" ref="P33:P49">IF(N33&lt;&gt;0,(O33-N33)/N33,0)</f>
        <v>0</v>
      </c>
      <c r="S33" s="344"/>
      <c r="T33" s="344"/>
      <c r="U33" s="344"/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344"/>
      <c r="AI33" s="344"/>
      <c r="AJ33" s="344"/>
      <c r="AK33" s="344"/>
    </row>
    <row r="34" spans="1:37" s="127" customFormat="1" ht="11.25">
      <c r="A34" s="147" t="s">
        <v>1</v>
      </c>
      <c r="B34" s="137">
        <v>18.3</v>
      </c>
      <c r="C34" s="137">
        <v>22.3</v>
      </c>
      <c r="D34" s="137">
        <v>12</v>
      </c>
      <c r="E34" s="137">
        <v>27.1</v>
      </c>
      <c r="F34" s="137">
        <v>20.4</v>
      </c>
      <c r="G34" s="137">
        <v>25.2</v>
      </c>
      <c r="H34" s="137">
        <v>16.3</v>
      </c>
      <c r="I34" s="137">
        <v>28.8</v>
      </c>
      <c r="J34" s="137">
        <v>21.8</v>
      </c>
      <c r="K34" s="137">
        <v>0</v>
      </c>
      <c r="L34" s="227">
        <v>0</v>
      </c>
      <c r="M34" s="137">
        <v>36.7</v>
      </c>
      <c r="N34" s="195">
        <v>0</v>
      </c>
      <c r="O34" s="233">
        <v>36.7</v>
      </c>
      <c r="P34" s="132">
        <f t="shared" si="2"/>
        <v>0</v>
      </c>
      <c r="S34" s="344"/>
      <c r="T34" s="344"/>
      <c r="U34" s="344"/>
      <c r="V34" s="344"/>
      <c r="W34" s="344"/>
      <c r="X34" s="344"/>
      <c r="Y34" s="344"/>
      <c r="Z34" s="344"/>
      <c r="AA34" s="344"/>
      <c r="AB34" s="344"/>
      <c r="AC34" s="344"/>
      <c r="AD34" s="344"/>
      <c r="AE34" s="344"/>
      <c r="AF34" s="344"/>
      <c r="AG34" s="344"/>
      <c r="AH34" s="344"/>
      <c r="AI34" s="344"/>
      <c r="AJ34" s="344"/>
      <c r="AK34" s="344"/>
    </row>
    <row r="35" spans="1:37" s="127" customFormat="1" ht="11.25">
      <c r="A35" s="147" t="s">
        <v>16</v>
      </c>
      <c r="B35" s="137">
        <v>29.6</v>
      </c>
      <c r="C35" s="137">
        <v>22.5</v>
      </c>
      <c r="D35" s="137">
        <v>41.5</v>
      </c>
      <c r="E35" s="137">
        <v>39.4</v>
      </c>
      <c r="F35" s="137">
        <v>36.5</v>
      </c>
      <c r="G35" s="137">
        <v>34.5</v>
      </c>
      <c r="H35" s="137">
        <v>30</v>
      </c>
      <c r="I35" s="137">
        <v>25.6</v>
      </c>
      <c r="J35" s="137">
        <v>8.6</v>
      </c>
      <c r="K35" s="137">
        <v>4.6</v>
      </c>
      <c r="L35" s="227">
        <v>19.2</v>
      </c>
      <c r="M35" s="137">
        <v>20.1</v>
      </c>
      <c r="N35" s="195">
        <v>29.7</v>
      </c>
      <c r="O35" s="233">
        <v>20.1</v>
      </c>
      <c r="P35" s="132">
        <f t="shared" si="2"/>
        <v>-0.32323232323232315</v>
      </c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344"/>
    </row>
    <row r="36" spans="1:37" s="127" customFormat="1" ht="11.25">
      <c r="A36" s="147" t="s">
        <v>2</v>
      </c>
      <c r="B36" s="137">
        <v>0</v>
      </c>
      <c r="C36" s="137">
        <v>0</v>
      </c>
      <c r="D36" s="137">
        <v>0</v>
      </c>
      <c r="E36" s="137">
        <v>0</v>
      </c>
      <c r="F36" s="137">
        <v>0</v>
      </c>
      <c r="G36" s="137">
        <v>0</v>
      </c>
      <c r="H36" s="137">
        <v>0</v>
      </c>
      <c r="I36" s="137">
        <v>0</v>
      </c>
      <c r="J36" s="137">
        <v>0</v>
      </c>
      <c r="K36" s="137">
        <v>0</v>
      </c>
      <c r="L36" s="228">
        <v>0</v>
      </c>
      <c r="M36" s="225">
        <v>0</v>
      </c>
      <c r="N36" s="195">
        <v>0</v>
      </c>
      <c r="O36" s="233">
        <v>0</v>
      </c>
      <c r="P36" s="132">
        <f t="shared" si="2"/>
        <v>0</v>
      </c>
      <c r="S36" s="344"/>
      <c r="T36" s="344"/>
      <c r="U36" s="344"/>
      <c r="V36" s="344"/>
      <c r="W36" s="344"/>
      <c r="X36" s="344"/>
      <c r="Y36" s="344"/>
      <c r="Z36" s="344"/>
      <c r="AA36" s="344"/>
      <c r="AB36" s="344"/>
      <c r="AC36" s="344"/>
      <c r="AD36" s="344"/>
      <c r="AE36" s="344"/>
      <c r="AF36" s="344"/>
      <c r="AG36" s="344"/>
      <c r="AH36" s="344"/>
      <c r="AI36" s="344"/>
      <c r="AJ36" s="344"/>
      <c r="AK36" s="344"/>
    </row>
    <row r="37" spans="1:37" s="127" customFormat="1" ht="11.25">
      <c r="A37" s="349" t="s">
        <v>18</v>
      </c>
      <c r="B37" s="260">
        <v>59.57</v>
      </c>
      <c r="C37" s="260">
        <v>21.73</v>
      </c>
      <c r="D37" s="260">
        <v>9.31</v>
      </c>
      <c r="E37" s="260">
        <v>12.91</v>
      </c>
      <c r="F37" s="260">
        <v>6.22</v>
      </c>
      <c r="G37" s="260">
        <v>1.65</v>
      </c>
      <c r="H37" s="260">
        <v>3.51</v>
      </c>
      <c r="I37" s="260">
        <v>16.32</v>
      </c>
      <c r="J37" s="260">
        <v>3.48</v>
      </c>
      <c r="K37" s="260">
        <v>11.4</v>
      </c>
      <c r="L37" s="271">
        <v>2.97</v>
      </c>
      <c r="M37" s="270">
        <v>2.97</v>
      </c>
      <c r="N37" s="350">
        <v>45.45</v>
      </c>
      <c r="O37" s="351">
        <v>2.97</v>
      </c>
      <c r="P37" s="132">
        <f t="shared" si="2"/>
        <v>-0.9346534653465347</v>
      </c>
      <c r="S37" s="344"/>
      <c r="T37" s="344"/>
      <c r="U37" s="344"/>
      <c r="V37" s="344"/>
      <c r="W37" s="344"/>
      <c r="X37" s="344"/>
      <c r="Y37" s="344"/>
      <c r="Z37" s="344"/>
      <c r="AA37" s="344"/>
      <c r="AB37" s="344"/>
      <c r="AC37" s="344"/>
      <c r="AD37" s="344"/>
      <c r="AE37" s="344"/>
      <c r="AF37" s="344"/>
      <c r="AG37" s="344"/>
      <c r="AH37" s="344"/>
      <c r="AI37" s="344"/>
      <c r="AJ37" s="344"/>
      <c r="AK37" s="344"/>
    </row>
    <row r="38" spans="1:37" s="127" customFormat="1" ht="11.25">
      <c r="A38" s="352" t="s">
        <v>14</v>
      </c>
      <c r="B38" s="137">
        <v>3.2</v>
      </c>
      <c r="C38" s="137">
        <v>0</v>
      </c>
      <c r="D38" s="137">
        <v>9.4</v>
      </c>
      <c r="E38" s="137">
        <v>0</v>
      </c>
      <c r="F38" s="137">
        <v>6.8</v>
      </c>
      <c r="G38" s="137">
        <v>11.1</v>
      </c>
      <c r="H38" s="137">
        <v>12.7</v>
      </c>
      <c r="I38" s="137">
        <v>8.9</v>
      </c>
      <c r="J38" s="137">
        <v>9.5</v>
      </c>
      <c r="K38" s="137">
        <v>8.7</v>
      </c>
      <c r="L38" s="227">
        <v>2.2</v>
      </c>
      <c r="M38" s="137">
        <v>0.3</v>
      </c>
      <c r="N38" s="195">
        <v>5.8</v>
      </c>
      <c r="O38" s="233">
        <v>0.3</v>
      </c>
      <c r="P38" s="132">
        <f t="shared" si="2"/>
        <v>-0.9482758620689655</v>
      </c>
      <c r="S38" s="344"/>
      <c r="T38" s="344"/>
      <c r="U38" s="344"/>
      <c r="V38" s="344"/>
      <c r="W38" s="344"/>
      <c r="X38" s="344"/>
      <c r="Y38" s="344"/>
      <c r="Z38" s="344"/>
      <c r="AA38" s="344"/>
      <c r="AB38" s="344"/>
      <c r="AC38" s="344"/>
      <c r="AD38" s="344"/>
      <c r="AE38" s="344"/>
      <c r="AF38" s="344"/>
      <c r="AG38" s="344"/>
      <c r="AH38" s="344"/>
      <c r="AI38" s="344"/>
      <c r="AJ38" s="344"/>
      <c r="AK38" s="344"/>
    </row>
    <row r="39" spans="1:37" s="127" customFormat="1" ht="11.25">
      <c r="A39" s="93" t="s">
        <v>15</v>
      </c>
      <c r="B39" s="225">
        <v>0</v>
      </c>
      <c r="C39" s="225">
        <v>0</v>
      </c>
      <c r="D39" s="225">
        <v>0</v>
      </c>
      <c r="E39" s="225">
        <v>0</v>
      </c>
      <c r="F39" s="225">
        <v>0</v>
      </c>
      <c r="G39" s="225">
        <v>0</v>
      </c>
      <c r="H39" s="225">
        <v>0</v>
      </c>
      <c r="I39" s="225">
        <v>0</v>
      </c>
      <c r="J39" s="225">
        <v>0</v>
      </c>
      <c r="K39" s="225">
        <v>0</v>
      </c>
      <c r="L39" s="228">
        <v>0</v>
      </c>
      <c r="M39" s="225">
        <v>0</v>
      </c>
      <c r="N39" s="234">
        <v>0</v>
      </c>
      <c r="O39" s="235">
        <v>0</v>
      </c>
      <c r="P39" s="132">
        <f t="shared" si="2"/>
        <v>0</v>
      </c>
      <c r="S39" s="344"/>
      <c r="T39" s="344"/>
      <c r="U39" s="344"/>
      <c r="V39" s="344"/>
      <c r="W39" s="344"/>
      <c r="X39" s="344"/>
      <c r="Y39" s="344"/>
      <c r="Z39" s="344"/>
      <c r="AA39" s="344"/>
      <c r="AB39" s="344"/>
      <c r="AC39" s="344"/>
      <c r="AD39" s="344"/>
      <c r="AE39" s="344"/>
      <c r="AF39" s="344"/>
      <c r="AG39" s="344"/>
      <c r="AH39" s="344"/>
      <c r="AI39" s="344"/>
      <c r="AJ39" s="344"/>
      <c r="AK39" s="344"/>
    </row>
    <row r="40" spans="1:37" s="127" customFormat="1" ht="11.25">
      <c r="A40" s="93" t="s">
        <v>128</v>
      </c>
      <c r="B40" s="225">
        <v>0</v>
      </c>
      <c r="C40" s="225">
        <v>0</v>
      </c>
      <c r="D40" s="225">
        <v>0</v>
      </c>
      <c r="E40" s="225">
        <v>0</v>
      </c>
      <c r="F40" s="225">
        <v>0</v>
      </c>
      <c r="G40" s="225">
        <v>0</v>
      </c>
      <c r="H40" s="225">
        <v>0</v>
      </c>
      <c r="I40" s="225">
        <v>0</v>
      </c>
      <c r="J40" s="225">
        <v>0</v>
      </c>
      <c r="K40" s="225">
        <v>0</v>
      </c>
      <c r="L40" s="228">
        <v>0</v>
      </c>
      <c r="M40" s="225">
        <v>0</v>
      </c>
      <c r="N40" s="234">
        <v>0</v>
      </c>
      <c r="O40" s="235">
        <v>0</v>
      </c>
      <c r="P40" s="132">
        <f t="shared" si="2"/>
        <v>0</v>
      </c>
      <c r="S40" s="344"/>
      <c r="T40" s="344"/>
      <c r="U40" s="344"/>
      <c r="V40" s="344"/>
      <c r="W40" s="344"/>
      <c r="X40" s="344"/>
      <c r="Y40" s="344"/>
      <c r="Z40" s="344"/>
      <c r="AA40" s="344"/>
      <c r="AB40" s="344"/>
      <c r="AC40" s="344"/>
      <c r="AD40" s="344"/>
      <c r="AE40" s="344"/>
      <c r="AF40" s="344"/>
      <c r="AG40" s="344"/>
      <c r="AH40" s="344"/>
      <c r="AI40" s="344"/>
      <c r="AJ40" s="344"/>
      <c r="AK40" s="344"/>
    </row>
    <row r="41" spans="1:37" s="127" customFormat="1" ht="11.25">
      <c r="A41" s="352" t="s">
        <v>50</v>
      </c>
      <c r="B41" s="270">
        <v>123.8</v>
      </c>
      <c r="C41" s="270">
        <v>118.8</v>
      </c>
      <c r="D41" s="270">
        <v>74.2</v>
      </c>
      <c r="E41" s="270">
        <v>144.4</v>
      </c>
      <c r="F41" s="270">
        <v>19.4</v>
      </c>
      <c r="G41" s="270">
        <v>44.7</v>
      </c>
      <c r="H41" s="270">
        <v>46.8</v>
      </c>
      <c r="I41" s="270">
        <v>72.1</v>
      </c>
      <c r="J41" s="270">
        <v>76</v>
      </c>
      <c r="K41" s="270">
        <v>67.2</v>
      </c>
      <c r="L41" s="271">
        <v>104</v>
      </c>
      <c r="M41" s="270">
        <v>141.7</v>
      </c>
      <c r="N41" s="272">
        <v>129.6</v>
      </c>
      <c r="O41" s="273">
        <v>141.7</v>
      </c>
      <c r="P41" s="132">
        <f t="shared" si="2"/>
        <v>0.09336419753086415</v>
      </c>
      <c r="S41" s="344"/>
      <c r="T41" s="344"/>
      <c r="U41" s="344"/>
      <c r="V41" s="344"/>
      <c r="W41" s="344"/>
      <c r="X41" s="344"/>
      <c r="Y41" s="344"/>
      <c r="Z41" s="344"/>
      <c r="AA41" s="344"/>
      <c r="AB41" s="344"/>
      <c r="AC41" s="344"/>
      <c r="AD41" s="344"/>
      <c r="AE41" s="344"/>
      <c r="AF41" s="344"/>
      <c r="AG41" s="344"/>
      <c r="AH41" s="344"/>
      <c r="AI41" s="344"/>
      <c r="AJ41" s="344"/>
      <c r="AK41" s="344"/>
    </row>
    <row r="42" spans="1:37" s="127" customFormat="1" ht="11.25">
      <c r="A42" s="349" t="s">
        <v>3</v>
      </c>
      <c r="B42" s="270">
        <v>151.7</v>
      </c>
      <c r="C42" s="270">
        <v>108.1</v>
      </c>
      <c r="D42" s="270">
        <v>151.4</v>
      </c>
      <c r="E42" s="270">
        <v>220.1</v>
      </c>
      <c r="F42" s="270">
        <v>205</v>
      </c>
      <c r="G42" s="270">
        <v>185.6</v>
      </c>
      <c r="H42" s="270">
        <v>205.7</v>
      </c>
      <c r="I42" s="270">
        <v>134</v>
      </c>
      <c r="J42" s="270">
        <v>158.6</v>
      </c>
      <c r="K42" s="270">
        <v>130.4</v>
      </c>
      <c r="L42" s="271">
        <v>132.1</v>
      </c>
      <c r="M42" s="270">
        <v>100.5</v>
      </c>
      <c r="N42" s="272">
        <v>104.9</v>
      </c>
      <c r="O42" s="273">
        <v>100.5</v>
      </c>
      <c r="P42" s="255">
        <f t="shared" si="2"/>
        <v>-0.041944709246901864</v>
      </c>
      <c r="S42" s="344"/>
      <c r="T42" s="344"/>
      <c r="U42" s="344"/>
      <c r="V42" s="344"/>
      <c r="W42" s="344"/>
      <c r="X42" s="344"/>
      <c r="Y42" s="344"/>
      <c r="Z42" s="344"/>
      <c r="AA42" s="344"/>
      <c r="AB42" s="344"/>
      <c r="AC42" s="344"/>
      <c r="AD42" s="344"/>
      <c r="AE42" s="344"/>
      <c r="AF42" s="344"/>
      <c r="AG42" s="344"/>
      <c r="AH42" s="344"/>
      <c r="AI42" s="344"/>
      <c r="AJ42" s="344"/>
      <c r="AK42" s="344"/>
    </row>
    <row r="43" spans="1:37" s="127" customFormat="1" ht="11.25">
      <c r="A43" s="147" t="s">
        <v>9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66">
        <v>0</v>
      </c>
      <c r="O43" s="367">
        <v>0</v>
      </c>
      <c r="P43" s="132">
        <f t="shared" si="2"/>
        <v>0</v>
      </c>
      <c r="S43" s="344"/>
      <c r="T43" s="344"/>
      <c r="U43" s="344"/>
      <c r="V43" s="344"/>
      <c r="W43" s="344"/>
      <c r="X43" s="344"/>
      <c r="Y43" s="344"/>
      <c r="Z43" s="344"/>
      <c r="AA43" s="344"/>
      <c r="AB43" s="344"/>
      <c r="AC43" s="344"/>
      <c r="AD43" s="344"/>
      <c r="AE43" s="344"/>
      <c r="AF43" s="344"/>
      <c r="AG43" s="344"/>
      <c r="AH43" s="344"/>
      <c r="AI43" s="344"/>
      <c r="AJ43" s="344"/>
      <c r="AK43" s="344"/>
    </row>
    <row r="44" spans="1:37" s="127" customFormat="1" ht="11.25">
      <c r="A44" s="365" t="s">
        <v>4</v>
      </c>
      <c r="B44" s="91">
        <v>31.9</v>
      </c>
      <c r="C44" s="91">
        <v>25.4</v>
      </c>
      <c r="D44" s="91">
        <v>9.6</v>
      </c>
      <c r="E44" s="91">
        <v>27</v>
      </c>
      <c r="F44" s="91">
        <v>5.1</v>
      </c>
      <c r="G44" s="91">
        <v>14.8</v>
      </c>
      <c r="H44" s="91">
        <v>16.96</v>
      </c>
      <c r="I44" s="91">
        <v>27.66</v>
      </c>
      <c r="J44" s="91">
        <v>22.66</v>
      </c>
      <c r="K44" s="91">
        <v>10.84</v>
      </c>
      <c r="L44" s="91">
        <v>21.21</v>
      </c>
      <c r="M44" s="91">
        <v>34.91</v>
      </c>
      <c r="N44" s="368">
        <v>20.82</v>
      </c>
      <c r="O44" s="369">
        <v>34.91</v>
      </c>
      <c r="P44" s="132">
        <f t="shared" si="2"/>
        <v>0.6767531219980786</v>
      </c>
      <c r="S44" s="344"/>
      <c r="T44" s="344"/>
      <c r="U44" s="344"/>
      <c r="V44" s="344"/>
      <c r="W44" s="344"/>
      <c r="X44" s="344"/>
      <c r="Y44" s="344"/>
      <c r="Z44" s="344"/>
      <c r="AA44" s="344"/>
      <c r="AB44" s="344"/>
      <c r="AC44" s="344"/>
      <c r="AD44" s="344"/>
      <c r="AE44" s="344"/>
      <c r="AF44" s="344"/>
      <c r="AG44" s="344"/>
      <c r="AH44" s="344"/>
      <c r="AI44" s="344"/>
      <c r="AJ44" s="344"/>
      <c r="AK44" s="344"/>
    </row>
    <row r="45" spans="1:37" s="127" customFormat="1" ht="11.25">
      <c r="A45" s="365" t="s">
        <v>10</v>
      </c>
      <c r="B45" s="91">
        <v>0</v>
      </c>
      <c r="C45" s="91">
        <v>0</v>
      </c>
      <c r="D45" s="91">
        <v>0</v>
      </c>
      <c r="E45" s="91">
        <v>0</v>
      </c>
      <c r="F45" s="91">
        <v>0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  <c r="L45" s="91">
        <v>0</v>
      </c>
      <c r="M45" s="91">
        <v>0</v>
      </c>
      <c r="N45" s="368">
        <v>0</v>
      </c>
      <c r="O45" s="369">
        <v>0</v>
      </c>
      <c r="P45" s="132">
        <f t="shared" si="2"/>
        <v>0</v>
      </c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</row>
    <row r="46" spans="1:37" s="127" customFormat="1" ht="11.25">
      <c r="A46" s="365" t="s">
        <v>12</v>
      </c>
      <c r="B46" s="91">
        <v>0</v>
      </c>
      <c r="C46" s="91">
        <v>0</v>
      </c>
      <c r="D46" s="91">
        <v>0</v>
      </c>
      <c r="E46" s="91">
        <v>0</v>
      </c>
      <c r="F46" s="91">
        <v>0</v>
      </c>
      <c r="G46" s="91">
        <v>0</v>
      </c>
      <c r="H46" s="91">
        <v>0</v>
      </c>
      <c r="I46" s="91">
        <v>0</v>
      </c>
      <c r="J46" s="91">
        <v>0</v>
      </c>
      <c r="K46" s="91">
        <v>0</v>
      </c>
      <c r="L46" s="91">
        <v>0</v>
      </c>
      <c r="M46" s="91">
        <v>0</v>
      </c>
      <c r="N46" s="368">
        <v>0</v>
      </c>
      <c r="O46" s="369">
        <v>0</v>
      </c>
      <c r="P46" s="132">
        <f t="shared" si="2"/>
        <v>0</v>
      </c>
      <c r="S46" s="344"/>
      <c r="T46" s="344"/>
      <c r="U46" s="344"/>
      <c r="V46" s="344"/>
      <c r="W46" s="344"/>
      <c r="X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</row>
    <row r="47" spans="1:37" s="127" customFormat="1" ht="11.25">
      <c r="A47" s="370" t="s">
        <v>129</v>
      </c>
      <c r="B47" s="230">
        <v>59.8</v>
      </c>
      <c r="C47" s="230">
        <v>29.5</v>
      </c>
      <c r="D47" s="230">
        <v>126.76</v>
      </c>
      <c r="E47" s="230">
        <v>116.13</v>
      </c>
      <c r="F47" s="230">
        <v>97.24</v>
      </c>
      <c r="G47" s="230">
        <v>81.46</v>
      </c>
      <c r="H47" s="230">
        <v>75.32</v>
      </c>
      <c r="I47" s="230">
        <v>188.04</v>
      </c>
      <c r="J47" s="230">
        <v>221.36</v>
      </c>
      <c r="K47" s="230">
        <v>137.3</v>
      </c>
      <c r="L47" s="230">
        <v>204.26</v>
      </c>
      <c r="M47" s="230">
        <v>202.2</v>
      </c>
      <c r="N47" s="313">
        <v>72.48</v>
      </c>
      <c r="O47" s="314">
        <v>202.2</v>
      </c>
      <c r="P47" s="255">
        <f t="shared" si="2"/>
        <v>1.7897350993377479</v>
      </c>
      <c r="S47" s="344"/>
      <c r="T47" s="344"/>
      <c r="U47" s="344"/>
      <c r="V47" s="344"/>
      <c r="W47" s="344"/>
      <c r="X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</row>
    <row r="48" spans="1:37" s="127" customFormat="1" ht="11.25">
      <c r="A48" s="365" t="s">
        <v>6</v>
      </c>
      <c r="B48" s="91">
        <v>5.82</v>
      </c>
      <c r="C48" s="91">
        <v>9.24</v>
      </c>
      <c r="D48" s="91">
        <v>19.65</v>
      </c>
      <c r="E48" s="91">
        <v>15.63</v>
      </c>
      <c r="F48" s="91">
        <v>31.09</v>
      </c>
      <c r="G48" s="91">
        <v>56.55</v>
      </c>
      <c r="H48" s="91">
        <v>39.51</v>
      </c>
      <c r="I48" s="91">
        <v>34.36</v>
      </c>
      <c r="J48" s="91">
        <v>59.23</v>
      </c>
      <c r="K48" s="91">
        <v>67.35</v>
      </c>
      <c r="L48" s="91">
        <v>67.38</v>
      </c>
      <c r="M48" s="91">
        <v>86.76</v>
      </c>
      <c r="N48" s="368">
        <v>34.3</v>
      </c>
      <c r="O48" s="369">
        <v>86.76</v>
      </c>
      <c r="P48" s="132">
        <f t="shared" si="2"/>
        <v>1.529446064139942</v>
      </c>
      <c r="S48" s="344"/>
      <c r="T48" s="344"/>
      <c r="U48" s="344"/>
      <c r="V48" s="344"/>
      <c r="W48" s="344"/>
      <c r="X48" s="344"/>
      <c r="Y48" s="344"/>
      <c r="Z48" s="344"/>
      <c r="AA48" s="344"/>
      <c r="AB48" s="344"/>
      <c r="AC48" s="344"/>
      <c r="AD48" s="344"/>
      <c r="AE48" s="344"/>
      <c r="AF48" s="344"/>
      <c r="AG48" s="344"/>
      <c r="AH48" s="344"/>
      <c r="AI48" s="344"/>
      <c r="AJ48" s="344"/>
      <c r="AK48" s="344"/>
    </row>
    <row r="49" spans="1:37" s="127" customFormat="1" ht="11.25">
      <c r="A49" s="192" t="s">
        <v>34</v>
      </c>
      <c r="B49" s="188">
        <f aca="true" t="shared" si="3" ref="B49:O49">SUM(B32:B48)</f>
        <v>515.59</v>
      </c>
      <c r="C49" s="188">
        <f t="shared" si="3"/>
        <v>380.46</v>
      </c>
      <c r="D49" s="188">
        <f t="shared" si="3"/>
        <v>493.4</v>
      </c>
      <c r="E49" s="188">
        <f t="shared" si="3"/>
        <v>634.6</v>
      </c>
      <c r="F49" s="188">
        <f t="shared" si="3"/>
        <v>449.19</v>
      </c>
      <c r="G49" s="188">
        <f t="shared" si="3"/>
        <v>461.04</v>
      </c>
      <c r="H49" s="188">
        <f t="shared" si="3"/>
        <v>466.67999999999995</v>
      </c>
      <c r="I49" s="188">
        <f t="shared" si="3"/>
        <v>552.44</v>
      </c>
      <c r="J49" s="188">
        <f t="shared" si="3"/>
        <v>594.48</v>
      </c>
      <c r="K49" s="188">
        <f t="shared" si="3"/>
        <v>439.93000000000006</v>
      </c>
      <c r="L49" s="188">
        <f t="shared" si="3"/>
        <v>565</v>
      </c>
      <c r="M49" s="188">
        <f t="shared" si="3"/>
        <v>648.3299999999999</v>
      </c>
      <c r="N49" s="188">
        <f t="shared" si="3"/>
        <v>482.71000000000004</v>
      </c>
      <c r="O49" s="188">
        <f t="shared" si="3"/>
        <v>648.3299999999999</v>
      </c>
      <c r="P49" s="284">
        <f t="shared" si="2"/>
        <v>0.3431045555302353</v>
      </c>
      <c r="S49" s="344"/>
      <c r="T49" s="344"/>
      <c r="U49" s="344"/>
      <c r="V49" s="344"/>
      <c r="W49" s="344"/>
      <c r="X49" s="344"/>
      <c r="Y49" s="344"/>
      <c r="Z49" s="344"/>
      <c r="AA49" s="344"/>
      <c r="AB49" s="344"/>
      <c r="AC49" s="344"/>
      <c r="AD49" s="344"/>
      <c r="AE49" s="344"/>
      <c r="AF49" s="344"/>
      <c r="AG49" s="344"/>
      <c r="AH49" s="344"/>
      <c r="AI49" s="344"/>
      <c r="AJ49" s="344"/>
      <c r="AK49" s="344"/>
    </row>
    <row r="50" spans="1:37" s="127" customFormat="1" ht="11.25">
      <c r="A50" s="13"/>
      <c r="S50" s="344"/>
      <c r="T50" s="344"/>
      <c r="U50" s="344"/>
      <c r="V50" s="344"/>
      <c r="W50" s="344"/>
      <c r="X50" s="344"/>
      <c r="Y50" s="344"/>
      <c r="Z50" s="344"/>
      <c r="AA50" s="344"/>
      <c r="AB50" s="344"/>
      <c r="AC50" s="344"/>
      <c r="AD50" s="344"/>
      <c r="AE50" s="344"/>
      <c r="AF50" s="344"/>
      <c r="AG50" s="344"/>
      <c r="AH50" s="344"/>
      <c r="AI50" s="344"/>
      <c r="AJ50" s="344"/>
      <c r="AK50" s="344"/>
    </row>
    <row r="51" spans="1:37" s="127" customFormat="1" ht="11.25">
      <c r="A51" s="13"/>
      <c r="S51" s="344"/>
      <c r="T51" s="344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4"/>
      <c r="AG51" s="344"/>
      <c r="AH51" s="344"/>
      <c r="AI51" s="344"/>
      <c r="AJ51" s="344"/>
      <c r="AK51" s="344"/>
    </row>
    <row r="52" spans="1:37" s="127" customFormat="1" ht="11.25">
      <c r="A52" s="13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4"/>
      <c r="AH52" s="344"/>
      <c r="AI52" s="344"/>
      <c r="AJ52" s="344"/>
      <c r="AK52" s="344"/>
    </row>
    <row r="53" spans="1:37" s="127" customFormat="1" ht="11.25">
      <c r="A53" s="13"/>
      <c r="S53" s="344"/>
      <c r="T53" s="344"/>
      <c r="U53" s="344"/>
      <c r="V53" s="344"/>
      <c r="W53" s="344"/>
      <c r="X53" s="344"/>
      <c r="Y53" s="344"/>
      <c r="Z53" s="344"/>
      <c r="AA53" s="344"/>
      <c r="AB53" s="344"/>
      <c r="AC53" s="344"/>
      <c r="AD53" s="344"/>
      <c r="AE53" s="344"/>
      <c r="AF53" s="344"/>
      <c r="AG53" s="344"/>
      <c r="AH53" s="344"/>
      <c r="AI53" s="344"/>
      <c r="AJ53" s="344"/>
      <c r="AK53" s="344"/>
    </row>
    <row r="54" spans="1:37" s="127" customFormat="1" ht="11.25">
      <c r="A54" s="13"/>
      <c r="S54" s="344"/>
      <c r="T54" s="344"/>
      <c r="U54" s="344"/>
      <c r="V54" s="344"/>
      <c r="W54" s="344"/>
      <c r="X54" s="344"/>
      <c r="Y54" s="344"/>
      <c r="Z54" s="344"/>
      <c r="AA54" s="344"/>
      <c r="AB54" s="344"/>
      <c r="AC54" s="344"/>
      <c r="AD54" s="344"/>
      <c r="AE54" s="344"/>
      <c r="AF54" s="344"/>
      <c r="AG54" s="344"/>
      <c r="AH54" s="344"/>
      <c r="AI54" s="344"/>
      <c r="AJ54" s="344"/>
      <c r="AK54" s="344"/>
    </row>
    <row r="55" spans="1:37" s="127" customFormat="1" ht="11.25">
      <c r="A55" s="13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4"/>
    </row>
    <row r="56" spans="1:37" s="127" customFormat="1" ht="11.25">
      <c r="A56" s="13"/>
      <c r="S56" s="344"/>
      <c r="T56" s="344"/>
      <c r="U56" s="344"/>
      <c r="V56" s="344"/>
      <c r="W56" s="344"/>
      <c r="X56" s="344"/>
      <c r="Y56" s="344"/>
      <c r="Z56" s="344"/>
      <c r="AA56" s="344"/>
      <c r="AB56" s="344"/>
      <c r="AC56" s="344"/>
      <c r="AD56" s="344"/>
      <c r="AE56" s="344"/>
      <c r="AF56" s="344"/>
      <c r="AG56" s="344"/>
      <c r="AH56" s="344"/>
      <c r="AI56" s="344"/>
      <c r="AJ56" s="344"/>
      <c r="AK56" s="344"/>
    </row>
    <row r="57" spans="1:37" s="127" customFormat="1" ht="11.25">
      <c r="A57" s="13"/>
      <c r="S57" s="344"/>
      <c r="T57" s="344"/>
      <c r="U57" s="344"/>
      <c r="V57" s="344"/>
      <c r="W57" s="344"/>
      <c r="X57" s="344"/>
      <c r="Y57" s="344"/>
      <c r="Z57" s="344"/>
      <c r="AA57" s="344"/>
      <c r="AB57" s="344"/>
      <c r="AC57" s="344"/>
      <c r="AD57" s="344"/>
      <c r="AE57" s="344"/>
      <c r="AF57" s="344"/>
      <c r="AG57" s="344"/>
      <c r="AH57" s="344"/>
      <c r="AI57" s="344"/>
      <c r="AJ57" s="344"/>
      <c r="AK57" s="344"/>
    </row>
    <row r="58" spans="1:37" s="127" customFormat="1" ht="11.25">
      <c r="A58" s="13"/>
      <c r="S58" s="344"/>
      <c r="T58" s="344"/>
      <c r="U58" s="344"/>
      <c r="V58" s="344"/>
      <c r="W58" s="344"/>
      <c r="X58" s="344"/>
      <c r="Y58" s="344"/>
      <c r="Z58" s="344"/>
      <c r="AA58" s="344"/>
      <c r="AB58" s="344"/>
      <c r="AC58" s="344"/>
      <c r="AD58" s="344"/>
      <c r="AE58" s="344"/>
      <c r="AF58" s="344"/>
      <c r="AG58" s="344"/>
      <c r="AH58" s="344"/>
      <c r="AI58" s="344"/>
      <c r="AJ58" s="344"/>
      <c r="AK58" s="344"/>
    </row>
    <row r="59" spans="1:37" s="127" customFormat="1" ht="11.25">
      <c r="A59" s="13"/>
      <c r="S59" s="344"/>
      <c r="T59" s="344"/>
      <c r="U59" s="344"/>
      <c r="V59" s="344"/>
      <c r="W59" s="344"/>
      <c r="X59" s="344"/>
      <c r="Y59" s="344"/>
      <c r="Z59" s="344"/>
      <c r="AA59" s="344"/>
      <c r="AB59" s="344"/>
      <c r="AC59" s="344"/>
      <c r="AD59" s="344"/>
      <c r="AE59" s="344"/>
      <c r="AF59" s="344"/>
      <c r="AG59" s="344"/>
      <c r="AH59" s="344"/>
      <c r="AI59" s="344"/>
      <c r="AJ59" s="344"/>
      <c r="AK59" s="344"/>
    </row>
    <row r="60" spans="1:37" s="127" customFormat="1" ht="11.25">
      <c r="A60" s="13"/>
      <c r="S60" s="344"/>
      <c r="T60" s="344"/>
      <c r="U60" s="344"/>
      <c r="V60" s="344"/>
      <c r="W60" s="344"/>
      <c r="X60" s="344"/>
      <c r="Y60" s="344"/>
      <c r="Z60" s="344"/>
      <c r="AA60" s="344"/>
      <c r="AB60" s="344"/>
      <c r="AC60" s="344"/>
      <c r="AD60" s="344"/>
      <c r="AE60" s="344"/>
      <c r="AF60" s="344"/>
      <c r="AG60" s="344"/>
      <c r="AH60" s="344"/>
      <c r="AI60" s="344"/>
      <c r="AJ60" s="344"/>
      <c r="AK60" s="344"/>
    </row>
    <row r="61" spans="1:37" s="127" customFormat="1" ht="11.25">
      <c r="A61" s="13"/>
      <c r="S61" s="344"/>
      <c r="T61" s="344"/>
      <c r="U61" s="344"/>
      <c r="V61" s="344"/>
      <c r="W61" s="344"/>
      <c r="X61" s="344"/>
      <c r="Y61" s="344"/>
      <c r="Z61" s="344"/>
      <c r="AA61" s="344"/>
      <c r="AB61" s="344"/>
      <c r="AC61" s="344"/>
      <c r="AD61" s="344"/>
      <c r="AE61" s="344"/>
      <c r="AF61" s="344"/>
      <c r="AG61" s="344"/>
      <c r="AH61" s="344"/>
      <c r="AI61" s="344"/>
      <c r="AJ61" s="344"/>
      <c r="AK61" s="344"/>
    </row>
    <row r="62" spans="1:37" s="127" customFormat="1" ht="11.25">
      <c r="A62" s="13"/>
      <c r="S62" s="344"/>
      <c r="T62" s="344"/>
      <c r="U62" s="344"/>
      <c r="V62" s="344"/>
      <c r="W62" s="344"/>
      <c r="X62" s="344"/>
      <c r="Y62" s="344"/>
      <c r="Z62" s="344"/>
      <c r="AA62" s="344"/>
      <c r="AB62" s="344"/>
      <c r="AC62" s="344"/>
      <c r="AD62" s="344"/>
      <c r="AE62" s="344"/>
      <c r="AF62" s="344"/>
      <c r="AG62" s="344"/>
      <c r="AH62" s="344"/>
      <c r="AI62" s="344"/>
      <c r="AJ62" s="344"/>
      <c r="AK62" s="344"/>
    </row>
    <row r="66" spans="2:9" ht="15">
      <c r="B66" s="464" t="s">
        <v>96</v>
      </c>
      <c r="C66" s="464"/>
      <c r="D66" s="464"/>
      <c r="E66" s="464"/>
      <c r="F66" s="464"/>
      <c r="G66" s="464"/>
      <c r="H66" s="464"/>
      <c r="I66" s="464"/>
    </row>
  </sheetData>
  <mergeCells count="7">
    <mergeCell ref="B66:I66"/>
    <mergeCell ref="A2:P2"/>
    <mergeCell ref="A5:A6"/>
    <mergeCell ref="B5:P5"/>
    <mergeCell ref="A30:A31"/>
    <mergeCell ref="B30:M30"/>
    <mergeCell ref="N30:O30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Z32"/>
  <sheetViews>
    <sheetView showGridLines="0" workbookViewId="0" topLeftCell="A1">
      <selection activeCell="P40" sqref="P40"/>
    </sheetView>
  </sheetViews>
  <sheetFormatPr defaultColWidth="11.421875" defaultRowHeight="12.75"/>
  <cols>
    <col min="1" max="1" width="16.28125" style="127" customWidth="1"/>
    <col min="2" max="2" width="5.7109375" style="127" bestFit="1" customWidth="1"/>
    <col min="3" max="13" width="5.28125" style="127" customWidth="1"/>
    <col min="14" max="14" width="6.57421875" style="127" bestFit="1" customWidth="1"/>
    <col min="15" max="15" width="5.7109375" style="127" bestFit="1" customWidth="1"/>
    <col min="16" max="18" width="5.28125" style="127" customWidth="1"/>
    <col min="19" max="32" width="5.28125" style="344" customWidth="1"/>
    <col min="33" max="35" width="5.7109375" style="344" bestFit="1" customWidth="1"/>
    <col min="36" max="36" width="6.57421875" style="344" bestFit="1" customWidth="1"/>
    <col min="37" max="37" width="5.28125" style="344" customWidth="1"/>
    <col min="38" max="42" width="5.28125" style="289" customWidth="1"/>
    <col min="43" max="16384" width="5.28125" style="127" customWidth="1"/>
  </cols>
  <sheetData>
    <row r="2" spans="1:16" ht="33.75" customHeight="1">
      <c r="A2" s="457" t="str">
        <f>tournesol!$A$2</f>
        <v>Evolution régionale des grains mis en œuvre et des stocks des FAB     fin juin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</row>
    <row r="4" spans="17:42" s="91" customFormat="1" ht="21.75" customHeight="1">
      <c r="Q4" s="224"/>
      <c r="R4" s="224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24"/>
      <c r="AG4" s="200"/>
      <c r="AH4" s="200"/>
      <c r="AI4" s="200"/>
      <c r="AJ4" s="200"/>
      <c r="AK4" s="200"/>
      <c r="AL4" s="341"/>
      <c r="AM4" s="341"/>
      <c r="AN4" s="341"/>
      <c r="AO4" s="419"/>
      <c r="AP4" s="288"/>
    </row>
    <row r="5" spans="1:48" s="91" customFormat="1" ht="27" customHeight="1">
      <c r="A5" s="468"/>
      <c r="B5" s="473" t="s">
        <v>90</v>
      </c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198"/>
      <c r="AG5" s="199"/>
      <c r="AH5" s="199"/>
      <c r="AI5" s="199"/>
      <c r="AJ5" s="199"/>
      <c r="AK5" s="199"/>
      <c r="AL5" s="341"/>
      <c r="AM5" s="341"/>
      <c r="AN5" s="341"/>
      <c r="AO5" s="419"/>
      <c r="AP5" s="288"/>
      <c r="AQ5" s="106"/>
      <c r="AR5" s="106"/>
      <c r="AS5" s="105"/>
      <c r="AT5" s="105"/>
      <c r="AV5" s="202"/>
    </row>
    <row r="6" spans="1:48" s="8" customFormat="1" ht="14.25" customHeight="1">
      <c r="A6" s="468"/>
      <c r="B6" s="173" t="s">
        <v>26</v>
      </c>
      <c r="C6" s="173" t="s">
        <v>22</v>
      </c>
      <c r="D6" s="173" t="s">
        <v>27</v>
      </c>
      <c r="E6" s="173" t="s">
        <v>28</v>
      </c>
      <c r="F6" s="173" t="s">
        <v>29</v>
      </c>
      <c r="G6" s="173" t="s">
        <v>30</v>
      </c>
      <c r="H6" s="173" t="s">
        <v>31</v>
      </c>
      <c r="I6" s="173" t="s">
        <v>32</v>
      </c>
      <c r="J6" s="173" t="s">
        <v>23</v>
      </c>
      <c r="K6" s="173" t="s">
        <v>33</v>
      </c>
      <c r="L6" s="173" t="s">
        <v>24</v>
      </c>
      <c r="M6" s="173" t="s">
        <v>25</v>
      </c>
      <c r="N6" s="173" t="str">
        <f>FAB!H6</f>
        <v>10/11</v>
      </c>
      <c r="O6" s="173" t="str">
        <f>FAB!I6</f>
        <v>11/12</v>
      </c>
      <c r="P6" s="173" t="s">
        <v>0</v>
      </c>
      <c r="AF6" s="198"/>
      <c r="AG6" s="199"/>
      <c r="AH6" s="199"/>
      <c r="AI6" s="199"/>
      <c r="AJ6" s="199"/>
      <c r="AK6" s="199"/>
      <c r="AL6" s="357"/>
      <c r="AM6" s="341"/>
      <c r="AN6" s="341"/>
      <c r="AO6" s="419"/>
      <c r="AP6" s="288"/>
      <c r="AS6" s="204"/>
      <c r="AT6" s="204"/>
      <c r="AV6" s="9"/>
    </row>
    <row r="7" spans="1:52" s="91" customFormat="1" ht="15.75" customHeight="1">
      <c r="A7" s="146" t="s">
        <v>3</v>
      </c>
      <c r="B7" s="243">
        <v>0</v>
      </c>
      <c r="C7" s="246">
        <v>0</v>
      </c>
      <c r="D7" s="246">
        <v>0</v>
      </c>
      <c r="E7" s="246">
        <v>6</v>
      </c>
      <c r="F7" s="246">
        <v>0</v>
      </c>
      <c r="G7" s="246">
        <v>0</v>
      </c>
      <c r="H7" s="246">
        <v>0</v>
      </c>
      <c r="I7" s="246">
        <v>0</v>
      </c>
      <c r="J7" s="246">
        <v>0</v>
      </c>
      <c r="K7" s="246">
        <v>0</v>
      </c>
      <c r="L7" s="246">
        <v>0</v>
      </c>
      <c r="M7" s="246">
        <v>0</v>
      </c>
      <c r="N7" s="243">
        <v>3.8</v>
      </c>
      <c r="O7" s="238">
        <v>6</v>
      </c>
      <c r="P7" s="132">
        <f>IF(N7&lt;&gt;0,(O7-N7)/N7,0)</f>
        <v>0.5789473684210527</v>
      </c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5"/>
      <c r="AG7" s="199"/>
      <c r="AH7" s="199"/>
      <c r="AI7" s="199"/>
      <c r="AJ7" s="206"/>
      <c r="AK7" s="200"/>
      <c r="AL7" s="341"/>
      <c r="AM7" s="341"/>
      <c r="AN7" s="341"/>
      <c r="AO7" s="419"/>
      <c r="AP7" s="288"/>
      <c r="AR7" s="209"/>
      <c r="AS7" s="209"/>
      <c r="AU7" s="209"/>
      <c r="AV7" s="95"/>
      <c r="AW7" s="95"/>
      <c r="AX7" s="95"/>
      <c r="AY7" s="95"/>
      <c r="AZ7" s="95"/>
    </row>
    <row r="8" spans="1:52" s="91" customFormat="1" ht="15.75" customHeight="1">
      <c r="A8" s="147" t="s">
        <v>4</v>
      </c>
      <c r="B8" s="244">
        <v>0</v>
      </c>
      <c r="C8" s="100">
        <v>0</v>
      </c>
      <c r="D8" s="100">
        <v>0</v>
      </c>
      <c r="E8" s="100">
        <v>0</v>
      </c>
      <c r="F8" s="100">
        <v>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100">
        <v>0</v>
      </c>
      <c r="N8" s="244">
        <v>41.3</v>
      </c>
      <c r="O8" s="239">
        <v>0</v>
      </c>
      <c r="P8" s="132">
        <f>IF(N8&lt;&gt;0,(O8-N8)/N8,0)</f>
        <v>-1</v>
      </c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0"/>
      <c r="AG8" s="361" t="s">
        <v>48</v>
      </c>
      <c r="AH8" s="200" t="s">
        <v>49</v>
      </c>
      <c r="AI8" s="200" t="s">
        <v>94</v>
      </c>
      <c r="AJ8" s="206"/>
      <c r="AK8" s="200"/>
      <c r="AL8" s="341"/>
      <c r="AM8" s="341"/>
      <c r="AN8" s="341"/>
      <c r="AO8" s="419"/>
      <c r="AP8" s="288"/>
      <c r="AR8" s="209"/>
      <c r="AS8" s="209"/>
      <c r="AU8" s="209"/>
      <c r="AV8" s="95"/>
      <c r="AW8" s="95"/>
      <c r="AX8" s="95"/>
      <c r="AY8" s="95"/>
      <c r="AZ8" s="95"/>
    </row>
    <row r="9" spans="1:52" s="95" customFormat="1" ht="15.75" customHeight="1">
      <c r="A9" s="147" t="s">
        <v>129</v>
      </c>
      <c r="B9" s="244">
        <v>4.4</v>
      </c>
      <c r="C9" s="100">
        <v>2.5</v>
      </c>
      <c r="D9" s="100">
        <v>3.5</v>
      </c>
      <c r="E9" s="100">
        <v>0.4</v>
      </c>
      <c r="F9" s="100">
        <v>10.4</v>
      </c>
      <c r="G9" s="100">
        <v>11.5</v>
      </c>
      <c r="H9" s="100">
        <v>17.1</v>
      </c>
      <c r="I9" s="100">
        <v>19.1</v>
      </c>
      <c r="J9" s="100">
        <v>4.6</v>
      </c>
      <c r="K9" s="100">
        <v>7.8</v>
      </c>
      <c r="L9" s="100">
        <v>8.4</v>
      </c>
      <c r="M9" s="100">
        <v>5</v>
      </c>
      <c r="N9" s="244">
        <v>65.8</v>
      </c>
      <c r="O9" s="239">
        <v>94.7</v>
      </c>
      <c r="P9" s="132">
        <f>IF(N9&lt;&gt;0,(O9-N9)/N9,0)</f>
        <v>0.4392097264437691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08" t="s">
        <v>63</v>
      </c>
      <c r="AG9" s="220">
        <v>4.8</v>
      </c>
      <c r="AH9" s="200">
        <v>4.4</v>
      </c>
      <c r="AI9" s="200">
        <v>23.48</v>
      </c>
      <c r="AJ9" s="206"/>
      <c r="AK9" s="340"/>
      <c r="AL9" s="341"/>
      <c r="AM9" s="341"/>
      <c r="AN9" s="341"/>
      <c r="AO9" s="419"/>
      <c r="AP9" s="288"/>
      <c r="AQ9" s="91"/>
      <c r="AR9" s="209"/>
      <c r="AS9" s="209"/>
      <c r="AT9" s="91"/>
      <c r="AU9" s="91"/>
      <c r="AV9" s="91"/>
      <c r="AW9" s="91"/>
      <c r="AX9" s="91"/>
      <c r="AY9" s="91"/>
      <c r="AZ9" s="91"/>
    </row>
    <row r="10" spans="1:52" s="106" customFormat="1" ht="12.75" customHeight="1">
      <c r="A10" s="192" t="s">
        <v>34</v>
      </c>
      <c r="B10" s="188">
        <f aca="true" t="shared" si="0" ref="B10:O10">SUM(B7:B9)</f>
        <v>4.4</v>
      </c>
      <c r="C10" s="188">
        <f t="shared" si="0"/>
        <v>2.5</v>
      </c>
      <c r="D10" s="188">
        <f t="shared" si="0"/>
        <v>3.5</v>
      </c>
      <c r="E10" s="188">
        <f t="shared" si="0"/>
        <v>6.4</v>
      </c>
      <c r="F10" s="188">
        <f t="shared" si="0"/>
        <v>10.4</v>
      </c>
      <c r="G10" s="188">
        <f t="shared" si="0"/>
        <v>11.5</v>
      </c>
      <c r="H10" s="188">
        <f t="shared" si="0"/>
        <v>17.1</v>
      </c>
      <c r="I10" s="188">
        <f t="shared" si="0"/>
        <v>19.1</v>
      </c>
      <c r="J10" s="188">
        <f t="shared" si="0"/>
        <v>4.6</v>
      </c>
      <c r="K10" s="188">
        <f t="shared" si="0"/>
        <v>7.8</v>
      </c>
      <c r="L10" s="188">
        <f t="shared" si="0"/>
        <v>8.4</v>
      </c>
      <c r="M10" s="188">
        <f t="shared" si="0"/>
        <v>5</v>
      </c>
      <c r="N10" s="188">
        <f t="shared" si="0"/>
        <v>110.89999999999999</v>
      </c>
      <c r="O10" s="188">
        <f t="shared" si="0"/>
        <v>100.7</v>
      </c>
      <c r="P10" s="284">
        <f>IF(N10&lt;&gt;0,(O10-N10)/N10,0)</f>
        <v>-0.09197475202885473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208" t="s">
        <v>64</v>
      </c>
      <c r="AG10" s="199">
        <v>1.4</v>
      </c>
      <c r="AH10" s="200">
        <v>2.5</v>
      </c>
      <c r="AI10" s="200">
        <v>14.28</v>
      </c>
      <c r="AJ10" s="200"/>
      <c r="AK10" s="200"/>
      <c r="AL10" s="341"/>
      <c r="AM10" s="341"/>
      <c r="AN10" s="341"/>
      <c r="AO10" s="341"/>
      <c r="AP10" s="341"/>
      <c r="AQ10" s="36"/>
      <c r="AR10" s="34"/>
      <c r="AS10" s="34"/>
      <c r="AT10" s="36"/>
      <c r="AU10" s="36"/>
      <c r="AV10" s="120"/>
      <c r="AW10" s="120"/>
      <c r="AX10" s="120"/>
      <c r="AY10" s="120"/>
      <c r="AZ10" s="120"/>
    </row>
    <row r="11" spans="1:47" s="208" customFormat="1" ht="12" customHeight="1">
      <c r="A11" s="13" t="s">
        <v>21</v>
      </c>
      <c r="B11" s="8"/>
      <c r="C11" s="466"/>
      <c r="D11" s="466"/>
      <c r="E11" s="466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219"/>
      <c r="Z11" s="219"/>
      <c r="AA11" s="219"/>
      <c r="AB11" s="219"/>
      <c r="AC11" s="219"/>
      <c r="AD11" s="219"/>
      <c r="AE11" s="345"/>
      <c r="AF11" s="208" t="s">
        <v>65</v>
      </c>
      <c r="AG11" s="200">
        <v>16.3</v>
      </c>
      <c r="AH11" s="200">
        <v>3.5</v>
      </c>
      <c r="AI11" s="200">
        <v>17.42</v>
      </c>
      <c r="AJ11" s="200"/>
      <c r="AK11" s="200"/>
      <c r="AL11" s="341"/>
      <c r="AM11" s="341"/>
      <c r="AN11" s="341"/>
      <c r="AO11" s="341"/>
      <c r="AP11" s="341"/>
      <c r="AQ11" s="46"/>
      <c r="AR11" s="217"/>
      <c r="AS11" s="217"/>
      <c r="AT11" s="46"/>
      <c r="AU11" s="46"/>
    </row>
    <row r="12" spans="32:35" ht="11.25">
      <c r="AF12" s="208" t="s">
        <v>66</v>
      </c>
      <c r="AG12" s="340">
        <v>9.5</v>
      </c>
      <c r="AH12" s="200">
        <v>6.4</v>
      </c>
      <c r="AI12" s="200">
        <v>19.68</v>
      </c>
    </row>
    <row r="13" spans="32:35" ht="11.25">
      <c r="AF13" s="208" t="s">
        <v>67</v>
      </c>
      <c r="AG13" s="340">
        <v>45.7</v>
      </c>
      <c r="AH13" s="200">
        <v>10.4</v>
      </c>
      <c r="AI13" s="200">
        <v>24.38</v>
      </c>
    </row>
    <row r="14" spans="32:35" ht="11.25">
      <c r="AF14" s="208" t="s">
        <v>107</v>
      </c>
      <c r="AG14" s="340">
        <v>15.3</v>
      </c>
      <c r="AH14" s="200">
        <v>11.5</v>
      </c>
      <c r="AI14" s="200">
        <v>19.24</v>
      </c>
    </row>
    <row r="15" spans="32:35" ht="11.25">
      <c r="AF15" s="208" t="s">
        <v>68</v>
      </c>
      <c r="AG15" s="340">
        <v>3.3</v>
      </c>
      <c r="AH15" s="200">
        <v>17.1</v>
      </c>
      <c r="AI15" s="200">
        <v>17.74</v>
      </c>
    </row>
    <row r="16" spans="32:35" ht="11.25">
      <c r="AF16" s="208" t="s">
        <v>108</v>
      </c>
      <c r="AG16" s="340">
        <v>7</v>
      </c>
      <c r="AH16" s="200">
        <v>19.1</v>
      </c>
      <c r="AI16" s="200">
        <v>13.14</v>
      </c>
    </row>
    <row r="17" spans="32:35" ht="11.25">
      <c r="AF17" s="208" t="s">
        <v>70</v>
      </c>
      <c r="AG17" s="200">
        <v>0.4</v>
      </c>
      <c r="AH17" s="200">
        <v>4.6</v>
      </c>
      <c r="AI17" s="200">
        <v>25.62</v>
      </c>
    </row>
    <row r="18" spans="32:35" ht="11.25">
      <c r="AF18" s="208" t="s">
        <v>71</v>
      </c>
      <c r="AG18" s="200">
        <v>3.5</v>
      </c>
      <c r="AH18" s="200">
        <v>7.8</v>
      </c>
      <c r="AI18" s="200">
        <v>21.16</v>
      </c>
    </row>
    <row r="19" spans="32:35" ht="11.25">
      <c r="AF19" s="208" t="s">
        <v>72</v>
      </c>
      <c r="AG19" s="200">
        <v>1.1</v>
      </c>
      <c r="AH19" s="200">
        <v>8.4</v>
      </c>
      <c r="AI19" s="200">
        <v>15.56</v>
      </c>
    </row>
    <row r="20" spans="1:35" ht="30" customHeight="1">
      <c r="A20" s="471"/>
      <c r="B20" s="473" t="s">
        <v>93</v>
      </c>
      <c r="C20" s="473"/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470" t="s">
        <v>25</v>
      </c>
      <c r="O20" s="470"/>
      <c r="P20" s="440"/>
      <c r="AF20" s="208" t="s">
        <v>73</v>
      </c>
      <c r="AG20" s="208">
        <v>2.6</v>
      </c>
      <c r="AH20" s="208">
        <v>5</v>
      </c>
      <c r="AI20" s="208">
        <v>18.46</v>
      </c>
    </row>
    <row r="21" spans="1:16" ht="9.75" customHeight="1">
      <c r="A21" s="472"/>
      <c r="B21" s="173" t="s">
        <v>26</v>
      </c>
      <c r="C21" s="221" t="s">
        <v>22</v>
      </c>
      <c r="D21" s="221" t="s">
        <v>27</v>
      </c>
      <c r="E21" s="221" t="s">
        <v>28</v>
      </c>
      <c r="F21" s="221" t="s">
        <v>29</v>
      </c>
      <c r="G21" s="221" t="s">
        <v>30</v>
      </c>
      <c r="H21" s="221" t="s">
        <v>31</v>
      </c>
      <c r="I21" s="221" t="s">
        <v>32</v>
      </c>
      <c r="J21" s="221" t="s">
        <v>23</v>
      </c>
      <c r="K21" s="221" t="s">
        <v>33</v>
      </c>
      <c r="L21" s="221" t="s">
        <v>24</v>
      </c>
      <c r="M21" s="221" t="s">
        <v>25</v>
      </c>
      <c r="N21" s="222" t="str">
        <f>N6</f>
        <v>10/11</v>
      </c>
      <c r="O21" s="359" t="str">
        <f>O6</f>
        <v>11/12</v>
      </c>
      <c r="P21" s="221" t="s">
        <v>0</v>
      </c>
    </row>
    <row r="22" spans="1:16" ht="11.25">
      <c r="A22" s="358" t="s">
        <v>129</v>
      </c>
      <c r="B22" s="355">
        <v>38.3</v>
      </c>
      <c r="C22" s="117">
        <v>35.8</v>
      </c>
      <c r="D22" s="117">
        <v>32.3</v>
      </c>
      <c r="E22" s="117">
        <v>105.7</v>
      </c>
      <c r="F22" s="117">
        <v>165.4</v>
      </c>
      <c r="G22" s="117">
        <v>153.9</v>
      </c>
      <c r="H22" s="117">
        <v>136.8</v>
      </c>
      <c r="I22" s="117">
        <v>142</v>
      </c>
      <c r="J22" s="117">
        <v>137.4</v>
      </c>
      <c r="K22" s="117">
        <v>129.6</v>
      </c>
      <c r="L22" s="117">
        <v>121.2</v>
      </c>
      <c r="M22" s="297">
        <v>116.2</v>
      </c>
      <c r="N22" s="299">
        <v>42.7</v>
      </c>
      <c r="O22" s="360">
        <v>116.2</v>
      </c>
      <c r="P22" s="132">
        <f>IF(N22&lt;&gt;0,(O22-N22)/N22,0)</f>
        <v>1.721311475409836</v>
      </c>
    </row>
    <row r="23" spans="1:16" ht="11.25">
      <c r="A23" s="92"/>
      <c r="B23" s="355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355"/>
      <c r="O23" s="360"/>
      <c r="P23" s="132"/>
    </row>
    <row r="24" spans="1:16" ht="11.25">
      <c r="A24" s="192" t="s">
        <v>34</v>
      </c>
      <c r="B24" s="188">
        <f aca="true" t="shared" si="1" ref="B24:O24">SUM(B22:B22)</f>
        <v>38.3</v>
      </c>
      <c r="C24" s="188">
        <f t="shared" si="1"/>
        <v>35.8</v>
      </c>
      <c r="D24" s="188">
        <f t="shared" si="1"/>
        <v>32.3</v>
      </c>
      <c r="E24" s="188">
        <f t="shared" si="1"/>
        <v>105.7</v>
      </c>
      <c r="F24" s="188">
        <f t="shared" si="1"/>
        <v>165.4</v>
      </c>
      <c r="G24" s="188">
        <f t="shared" si="1"/>
        <v>153.9</v>
      </c>
      <c r="H24" s="188">
        <f t="shared" si="1"/>
        <v>136.8</v>
      </c>
      <c r="I24" s="188">
        <f t="shared" si="1"/>
        <v>142</v>
      </c>
      <c r="J24" s="188">
        <f t="shared" si="1"/>
        <v>137.4</v>
      </c>
      <c r="K24" s="188">
        <f t="shared" si="1"/>
        <v>129.6</v>
      </c>
      <c r="L24" s="188">
        <f t="shared" si="1"/>
        <v>121.2</v>
      </c>
      <c r="M24" s="188">
        <f t="shared" si="1"/>
        <v>116.2</v>
      </c>
      <c r="N24" s="188">
        <f t="shared" si="1"/>
        <v>42.7</v>
      </c>
      <c r="O24" s="188">
        <f t="shared" si="1"/>
        <v>116.2</v>
      </c>
      <c r="P24" s="284">
        <f>IF(N24&lt;&gt;0,(O24-N24)/N24,0)</f>
        <v>1.721311475409836</v>
      </c>
    </row>
    <row r="25" spans="1:16" ht="11.25">
      <c r="A25" s="13" t="s">
        <v>21</v>
      </c>
      <c r="B25" s="8"/>
      <c r="C25" s="466"/>
      <c r="D25" s="466"/>
      <c r="E25" s="466"/>
      <c r="F25" s="9">
        <f>SUM(E22:E22)</f>
        <v>105.7</v>
      </c>
      <c r="G25" s="9"/>
      <c r="H25" s="9"/>
      <c r="I25" s="9"/>
      <c r="J25" s="9"/>
      <c r="K25" s="9"/>
      <c r="L25" s="9"/>
      <c r="M25" s="9"/>
      <c r="N25" s="9"/>
      <c r="O25" s="9"/>
      <c r="P25" s="9"/>
    </row>
    <row r="32" spans="3:10" ht="15">
      <c r="C32" s="464" t="s">
        <v>95</v>
      </c>
      <c r="D32" s="464"/>
      <c r="E32" s="464"/>
      <c r="F32" s="464"/>
      <c r="G32" s="464"/>
      <c r="H32" s="464"/>
      <c r="I32" s="464"/>
      <c r="J32" s="464"/>
    </row>
  </sheetData>
  <mergeCells count="9">
    <mergeCell ref="A2:P2"/>
    <mergeCell ref="A5:A6"/>
    <mergeCell ref="B5:P5"/>
    <mergeCell ref="C11:E11"/>
    <mergeCell ref="N20:O20"/>
    <mergeCell ref="A20:A21"/>
    <mergeCell ref="C25:E25"/>
    <mergeCell ref="C32:J32"/>
    <mergeCell ref="B20:M20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Z59"/>
  <sheetViews>
    <sheetView showGridLines="0" showZeros="0" workbookViewId="0" topLeftCell="J19">
      <selection activeCell="R32" sqref="R32"/>
    </sheetView>
  </sheetViews>
  <sheetFormatPr defaultColWidth="11.421875" defaultRowHeight="12.75"/>
  <cols>
    <col min="1" max="1" width="16.28125" style="127" customWidth="1"/>
    <col min="2" max="12" width="6.57421875" style="127" bestFit="1" customWidth="1"/>
    <col min="13" max="13" width="7.140625" style="127" customWidth="1"/>
    <col min="14" max="15" width="7.8515625" style="127" bestFit="1" customWidth="1"/>
    <col min="16" max="16" width="5.7109375" style="127" customWidth="1"/>
    <col min="17" max="18" width="5.28125" style="127" customWidth="1"/>
    <col min="19" max="31" width="5.28125" style="344" customWidth="1"/>
    <col min="32" max="35" width="6.57421875" style="344" bestFit="1" customWidth="1"/>
    <col min="36" max="37" width="5.28125" style="344" customWidth="1"/>
    <col min="38" max="38" width="5.28125" style="289" customWidth="1"/>
    <col min="39" max="16384" width="5.28125" style="127" customWidth="1"/>
  </cols>
  <sheetData>
    <row r="2" spans="1:16" ht="33.75" customHeight="1">
      <c r="A2" s="457" t="str">
        <f>tournesol!$A$2</f>
        <v>Evolution régionale des grains mis en œuvre et des stocks des FAB     fin juin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</row>
    <row r="4" spans="17:42" s="91" customFormat="1" ht="21.75" customHeight="1">
      <c r="Q4" s="224"/>
      <c r="R4" s="224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24"/>
      <c r="AG4" s="200"/>
      <c r="AH4" s="200"/>
      <c r="AI4" s="200"/>
      <c r="AJ4" s="200"/>
      <c r="AK4" s="200"/>
      <c r="AL4" s="341"/>
      <c r="AM4" s="200"/>
      <c r="AN4" s="200"/>
      <c r="AO4" s="207"/>
      <c r="AP4" s="208"/>
    </row>
    <row r="5" spans="1:48" s="91" customFormat="1" ht="27" customHeight="1">
      <c r="A5" s="471"/>
      <c r="B5" s="473" t="s">
        <v>57</v>
      </c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198"/>
      <c r="AG5" s="199"/>
      <c r="AH5" s="199"/>
      <c r="AI5" s="199"/>
      <c r="AJ5" s="199"/>
      <c r="AK5" s="199"/>
      <c r="AL5" s="341"/>
      <c r="AM5" s="200"/>
      <c r="AN5" s="69"/>
      <c r="AO5" s="201"/>
      <c r="AP5" s="8"/>
      <c r="AQ5" s="106"/>
      <c r="AR5" s="106"/>
      <c r="AS5" s="105"/>
      <c r="AT5" s="105"/>
      <c r="AV5" s="202"/>
    </row>
    <row r="6" spans="1:48" s="8" customFormat="1" ht="14.25" customHeight="1">
      <c r="A6" s="472"/>
      <c r="B6" s="173" t="s">
        <v>26</v>
      </c>
      <c r="C6" s="173" t="s">
        <v>22</v>
      </c>
      <c r="D6" s="173" t="s">
        <v>27</v>
      </c>
      <c r="E6" s="173" t="s">
        <v>28</v>
      </c>
      <c r="F6" s="173" t="s">
        <v>29</v>
      </c>
      <c r="G6" s="173" t="s">
        <v>30</v>
      </c>
      <c r="H6" s="173" t="s">
        <v>31</v>
      </c>
      <c r="I6" s="173" t="s">
        <v>32</v>
      </c>
      <c r="J6" s="173" t="s">
        <v>23</v>
      </c>
      <c r="K6" s="173" t="s">
        <v>33</v>
      </c>
      <c r="L6" s="173" t="s">
        <v>24</v>
      </c>
      <c r="M6" s="173" t="s">
        <v>25</v>
      </c>
      <c r="N6" s="173" t="str">
        <f>FAB!H6</f>
        <v>10/11</v>
      </c>
      <c r="O6" s="173" t="str">
        <f>FAB!I6</f>
        <v>11/12</v>
      </c>
      <c r="P6" s="173" t="s">
        <v>0</v>
      </c>
      <c r="AF6" s="198"/>
      <c r="AG6" s="199"/>
      <c r="AH6" s="199"/>
      <c r="AI6" s="199"/>
      <c r="AJ6" s="199"/>
      <c r="AK6" s="199"/>
      <c r="AL6" s="34"/>
      <c r="AM6" s="69"/>
      <c r="AN6" s="69"/>
      <c r="AO6" s="201"/>
      <c r="AS6" s="204"/>
      <c r="AT6" s="204"/>
      <c r="AV6" s="9"/>
    </row>
    <row r="7" spans="1:48" s="201" customFormat="1" ht="14.25" customHeight="1">
      <c r="A7" s="146" t="s">
        <v>17</v>
      </c>
      <c r="B7" s="250">
        <v>0</v>
      </c>
      <c r="C7" s="250">
        <v>0</v>
      </c>
      <c r="D7" s="250">
        <v>0</v>
      </c>
      <c r="E7" s="250">
        <v>0</v>
      </c>
      <c r="F7" s="250">
        <v>11.5</v>
      </c>
      <c r="G7" s="250">
        <v>0</v>
      </c>
      <c r="H7" s="250">
        <v>0</v>
      </c>
      <c r="I7" s="250">
        <v>0</v>
      </c>
      <c r="J7" s="250">
        <v>0</v>
      </c>
      <c r="K7" s="250">
        <v>0</v>
      </c>
      <c r="L7" s="250">
        <v>0</v>
      </c>
      <c r="M7" s="251">
        <v>0</v>
      </c>
      <c r="N7" s="287">
        <v>33.3</v>
      </c>
      <c r="O7" s="251">
        <v>11.5</v>
      </c>
      <c r="P7" s="132">
        <f>IF(N7&lt;&gt;0,(O7-N7)/N7,0)</f>
        <v>-0.6546546546546547</v>
      </c>
      <c r="AF7" s="433"/>
      <c r="AG7" s="199"/>
      <c r="AH7" s="199"/>
      <c r="AI7" s="199"/>
      <c r="AJ7" s="199"/>
      <c r="AK7" s="199"/>
      <c r="AL7" s="34"/>
      <c r="AM7" s="69"/>
      <c r="AN7" s="69"/>
      <c r="AS7" s="210"/>
      <c r="AT7" s="210"/>
      <c r="AV7" s="69"/>
    </row>
    <row r="8" spans="1:52" s="91" customFormat="1" ht="15.75" customHeight="1">
      <c r="A8" s="147" t="s">
        <v>13</v>
      </c>
      <c r="B8" s="94">
        <v>986.95</v>
      </c>
      <c r="C8" s="94">
        <v>1170.36</v>
      </c>
      <c r="D8" s="94">
        <v>1206.27</v>
      </c>
      <c r="E8" s="94">
        <v>1276.69</v>
      </c>
      <c r="F8" s="94">
        <v>1692.1</v>
      </c>
      <c r="G8" s="94">
        <v>1650.88</v>
      </c>
      <c r="H8" s="94">
        <v>1761.17</v>
      </c>
      <c r="I8" s="94">
        <v>1901.53</v>
      </c>
      <c r="J8" s="94">
        <v>1987.9</v>
      </c>
      <c r="K8" s="94">
        <v>1627.35</v>
      </c>
      <c r="L8" s="91">
        <v>1201.91</v>
      </c>
      <c r="M8" s="114">
        <v>891.37</v>
      </c>
      <c r="N8" s="97">
        <v>16526.3</v>
      </c>
      <c r="O8" s="98">
        <v>17354.48</v>
      </c>
      <c r="P8" s="132">
        <f>IF(N8&lt;&gt;0,(O8-N8)/N8,0)</f>
        <v>0.05011285042629023</v>
      </c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5"/>
      <c r="AG8" s="199"/>
      <c r="AH8" s="199"/>
      <c r="AI8" s="199"/>
      <c r="AJ8" s="206"/>
      <c r="AK8" s="200"/>
      <c r="AL8" s="341"/>
      <c r="AM8" s="200"/>
      <c r="AN8" s="200"/>
      <c r="AO8" s="207"/>
      <c r="AP8" s="208"/>
      <c r="AR8" s="209"/>
      <c r="AS8" s="209"/>
      <c r="AU8" s="209"/>
      <c r="AV8" s="95"/>
      <c r="AW8" s="95"/>
      <c r="AX8" s="95"/>
      <c r="AY8" s="95"/>
      <c r="AZ8" s="95"/>
    </row>
    <row r="9" spans="1:52" s="91" customFormat="1" ht="15.75" customHeight="1">
      <c r="A9" s="147" t="s">
        <v>8</v>
      </c>
      <c r="B9" s="94">
        <v>623.8</v>
      </c>
      <c r="C9" s="94">
        <v>583.7</v>
      </c>
      <c r="D9" s="94">
        <v>851.9</v>
      </c>
      <c r="E9" s="94">
        <v>886.7</v>
      </c>
      <c r="F9" s="94">
        <v>953.5</v>
      </c>
      <c r="G9" s="94">
        <v>977.8</v>
      </c>
      <c r="H9" s="94">
        <v>992.51</v>
      </c>
      <c r="I9" s="94">
        <v>927.7</v>
      </c>
      <c r="J9" s="94">
        <v>1041.2</v>
      </c>
      <c r="K9" s="94">
        <v>886</v>
      </c>
      <c r="L9" s="91">
        <v>933.8</v>
      </c>
      <c r="M9" s="114">
        <v>821.9</v>
      </c>
      <c r="N9" s="97">
        <v>7262.7</v>
      </c>
      <c r="O9" s="98">
        <v>10480.51</v>
      </c>
      <c r="P9" s="132">
        <f aca="true" t="shared" si="0" ref="P9:P26">IF(N8&lt;&gt;0,(O9-N8)/N8,0)</f>
        <v>-0.3658284068424269</v>
      </c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5"/>
      <c r="AG9" s="199"/>
      <c r="AH9" s="199"/>
      <c r="AI9" s="199"/>
      <c r="AJ9" s="206"/>
      <c r="AK9" s="200"/>
      <c r="AL9" s="341"/>
      <c r="AM9" s="200"/>
      <c r="AN9" s="200"/>
      <c r="AO9" s="207"/>
      <c r="AP9" s="208"/>
      <c r="AR9" s="209"/>
      <c r="AS9" s="209"/>
      <c r="AU9" s="209"/>
      <c r="AV9" s="95"/>
      <c r="AW9" s="95"/>
      <c r="AX9" s="95"/>
      <c r="AY9" s="95"/>
      <c r="AZ9" s="95"/>
    </row>
    <row r="10" spans="1:52" s="91" customFormat="1" ht="15.75" customHeight="1">
      <c r="A10" s="147" t="s">
        <v>1</v>
      </c>
      <c r="B10" s="94">
        <v>1182</v>
      </c>
      <c r="C10" s="94">
        <v>1548.2</v>
      </c>
      <c r="D10" s="94">
        <v>1489.3</v>
      </c>
      <c r="E10" s="94">
        <v>1663.8</v>
      </c>
      <c r="F10" s="94">
        <v>1637.6</v>
      </c>
      <c r="G10" s="94">
        <v>1681.6</v>
      </c>
      <c r="H10" s="94">
        <v>1675.9</v>
      </c>
      <c r="I10" s="94">
        <v>1779.4</v>
      </c>
      <c r="J10" s="94">
        <v>1794.1</v>
      </c>
      <c r="K10" s="94">
        <v>1489.1</v>
      </c>
      <c r="L10" s="91">
        <v>1534.8</v>
      </c>
      <c r="M10" s="114">
        <v>1136.3</v>
      </c>
      <c r="N10" s="97">
        <v>10128.57</v>
      </c>
      <c r="O10" s="98">
        <v>18612.1</v>
      </c>
      <c r="P10" s="132">
        <f t="shared" si="0"/>
        <v>1.562697068583309</v>
      </c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5"/>
      <c r="AG10" s="199"/>
      <c r="AH10" s="199"/>
      <c r="AI10" s="199"/>
      <c r="AJ10" s="206"/>
      <c r="AK10" s="200"/>
      <c r="AL10" s="341"/>
      <c r="AM10" s="200"/>
      <c r="AN10" s="200"/>
      <c r="AO10" s="207"/>
      <c r="AP10" s="208"/>
      <c r="AR10" s="209"/>
      <c r="AS10" s="209"/>
      <c r="AU10" s="209"/>
      <c r="AV10" s="95"/>
      <c r="AW10" s="95"/>
      <c r="AX10" s="95"/>
      <c r="AY10" s="95"/>
      <c r="AZ10" s="95"/>
    </row>
    <row r="11" spans="1:52" s="91" customFormat="1" ht="15.75" customHeight="1">
      <c r="A11" s="147" t="s">
        <v>16</v>
      </c>
      <c r="B11" s="94">
        <v>4265.5</v>
      </c>
      <c r="C11" s="94">
        <v>4913.8</v>
      </c>
      <c r="D11" s="94">
        <v>4108.5</v>
      </c>
      <c r="E11" s="94">
        <v>4560</v>
      </c>
      <c r="F11" s="94">
        <v>4994.7</v>
      </c>
      <c r="G11" s="94">
        <v>5061</v>
      </c>
      <c r="H11" s="94">
        <v>5397.8</v>
      </c>
      <c r="I11" s="94">
        <v>5547.94</v>
      </c>
      <c r="J11" s="94">
        <v>6006.4</v>
      </c>
      <c r="K11" s="94">
        <v>4505</v>
      </c>
      <c r="L11" s="91">
        <v>3764.5</v>
      </c>
      <c r="M11" s="114">
        <v>3343.8</v>
      </c>
      <c r="N11" s="97">
        <v>58681.1</v>
      </c>
      <c r="O11" s="98">
        <v>56468.94</v>
      </c>
      <c r="P11" s="132">
        <f t="shared" si="0"/>
        <v>4.575213480283989</v>
      </c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5"/>
      <c r="AG11" s="199"/>
      <c r="AH11" s="199"/>
      <c r="AI11" s="199"/>
      <c r="AJ11" s="206"/>
      <c r="AK11" s="200"/>
      <c r="AL11" s="341"/>
      <c r="AM11" s="200"/>
      <c r="AN11" s="200"/>
      <c r="AO11" s="207"/>
      <c r="AP11" s="208"/>
      <c r="AR11" s="209"/>
      <c r="AS11" s="209"/>
      <c r="AU11" s="209"/>
      <c r="AV11" s="95"/>
      <c r="AW11" s="95"/>
      <c r="AX11" s="95"/>
      <c r="AY11" s="95"/>
      <c r="AZ11" s="95"/>
    </row>
    <row r="12" spans="1:52" s="91" customFormat="1" ht="15.75" customHeight="1">
      <c r="A12" s="147" t="s">
        <v>2</v>
      </c>
      <c r="B12" s="94">
        <v>3831.2</v>
      </c>
      <c r="C12" s="94">
        <v>4867.7</v>
      </c>
      <c r="D12" s="94">
        <v>5526.3</v>
      </c>
      <c r="E12" s="94">
        <v>5761.1</v>
      </c>
      <c r="F12" s="94">
        <v>6647.5</v>
      </c>
      <c r="G12" s="94">
        <v>7102</v>
      </c>
      <c r="H12" s="94">
        <v>7369.1</v>
      </c>
      <c r="I12" s="94">
        <v>6949.6</v>
      </c>
      <c r="J12" s="94">
        <v>7130.2</v>
      </c>
      <c r="K12" s="94">
        <v>5881.2</v>
      </c>
      <c r="L12" s="91">
        <v>5760.2</v>
      </c>
      <c r="M12" s="114">
        <v>3541.3</v>
      </c>
      <c r="N12" s="97">
        <v>35574.59</v>
      </c>
      <c r="O12" s="98">
        <v>70367.4</v>
      </c>
      <c r="P12" s="132">
        <f t="shared" si="0"/>
        <v>0.19914930020057559</v>
      </c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8"/>
      <c r="AF12" s="199" t="s">
        <v>48</v>
      </c>
      <c r="AG12" s="199" t="s">
        <v>49</v>
      </c>
      <c r="AH12" s="208" t="s">
        <v>94</v>
      </c>
      <c r="AI12" s="208"/>
      <c r="AJ12" s="206"/>
      <c r="AK12" s="200"/>
      <c r="AL12" s="341"/>
      <c r="AM12" s="200"/>
      <c r="AN12" s="200"/>
      <c r="AO12" s="207"/>
      <c r="AP12" s="208"/>
      <c r="AR12" s="209"/>
      <c r="AS12" s="209"/>
      <c r="AU12" s="209"/>
      <c r="AV12" s="95"/>
      <c r="AW12" s="95"/>
      <c r="AX12" s="95"/>
      <c r="AY12" s="95"/>
      <c r="AZ12" s="95"/>
    </row>
    <row r="13" spans="1:52" s="91" customFormat="1" ht="15.75" customHeight="1">
      <c r="A13" s="148" t="s">
        <v>18</v>
      </c>
      <c r="B13" s="94">
        <v>3663.21</v>
      </c>
      <c r="C13" s="94">
        <v>4065.91</v>
      </c>
      <c r="D13" s="94">
        <v>4073.78</v>
      </c>
      <c r="E13" s="94">
        <v>4609.57</v>
      </c>
      <c r="F13" s="94">
        <v>5374.02</v>
      </c>
      <c r="G13" s="94">
        <v>5775.26</v>
      </c>
      <c r="H13" s="94">
        <v>5780.13</v>
      </c>
      <c r="I13" s="94">
        <v>5404.43</v>
      </c>
      <c r="J13" s="94">
        <v>5522.58</v>
      </c>
      <c r="K13" s="94">
        <v>4123.84</v>
      </c>
      <c r="L13" s="91">
        <v>3464.28</v>
      </c>
      <c r="M13" s="114">
        <v>3163.51</v>
      </c>
      <c r="N13" s="97">
        <v>25978.22</v>
      </c>
      <c r="O13" s="98">
        <v>55020.51</v>
      </c>
      <c r="P13" s="132">
        <f t="shared" si="0"/>
        <v>0.5466238683284897</v>
      </c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8" t="s">
        <v>99</v>
      </c>
      <c r="AF13" s="205">
        <v>40472.6</v>
      </c>
      <c r="AG13" s="199">
        <v>114551.19199999998</v>
      </c>
      <c r="AH13" s="199"/>
      <c r="AI13" s="199"/>
      <c r="AJ13" s="206"/>
      <c r="AK13" s="200"/>
      <c r="AL13" s="341"/>
      <c r="AM13" s="200"/>
      <c r="AN13" s="200"/>
      <c r="AO13" s="207"/>
      <c r="AP13" s="208"/>
      <c r="AR13" s="209"/>
      <c r="AS13" s="209"/>
      <c r="AU13" s="209"/>
      <c r="AV13" s="95"/>
      <c r="AW13" s="95"/>
      <c r="AX13" s="95"/>
      <c r="AY13" s="95"/>
      <c r="AZ13" s="95"/>
    </row>
    <row r="14" spans="1:52" s="91" customFormat="1" ht="15.75" customHeight="1">
      <c r="A14" s="147" t="s">
        <v>14</v>
      </c>
      <c r="B14" s="94">
        <v>0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1">
        <v>0</v>
      </c>
      <c r="M14" s="114">
        <v>1.8</v>
      </c>
      <c r="N14" s="97">
        <v>3826.41</v>
      </c>
      <c r="O14" s="98">
        <v>1.8</v>
      </c>
      <c r="P14" s="132">
        <f t="shared" si="0"/>
        <v>-0.9999307111880645</v>
      </c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8" t="s">
        <v>22</v>
      </c>
      <c r="AF14" s="205">
        <v>42165.2</v>
      </c>
      <c r="AG14" s="199">
        <v>126998.27700000006</v>
      </c>
      <c r="AH14" s="199"/>
      <c r="AI14" s="199"/>
      <c r="AJ14" s="206"/>
      <c r="AK14" s="200"/>
      <c r="AL14" s="341"/>
      <c r="AM14" s="200"/>
      <c r="AN14" s="200"/>
      <c r="AO14" s="207"/>
      <c r="AP14" s="208"/>
      <c r="AR14" s="209"/>
      <c r="AS14" s="209"/>
      <c r="AU14" s="209"/>
      <c r="AV14" s="95"/>
      <c r="AW14" s="95"/>
      <c r="AX14" s="95"/>
      <c r="AY14" s="95"/>
      <c r="AZ14" s="95"/>
    </row>
    <row r="15" spans="1:52" s="91" customFormat="1" ht="15.75" customHeight="1">
      <c r="A15" s="148" t="s">
        <v>15</v>
      </c>
      <c r="B15" s="94">
        <v>1067.7</v>
      </c>
      <c r="C15" s="94">
        <v>1215.6</v>
      </c>
      <c r="D15" s="94">
        <v>1255.6</v>
      </c>
      <c r="E15" s="94">
        <v>1213.2</v>
      </c>
      <c r="F15" s="94">
        <v>1383.8</v>
      </c>
      <c r="G15" s="94">
        <v>1355.3</v>
      </c>
      <c r="H15" s="94">
        <v>1476.4</v>
      </c>
      <c r="I15" s="94">
        <v>1242.7</v>
      </c>
      <c r="J15" s="94">
        <v>1384.9</v>
      </c>
      <c r="K15" s="94">
        <v>1270.5</v>
      </c>
      <c r="L15" s="91">
        <v>1229</v>
      </c>
      <c r="M15" s="114">
        <v>1189.4</v>
      </c>
      <c r="N15" s="103">
        <v>10242</v>
      </c>
      <c r="O15" s="98">
        <v>15284.1</v>
      </c>
      <c r="P15" s="132">
        <f t="shared" si="0"/>
        <v>2.994370702564545</v>
      </c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8" t="s">
        <v>100</v>
      </c>
      <c r="AF15" s="205">
        <v>46897</v>
      </c>
      <c r="AG15" s="199">
        <v>125065.36199999998</v>
      </c>
      <c r="AH15" s="199"/>
      <c r="AI15" s="199"/>
      <c r="AJ15" s="206"/>
      <c r="AK15" s="200"/>
      <c r="AL15" s="341"/>
      <c r="AM15" s="200"/>
      <c r="AN15" s="200"/>
      <c r="AO15" s="207"/>
      <c r="AP15" s="208"/>
      <c r="AR15" s="209"/>
      <c r="AS15" s="209"/>
      <c r="AU15" s="209"/>
      <c r="AV15" s="95"/>
      <c r="AW15" s="95"/>
      <c r="AX15" s="95"/>
      <c r="AY15" s="95"/>
      <c r="AZ15" s="95"/>
    </row>
    <row r="16" spans="1:52" s="91" customFormat="1" ht="15.75" customHeight="1">
      <c r="A16" s="148" t="s">
        <v>19</v>
      </c>
      <c r="B16" s="100">
        <v>753.3</v>
      </c>
      <c r="C16" s="100">
        <v>809.4</v>
      </c>
      <c r="D16" s="100">
        <v>1303.4</v>
      </c>
      <c r="E16" s="100">
        <v>1338</v>
      </c>
      <c r="F16" s="100">
        <v>1663.3</v>
      </c>
      <c r="G16" s="100">
        <v>1889.7</v>
      </c>
      <c r="H16" s="100">
        <v>1317.2</v>
      </c>
      <c r="I16" s="100">
        <v>963.1</v>
      </c>
      <c r="J16" s="100">
        <v>1307.8</v>
      </c>
      <c r="K16" s="100">
        <v>1087.3</v>
      </c>
      <c r="L16" s="91">
        <v>851.6</v>
      </c>
      <c r="M16" s="114">
        <v>319.9</v>
      </c>
      <c r="N16" s="279">
        <v>5676.6</v>
      </c>
      <c r="O16" s="104">
        <v>13604</v>
      </c>
      <c r="P16" s="132">
        <f t="shared" si="0"/>
        <v>0.3282561999609451</v>
      </c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8" t="s">
        <v>101</v>
      </c>
      <c r="AF16" s="205">
        <v>48724.7</v>
      </c>
      <c r="AG16" s="199">
        <v>123970.51</v>
      </c>
      <c r="AH16" s="199"/>
      <c r="AI16" s="199"/>
      <c r="AJ16" s="206"/>
      <c r="AK16" s="200"/>
      <c r="AL16" s="341"/>
      <c r="AM16" s="200"/>
      <c r="AN16" s="200"/>
      <c r="AO16" s="207"/>
      <c r="AP16" s="208"/>
      <c r="AR16" s="209"/>
      <c r="AS16" s="209"/>
      <c r="AU16" s="209"/>
      <c r="AV16" s="95"/>
      <c r="AW16" s="95"/>
      <c r="AX16" s="95"/>
      <c r="AY16" s="95"/>
      <c r="AZ16" s="95"/>
    </row>
    <row r="17" spans="1:52" s="95" customFormat="1" ht="15.75" customHeight="1">
      <c r="A17" s="241" t="s">
        <v>20</v>
      </c>
      <c r="B17" s="275">
        <v>24206.2</v>
      </c>
      <c r="C17" s="275">
        <v>26682.7</v>
      </c>
      <c r="D17" s="275">
        <v>25046.8</v>
      </c>
      <c r="E17" s="275">
        <v>26908.2</v>
      </c>
      <c r="F17" s="275">
        <v>28604.9</v>
      </c>
      <c r="G17" s="275">
        <v>28045.8</v>
      </c>
      <c r="H17" s="275">
        <v>28741.3</v>
      </c>
      <c r="I17" s="275">
        <v>26682.9</v>
      </c>
      <c r="J17" s="275">
        <v>28481</v>
      </c>
      <c r="K17" s="275">
        <v>24304.7</v>
      </c>
      <c r="L17" s="230">
        <v>21598.2</v>
      </c>
      <c r="M17" s="278">
        <v>19730.9</v>
      </c>
      <c r="N17" s="279">
        <v>332639.27</v>
      </c>
      <c r="O17" s="280">
        <v>309033.6</v>
      </c>
      <c r="P17" s="255">
        <f t="shared" si="0"/>
        <v>53.43991121445936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 t="s">
        <v>102</v>
      </c>
      <c r="AF17" s="205">
        <v>118740.74300000002</v>
      </c>
      <c r="AG17" s="200">
        <v>136141.64200000002</v>
      </c>
      <c r="AH17" s="200"/>
      <c r="AI17" s="200"/>
      <c r="AJ17" s="206"/>
      <c r="AK17" s="340"/>
      <c r="AL17" s="341"/>
      <c r="AM17" s="200"/>
      <c r="AN17" s="200"/>
      <c r="AO17" s="207"/>
      <c r="AP17" s="208"/>
      <c r="AQ17" s="91"/>
      <c r="AR17" s="209"/>
      <c r="AS17" s="209"/>
      <c r="AT17" s="91"/>
      <c r="AU17" s="91"/>
      <c r="AV17" s="91"/>
      <c r="AW17" s="91"/>
      <c r="AX17" s="91"/>
      <c r="AY17" s="91"/>
      <c r="AZ17" s="91"/>
    </row>
    <row r="18" spans="1:52" s="95" customFormat="1" ht="12.75" customHeight="1">
      <c r="A18" s="241" t="s">
        <v>3</v>
      </c>
      <c r="B18" s="275">
        <v>48767.4</v>
      </c>
      <c r="C18" s="275">
        <v>54716.91</v>
      </c>
      <c r="D18" s="275">
        <v>53364.43</v>
      </c>
      <c r="E18" s="275">
        <v>48809.87</v>
      </c>
      <c r="F18" s="275">
        <v>54785.52</v>
      </c>
      <c r="G18" s="275">
        <v>62215.32</v>
      </c>
      <c r="H18" s="275">
        <v>59374.76</v>
      </c>
      <c r="I18" s="275">
        <v>53827.62</v>
      </c>
      <c r="J18" s="275">
        <v>52525.35</v>
      </c>
      <c r="K18" s="275">
        <v>45175.83</v>
      </c>
      <c r="L18" s="230">
        <v>45259.72</v>
      </c>
      <c r="M18" s="278">
        <v>41547.54</v>
      </c>
      <c r="N18" s="279">
        <v>435227.3</v>
      </c>
      <c r="O18" s="280">
        <v>620370.26</v>
      </c>
      <c r="P18" s="255">
        <f t="shared" si="0"/>
        <v>0.8649940519650611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 t="s">
        <v>103</v>
      </c>
      <c r="AF18" s="205">
        <v>146186.50599999996</v>
      </c>
      <c r="AG18" s="200">
        <v>144986.283</v>
      </c>
      <c r="AH18" s="200"/>
      <c r="AI18" s="200"/>
      <c r="AJ18" s="206"/>
      <c r="AK18" s="340"/>
      <c r="AL18" s="341"/>
      <c r="AM18" s="203"/>
      <c r="AN18" s="203"/>
      <c r="AO18" s="210"/>
      <c r="AP18" s="204"/>
      <c r="AQ18" s="209"/>
      <c r="AR18" s="209"/>
      <c r="AS18" s="209"/>
      <c r="AT18" s="91"/>
      <c r="AU18" s="91"/>
      <c r="AV18" s="91"/>
      <c r="AW18" s="91"/>
      <c r="AX18" s="91"/>
      <c r="AY18" s="91"/>
      <c r="AZ18" s="91"/>
    </row>
    <row r="19" spans="1:52" s="95" customFormat="1" ht="12.75" customHeight="1">
      <c r="A19" s="241" t="s">
        <v>9</v>
      </c>
      <c r="B19" s="275">
        <v>9214.7</v>
      </c>
      <c r="C19" s="275">
        <v>9922.1</v>
      </c>
      <c r="D19" s="275">
        <v>9308.4</v>
      </c>
      <c r="E19" s="275">
        <v>9136</v>
      </c>
      <c r="F19" s="275">
        <v>9463.1</v>
      </c>
      <c r="G19" s="275">
        <v>9439.4</v>
      </c>
      <c r="H19" s="275">
        <v>9071</v>
      </c>
      <c r="I19" s="275">
        <v>8401.9</v>
      </c>
      <c r="J19" s="275">
        <v>8994.2</v>
      </c>
      <c r="K19" s="275">
        <v>8809.2</v>
      </c>
      <c r="L19" s="230">
        <v>7029.4</v>
      </c>
      <c r="M19" s="278">
        <v>6794.7</v>
      </c>
      <c r="N19" s="103">
        <v>114298.7</v>
      </c>
      <c r="O19" s="280">
        <v>105584.1</v>
      </c>
      <c r="P19" s="255">
        <f t="shared" si="0"/>
        <v>-0.7574046940529695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 t="s">
        <v>104</v>
      </c>
      <c r="AF19" s="205">
        <v>149543.76700000002</v>
      </c>
      <c r="AG19" s="200">
        <v>142105.25600000002</v>
      </c>
      <c r="AH19" s="200"/>
      <c r="AI19" s="200"/>
      <c r="AJ19" s="206"/>
      <c r="AK19" s="340"/>
      <c r="AL19" s="341"/>
      <c r="AM19" s="203"/>
      <c r="AN19" s="203"/>
      <c r="AO19" s="210"/>
      <c r="AP19" s="204"/>
      <c r="AQ19" s="209"/>
      <c r="AR19" s="209"/>
      <c r="AS19" s="209"/>
      <c r="AT19" s="91"/>
      <c r="AU19" s="91"/>
      <c r="AV19" s="91"/>
      <c r="AW19" s="91"/>
      <c r="AX19" s="91"/>
      <c r="AY19" s="91"/>
      <c r="AZ19" s="91"/>
    </row>
    <row r="20" spans="1:47" s="211" customFormat="1" ht="12.75" customHeight="1">
      <c r="A20" s="147" t="s">
        <v>4</v>
      </c>
      <c r="B20" s="100">
        <v>5664.27</v>
      </c>
      <c r="C20" s="100">
        <v>6172.91</v>
      </c>
      <c r="D20" s="100">
        <v>5609.36</v>
      </c>
      <c r="E20" s="100">
        <v>6541.74</v>
      </c>
      <c r="F20" s="100">
        <v>6604.68</v>
      </c>
      <c r="G20" s="100">
        <v>7015.71</v>
      </c>
      <c r="H20" s="100">
        <v>6587.88</v>
      </c>
      <c r="I20" s="100">
        <v>6499.18</v>
      </c>
      <c r="J20" s="100">
        <v>6918.58</v>
      </c>
      <c r="K20" s="100">
        <v>6801.23</v>
      </c>
      <c r="L20" s="101">
        <v>6303.43</v>
      </c>
      <c r="M20" s="102">
        <v>4185.79</v>
      </c>
      <c r="N20" s="103">
        <v>46798.61</v>
      </c>
      <c r="O20" s="104">
        <v>74904.76</v>
      </c>
      <c r="P20" s="283">
        <f t="shared" si="0"/>
        <v>-0.34465781325596884</v>
      </c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8" t="s">
        <v>105</v>
      </c>
      <c r="AF20" s="205">
        <v>135090.54800000004</v>
      </c>
      <c r="AG20" s="340">
        <v>133117.42</v>
      </c>
      <c r="AH20" s="340"/>
      <c r="AI20" s="340"/>
      <c r="AJ20" s="340"/>
      <c r="AK20" s="340"/>
      <c r="AL20" s="342"/>
      <c r="AM20" s="203"/>
      <c r="AN20" s="213"/>
      <c r="AO20" s="213"/>
      <c r="AP20" s="213"/>
      <c r="AQ20" s="214"/>
      <c r="AR20" s="214"/>
      <c r="AS20" s="214"/>
      <c r="AT20" s="214"/>
      <c r="AU20" s="214"/>
    </row>
    <row r="21" spans="1:47" s="211" customFormat="1" ht="12.75" customHeight="1">
      <c r="A21" s="147" t="s">
        <v>10</v>
      </c>
      <c r="B21" s="100">
        <v>1137.2</v>
      </c>
      <c r="C21" s="100">
        <v>1283.7</v>
      </c>
      <c r="D21" s="100">
        <v>1291.6</v>
      </c>
      <c r="E21" s="100">
        <v>1349.9</v>
      </c>
      <c r="F21" s="100">
        <v>1301.5</v>
      </c>
      <c r="G21" s="100">
        <v>1375.7</v>
      </c>
      <c r="H21" s="100">
        <v>1357.5</v>
      </c>
      <c r="I21" s="100">
        <v>1294.3</v>
      </c>
      <c r="J21" s="100">
        <v>1381.4</v>
      </c>
      <c r="K21" s="100">
        <v>1281.8</v>
      </c>
      <c r="L21" s="101">
        <v>1106.5</v>
      </c>
      <c r="M21" s="102">
        <v>1740.6</v>
      </c>
      <c r="N21" s="103">
        <v>17790.32</v>
      </c>
      <c r="O21" s="104">
        <v>15901.7</v>
      </c>
      <c r="P21" s="132">
        <f t="shared" si="0"/>
        <v>-0.6602099934164711</v>
      </c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8" t="s">
        <v>23</v>
      </c>
      <c r="AF21" s="205">
        <v>141365.44600000005</v>
      </c>
      <c r="AG21" s="340">
        <v>136298.51400000002</v>
      </c>
      <c r="AH21" s="340"/>
      <c r="AI21" s="340"/>
      <c r="AJ21" s="340"/>
      <c r="AK21" s="340"/>
      <c r="AL21" s="343"/>
      <c r="AM21" s="203"/>
      <c r="AN21" s="203"/>
      <c r="AO21" s="203"/>
      <c r="AP21" s="203"/>
      <c r="AQ21" s="216"/>
      <c r="AR21" s="216"/>
      <c r="AS21" s="216"/>
      <c r="AT21" s="216"/>
      <c r="AU21" s="216"/>
    </row>
    <row r="22" spans="1:47" s="211" customFormat="1" ht="13.5" customHeight="1">
      <c r="A22" s="148" t="s">
        <v>12</v>
      </c>
      <c r="B22" s="100">
        <v>1351.2</v>
      </c>
      <c r="C22" s="100">
        <v>1441.8</v>
      </c>
      <c r="D22" s="100">
        <v>1357.5</v>
      </c>
      <c r="E22" s="100">
        <v>1267</v>
      </c>
      <c r="F22" s="100">
        <v>1601.4</v>
      </c>
      <c r="G22" s="100">
        <v>1577.5</v>
      </c>
      <c r="H22" s="100">
        <v>1482.6</v>
      </c>
      <c r="I22" s="100">
        <v>1493.3</v>
      </c>
      <c r="J22" s="100">
        <v>1382</v>
      </c>
      <c r="K22" s="100">
        <v>1283.3</v>
      </c>
      <c r="L22" s="101">
        <v>851.9</v>
      </c>
      <c r="M22" s="102">
        <v>832</v>
      </c>
      <c r="N22" s="103">
        <v>13034.1</v>
      </c>
      <c r="O22" s="104">
        <v>15921.5</v>
      </c>
      <c r="P22" s="132">
        <f t="shared" si="0"/>
        <v>-0.10504701433138919</v>
      </c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8" t="s">
        <v>106</v>
      </c>
      <c r="AF22" s="205">
        <v>105825.57500000006</v>
      </c>
      <c r="AG22" s="340">
        <v>116971.10699999992</v>
      </c>
      <c r="AH22" s="340"/>
      <c r="AI22" s="340"/>
      <c r="AJ22" s="340"/>
      <c r="AK22" s="340"/>
      <c r="AL22" s="343"/>
      <c r="AM22" s="203"/>
      <c r="AN22" s="203"/>
      <c r="AO22" s="203"/>
      <c r="AP22" s="203"/>
      <c r="AQ22" s="216"/>
      <c r="AR22" s="216"/>
      <c r="AS22" s="216"/>
      <c r="AT22" s="216"/>
      <c r="AU22" s="216"/>
    </row>
    <row r="23" spans="1:47" s="106" customFormat="1" ht="13.5" customHeight="1">
      <c r="A23" s="242" t="s">
        <v>5</v>
      </c>
      <c r="B23" s="100">
        <v>4070.8</v>
      </c>
      <c r="C23" s="100">
        <v>4232.48</v>
      </c>
      <c r="D23" s="100">
        <v>4936.17</v>
      </c>
      <c r="E23" s="100">
        <v>4710.14</v>
      </c>
      <c r="F23" s="100">
        <v>5462.12</v>
      </c>
      <c r="G23" s="100">
        <v>5704.23</v>
      </c>
      <c r="H23" s="100">
        <v>5440.61</v>
      </c>
      <c r="I23" s="100">
        <v>5170.69</v>
      </c>
      <c r="J23" s="100">
        <v>5292.24</v>
      </c>
      <c r="K23" s="100">
        <v>4210.41</v>
      </c>
      <c r="L23" s="444">
        <v>3807.54</v>
      </c>
      <c r="M23" s="104">
        <v>3365.31</v>
      </c>
      <c r="N23" s="108">
        <v>35186.46</v>
      </c>
      <c r="O23" s="104">
        <v>56402.75</v>
      </c>
      <c r="P23" s="283">
        <f t="shared" si="0"/>
        <v>3.3273221779793003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 t="s">
        <v>24</v>
      </c>
      <c r="AF23" s="205">
        <v>109327.94399999997</v>
      </c>
      <c r="AG23" s="200">
        <v>108862.755</v>
      </c>
      <c r="AH23" s="200"/>
      <c r="AI23" s="200"/>
      <c r="AJ23" s="200"/>
      <c r="AK23" s="200"/>
      <c r="AL23" s="36"/>
      <c r="AM23" s="69"/>
      <c r="AN23" s="69"/>
      <c r="AO23" s="69"/>
      <c r="AP23" s="69"/>
      <c r="AQ23" s="36"/>
      <c r="AR23" s="36"/>
      <c r="AS23" s="36"/>
      <c r="AT23" s="36"/>
      <c r="AU23" s="36"/>
    </row>
    <row r="24" spans="1:47" s="106" customFormat="1" ht="13.5" customHeight="1">
      <c r="A24" s="147" t="s">
        <v>6</v>
      </c>
      <c r="B24" s="81">
        <v>3471.26</v>
      </c>
      <c r="C24" s="81">
        <v>3043.71</v>
      </c>
      <c r="D24" s="81">
        <v>3962.96</v>
      </c>
      <c r="E24" s="81">
        <v>3620.4</v>
      </c>
      <c r="F24" s="81">
        <v>3601.31</v>
      </c>
      <c r="G24" s="81">
        <v>3776.48</v>
      </c>
      <c r="H24" s="81">
        <v>3904.3</v>
      </c>
      <c r="I24" s="81">
        <v>4655.74</v>
      </c>
      <c r="J24" s="81">
        <v>4769.76</v>
      </c>
      <c r="K24" s="81">
        <v>3912.15</v>
      </c>
      <c r="L24" s="106">
        <v>3878.18</v>
      </c>
      <c r="M24" s="107">
        <v>3311.61</v>
      </c>
      <c r="N24" s="111">
        <v>34632.4</v>
      </c>
      <c r="O24" s="109">
        <v>45907.85</v>
      </c>
      <c r="P24" s="283">
        <f t="shared" si="0"/>
        <v>0.3047021496336943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 t="s">
        <v>25</v>
      </c>
      <c r="AF24" s="205">
        <v>122919.21800000001</v>
      </c>
      <c r="AG24" s="200">
        <v>96186.02399999999</v>
      </c>
      <c r="AH24" s="200"/>
      <c r="AI24" s="200"/>
      <c r="AJ24" s="200"/>
      <c r="AK24" s="200"/>
      <c r="AL24" s="36"/>
      <c r="AM24" s="69"/>
      <c r="AN24" s="69"/>
      <c r="AO24" s="69"/>
      <c r="AP24" s="69"/>
      <c r="AQ24" s="36"/>
      <c r="AR24" s="36"/>
      <c r="AS24" s="36"/>
      <c r="AT24" s="36"/>
      <c r="AU24" s="36"/>
    </row>
    <row r="25" spans="1:47" s="91" customFormat="1" ht="13.5" customHeight="1">
      <c r="A25" s="148" t="s">
        <v>11</v>
      </c>
      <c r="B25" s="110">
        <v>156.8</v>
      </c>
      <c r="C25" s="110">
        <v>193.7</v>
      </c>
      <c r="D25" s="110">
        <v>181.8</v>
      </c>
      <c r="E25" s="110">
        <v>151.5</v>
      </c>
      <c r="F25" s="110">
        <v>167.2</v>
      </c>
      <c r="G25" s="110">
        <v>139.3</v>
      </c>
      <c r="H25" s="110">
        <v>162.1</v>
      </c>
      <c r="I25" s="110">
        <v>151.4</v>
      </c>
      <c r="J25" s="110">
        <v>157.7</v>
      </c>
      <c r="K25" s="110">
        <v>130.7</v>
      </c>
      <c r="L25" s="91">
        <v>143.4</v>
      </c>
      <c r="M25" s="114">
        <v>184.1</v>
      </c>
      <c r="N25" s="111">
        <v>1953.8</v>
      </c>
      <c r="O25" s="112">
        <v>1919.7</v>
      </c>
      <c r="P25" s="132">
        <f t="shared" si="0"/>
        <v>-0.944569247294441</v>
      </c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5"/>
      <c r="AG25" s="200"/>
      <c r="AH25" s="200"/>
      <c r="AI25" s="200"/>
      <c r="AJ25" s="200"/>
      <c r="AK25" s="200"/>
      <c r="AL25" s="341"/>
      <c r="AM25" s="200"/>
      <c r="AN25" s="203"/>
      <c r="AO25" s="203"/>
      <c r="AP25" s="203"/>
      <c r="AQ25" s="34"/>
      <c r="AR25" s="34"/>
      <c r="AS25" s="34"/>
      <c r="AT25" s="34"/>
      <c r="AU25" s="46"/>
    </row>
    <row r="26" spans="1:47" s="91" customFormat="1" ht="13.5" customHeight="1">
      <c r="A26" s="148" t="s">
        <v>42</v>
      </c>
      <c r="B26" s="110">
        <v>137.7</v>
      </c>
      <c r="C26" s="110">
        <v>133.6</v>
      </c>
      <c r="D26" s="110">
        <v>191.3</v>
      </c>
      <c r="E26" s="110">
        <v>166.7</v>
      </c>
      <c r="F26" s="110">
        <v>191.9</v>
      </c>
      <c r="G26" s="110">
        <v>203.3</v>
      </c>
      <c r="H26" s="110">
        <v>213</v>
      </c>
      <c r="I26" s="110">
        <v>224</v>
      </c>
      <c r="J26" s="110">
        <v>221.2</v>
      </c>
      <c r="K26" s="110">
        <v>191.5</v>
      </c>
      <c r="L26" s="91">
        <v>144.4</v>
      </c>
      <c r="M26" s="114">
        <v>84.2</v>
      </c>
      <c r="N26" s="455">
        <v>1768.51</v>
      </c>
      <c r="O26" s="112">
        <v>2102.8</v>
      </c>
      <c r="P26" s="132">
        <f t="shared" si="0"/>
        <v>0.07626164397584206</v>
      </c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5"/>
      <c r="AG26" s="200"/>
      <c r="AH26" s="200"/>
      <c r="AI26" s="200"/>
      <c r="AJ26" s="200"/>
      <c r="AK26" s="200"/>
      <c r="AL26" s="341"/>
      <c r="AM26" s="212"/>
      <c r="AN26" s="203"/>
      <c r="AO26" s="203"/>
      <c r="AP26" s="203"/>
      <c r="AQ26" s="34"/>
      <c r="AR26" s="34"/>
      <c r="AS26" s="34"/>
      <c r="AT26" s="34"/>
      <c r="AU26" s="34"/>
    </row>
    <row r="27" spans="1:52" s="106" customFormat="1" ht="12.75" customHeight="1">
      <c r="A27" s="192" t="s">
        <v>34</v>
      </c>
      <c r="B27" s="188">
        <f aca="true" t="shared" si="1" ref="B27:O27">SUM(B8:B26)</f>
        <v>114551.19</v>
      </c>
      <c r="C27" s="188">
        <f t="shared" si="1"/>
        <v>126998.28000000001</v>
      </c>
      <c r="D27" s="188">
        <f t="shared" si="1"/>
        <v>125065.37000000001</v>
      </c>
      <c r="E27" s="188">
        <f t="shared" si="1"/>
        <v>123970.51</v>
      </c>
      <c r="F27" s="188">
        <f t="shared" si="1"/>
        <v>136130.15</v>
      </c>
      <c r="G27" s="188">
        <f t="shared" si="1"/>
        <v>144986.28</v>
      </c>
      <c r="H27" s="188">
        <f t="shared" si="1"/>
        <v>142105.26</v>
      </c>
      <c r="I27" s="188">
        <f t="shared" si="1"/>
        <v>133117.43</v>
      </c>
      <c r="J27" s="188">
        <f t="shared" si="1"/>
        <v>136298.51</v>
      </c>
      <c r="K27" s="188">
        <f t="shared" si="1"/>
        <v>116971.11</v>
      </c>
      <c r="L27" s="188">
        <f t="shared" si="1"/>
        <v>108862.75999999997</v>
      </c>
      <c r="M27" s="188">
        <f t="shared" si="1"/>
        <v>96186.03</v>
      </c>
      <c r="N27" s="456">
        <f>SUM(N7:N26)</f>
        <v>1207259.2600000002</v>
      </c>
      <c r="O27" s="188">
        <f t="shared" si="1"/>
        <v>1505242.86</v>
      </c>
      <c r="P27" s="284">
        <f>-(O27-N27)/N27</f>
        <v>-0.24682651843979214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208"/>
      <c r="AG27" s="199"/>
      <c r="AH27" s="199"/>
      <c r="AI27" s="199"/>
      <c r="AJ27" s="200"/>
      <c r="AK27" s="200"/>
      <c r="AL27" s="36"/>
      <c r="AM27" s="69"/>
      <c r="AN27" s="69"/>
      <c r="AO27" s="69"/>
      <c r="AP27" s="69"/>
      <c r="AQ27" s="36"/>
      <c r="AR27" s="34"/>
      <c r="AS27" s="34"/>
      <c r="AT27" s="36"/>
      <c r="AU27" s="36"/>
      <c r="AV27" s="120"/>
      <c r="AW27" s="120"/>
      <c r="AX27" s="120"/>
      <c r="AY27" s="120"/>
      <c r="AZ27" s="120"/>
    </row>
    <row r="28" spans="1:47" s="208" customFormat="1" ht="12" customHeight="1">
      <c r="A28" s="13" t="s">
        <v>21</v>
      </c>
      <c r="B28" s="8"/>
      <c r="C28" s="466"/>
      <c r="D28" s="466"/>
      <c r="E28" s="466"/>
      <c r="F28" s="9">
        <f>SUM(E8:E26)</f>
        <v>123970.51</v>
      </c>
      <c r="G28" s="9"/>
      <c r="H28" s="9"/>
      <c r="I28" s="9"/>
      <c r="J28" s="9"/>
      <c r="K28" s="9"/>
      <c r="L28" s="9"/>
      <c r="M28" s="9"/>
      <c r="N28" s="9" t="s">
        <v>61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219"/>
      <c r="Z28" s="219"/>
      <c r="AA28" s="219"/>
      <c r="AB28" s="219"/>
      <c r="AC28" s="219"/>
      <c r="AD28" s="219"/>
      <c r="AE28" s="345"/>
      <c r="AF28" s="219"/>
      <c r="AG28" s="220"/>
      <c r="AH28" s="220"/>
      <c r="AI28" s="220"/>
      <c r="AJ28" s="200"/>
      <c r="AK28" s="200"/>
      <c r="AL28" s="341"/>
      <c r="AM28" s="200"/>
      <c r="AN28" s="200"/>
      <c r="AO28" s="200"/>
      <c r="AP28" s="200"/>
      <c r="AQ28" s="46"/>
      <c r="AR28" s="217"/>
      <c r="AS28" s="217"/>
      <c r="AT28" s="46"/>
      <c r="AU28" s="46"/>
    </row>
    <row r="33" spans="1:16" ht="30" customHeight="1">
      <c r="A33" s="471"/>
      <c r="B33" s="473" t="s">
        <v>81</v>
      </c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0" t="s">
        <v>25</v>
      </c>
      <c r="O33" s="470"/>
      <c r="P33" s="440"/>
    </row>
    <row r="34" spans="1:16" ht="9.75" customHeight="1">
      <c r="A34" s="472"/>
      <c r="B34" s="173" t="s">
        <v>26</v>
      </c>
      <c r="C34" s="221" t="s">
        <v>22</v>
      </c>
      <c r="D34" s="221" t="s">
        <v>27</v>
      </c>
      <c r="E34" s="221" t="s">
        <v>28</v>
      </c>
      <c r="F34" s="221" t="s">
        <v>29</v>
      </c>
      <c r="G34" s="221" t="s">
        <v>30</v>
      </c>
      <c r="H34" s="221" t="s">
        <v>31</v>
      </c>
      <c r="I34" s="221" t="s">
        <v>32</v>
      </c>
      <c r="J34" s="221" t="s">
        <v>23</v>
      </c>
      <c r="K34" s="221" t="s">
        <v>33</v>
      </c>
      <c r="L34" s="221" t="s">
        <v>24</v>
      </c>
      <c r="M34" s="221" t="s">
        <v>25</v>
      </c>
      <c r="N34" s="222" t="str">
        <f>N6</f>
        <v>10/11</v>
      </c>
      <c r="O34" s="222" t="str">
        <f>O6</f>
        <v>11/12</v>
      </c>
      <c r="P34" s="221" t="s">
        <v>0</v>
      </c>
    </row>
    <row r="35" spans="1:16" ht="11.25">
      <c r="A35" s="146" t="s">
        <v>17</v>
      </c>
      <c r="B35" s="117">
        <v>11.5</v>
      </c>
      <c r="C35" s="117">
        <v>11.5</v>
      </c>
      <c r="D35" s="117">
        <v>11.5</v>
      </c>
      <c r="E35" s="117">
        <v>11.5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299">
        <v>11.5</v>
      </c>
      <c r="O35" s="298">
        <v>0</v>
      </c>
      <c r="P35" s="132">
        <f>IF(N35&lt;&gt;0,(O35-N35)/N35,0)</f>
        <v>-1</v>
      </c>
    </row>
    <row r="36" spans="1:16" ht="11.25">
      <c r="A36" s="147" t="s">
        <v>13</v>
      </c>
      <c r="B36" s="309">
        <v>434.12</v>
      </c>
      <c r="C36" s="309">
        <v>279.37</v>
      </c>
      <c r="D36" s="309">
        <v>515.89</v>
      </c>
      <c r="E36" s="309">
        <v>438.12</v>
      </c>
      <c r="F36" s="309">
        <v>354.94</v>
      </c>
      <c r="G36" s="309">
        <v>532.29</v>
      </c>
      <c r="H36" s="309">
        <v>421.49</v>
      </c>
      <c r="I36" s="309">
        <v>276.06</v>
      </c>
      <c r="J36" s="309">
        <v>220.7</v>
      </c>
      <c r="K36" s="309">
        <v>470.05</v>
      </c>
      <c r="L36" s="309">
        <v>345.64</v>
      </c>
      <c r="M36" s="309">
        <v>297.68</v>
      </c>
      <c r="N36" s="310">
        <v>270.71</v>
      </c>
      <c r="O36" s="311">
        <v>297.68</v>
      </c>
      <c r="P36" s="132">
        <f aca="true" t="shared" si="2" ref="P36:P55">IF(N36&lt;&gt;0,(O36-N36)/N36,0)</f>
        <v>0.09962690702227486</v>
      </c>
    </row>
    <row r="37" spans="1:16" ht="11.25">
      <c r="A37" s="147" t="s">
        <v>8</v>
      </c>
      <c r="B37" s="309">
        <v>99</v>
      </c>
      <c r="C37" s="309">
        <v>36</v>
      </c>
      <c r="D37" s="309">
        <v>23.8</v>
      </c>
      <c r="E37" s="309">
        <v>77.1</v>
      </c>
      <c r="F37" s="309">
        <v>34</v>
      </c>
      <c r="G37" s="309">
        <v>58.3</v>
      </c>
      <c r="H37" s="309">
        <v>98</v>
      </c>
      <c r="I37" s="309">
        <v>53.1</v>
      </c>
      <c r="J37" s="309">
        <v>45</v>
      </c>
      <c r="K37" s="309">
        <v>51</v>
      </c>
      <c r="L37" s="309">
        <v>53</v>
      </c>
      <c r="M37" s="309">
        <v>53.6</v>
      </c>
      <c r="N37" s="310">
        <v>93.7</v>
      </c>
      <c r="O37" s="311">
        <v>53.6</v>
      </c>
      <c r="P37" s="132">
        <f t="shared" si="2"/>
        <v>-0.4279615795090715</v>
      </c>
    </row>
    <row r="38" spans="1:16" ht="11.25">
      <c r="A38" s="147" t="s">
        <v>1</v>
      </c>
      <c r="B38" s="309">
        <v>260.1</v>
      </c>
      <c r="C38" s="309">
        <v>374.9</v>
      </c>
      <c r="D38" s="309">
        <v>376.4</v>
      </c>
      <c r="E38" s="309">
        <v>266.9</v>
      </c>
      <c r="F38" s="309">
        <v>235.6</v>
      </c>
      <c r="G38" s="309">
        <v>325.9</v>
      </c>
      <c r="H38" s="309">
        <v>373.9</v>
      </c>
      <c r="I38" s="309">
        <v>516.4</v>
      </c>
      <c r="J38" s="309">
        <v>351.4</v>
      </c>
      <c r="K38" s="309">
        <v>365.3</v>
      </c>
      <c r="L38" s="309">
        <v>447.3</v>
      </c>
      <c r="M38" s="309">
        <v>271.1</v>
      </c>
      <c r="N38" s="310">
        <v>349.7</v>
      </c>
      <c r="O38" s="311">
        <v>271.1</v>
      </c>
      <c r="P38" s="132">
        <f t="shared" si="2"/>
        <v>-0.2247640835001429</v>
      </c>
    </row>
    <row r="39" spans="1:16" ht="11.25">
      <c r="A39" s="147" t="s">
        <v>16</v>
      </c>
      <c r="B39" s="309">
        <v>981.94</v>
      </c>
      <c r="C39" s="309">
        <v>949.74</v>
      </c>
      <c r="D39" s="309">
        <v>1039.64</v>
      </c>
      <c r="E39" s="309">
        <v>1315.04</v>
      </c>
      <c r="F39" s="309">
        <v>1356.64</v>
      </c>
      <c r="G39" s="309">
        <v>1038.04</v>
      </c>
      <c r="H39" s="309">
        <v>1256.64</v>
      </c>
      <c r="I39" s="309">
        <v>921.2</v>
      </c>
      <c r="J39" s="309">
        <v>986.5</v>
      </c>
      <c r="K39" s="309">
        <v>539.9</v>
      </c>
      <c r="L39" s="309">
        <v>562.5</v>
      </c>
      <c r="M39" s="309">
        <v>300</v>
      </c>
      <c r="N39" s="310">
        <v>749.74</v>
      </c>
      <c r="O39" s="311">
        <v>300</v>
      </c>
      <c r="P39" s="132">
        <f t="shared" si="2"/>
        <v>-0.5998612852455518</v>
      </c>
    </row>
    <row r="40" spans="1:16" ht="11.25">
      <c r="A40" s="147" t="s">
        <v>2</v>
      </c>
      <c r="B40" s="309">
        <v>674.9</v>
      </c>
      <c r="C40" s="309">
        <v>1269.4</v>
      </c>
      <c r="D40" s="309">
        <v>1328.4</v>
      </c>
      <c r="E40" s="309">
        <v>975.8</v>
      </c>
      <c r="F40" s="309">
        <v>1059.6</v>
      </c>
      <c r="G40" s="309">
        <v>1131.8</v>
      </c>
      <c r="H40" s="309">
        <v>1095.9</v>
      </c>
      <c r="I40" s="309">
        <v>1269.6</v>
      </c>
      <c r="J40" s="309">
        <v>1074.7</v>
      </c>
      <c r="K40" s="309">
        <v>840.4</v>
      </c>
      <c r="L40" s="309">
        <v>1257.3</v>
      </c>
      <c r="M40" s="309">
        <v>749.2</v>
      </c>
      <c r="N40" s="310">
        <v>823.5</v>
      </c>
      <c r="O40" s="311">
        <v>749.2</v>
      </c>
      <c r="P40" s="132">
        <f t="shared" si="2"/>
        <v>-0.09022465088038853</v>
      </c>
    </row>
    <row r="41" spans="1:16" ht="11.25">
      <c r="A41" s="148" t="s">
        <v>18</v>
      </c>
      <c r="B41" s="309">
        <v>585.8</v>
      </c>
      <c r="C41" s="309">
        <v>1396.17</v>
      </c>
      <c r="D41" s="309">
        <v>1468.19</v>
      </c>
      <c r="E41" s="309">
        <v>1163.98</v>
      </c>
      <c r="F41" s="309">
        <v>955.82</v>
      </c>
      <c r="G41" s="309">
        <v>684.69</v>
      </c>
      <c r="H41" s="309">
        <v>1088.5</v>
      </c>
      <c r="I41" s="309">
        <v>1592.85</v>
      </c>
      <c r="J41" s="309">
        <v>1777.57</v>
      </c>
      <c r="K41" s="309">
        <v>1819.88</v>
      </c>
      <c r="L41" s="309">
        <v>1926.14</v>
      </c>
      <c r="M41" s="309">
        <v>1384.13</v>
      </c>
      <c r="N41" s="310">
        <v>1376.81</v>
      </c>
      <c r="O41" s="311">
        <v>1384.13</v>
      </c>
      <c r="P41" s="132">
        <f t="shared" si="2"/>
        <v>0.0053166377350543385</v>
      </c>
    </row>
    <row r="42" spans="1:16" ht="11.25">
      <c r="A42" s="147" t="s">
        <v>14</v>
      </c>
      <c r="B42" s="309">
        <v>141.8</v>
      </c>
      <c r="C42" s="309">
        <v>141.8</v>
      </c>
      <c r="D42" s="309">
        <v>141.8</v>
      </c>
      <c r="E42" s="309">
        <v>141.8</v>
      </c>
      <c r="F42" s="309">
        <v>141.8</v>
      </c>
      <c r="G42" s="309">
        <v>141.8</v>
      </c>
      <c r="H42" s="309">
        <v>141.8</v>
      </c>
      <c r="I42" s="309">
        <v>141.8</v>
      </c>
      <c r="J42" s="309">
        <v>141.8</v>
      </c>
      <c r="K42" s="309">
        <v>141.8</v>
      </c>
      <c r="L42" s="309">
        <v>141.8</v>
      </c>
      <c r="M42" s="309">
        <v>142.2</v>
      </c>
      <c r="N42" s="310">
        <v>0</v>
      </c>
      <c r="O42" s="311">
        <v>142.2</v>
      </c>
      <c r="P42" s="132">
        <f t="shared" si="2"/>
        <v>0</v>
      </c>
    </row>
    <row r="43" spans="1:16" ht="11.25">
      <c r="A43" s="148" t="s">
        <v>15</v>
      </c>
      <c r="B43" s="309">
        <v>397.6</v>
      </c>
      <c r="C43" s="309">
        <v>138.4</v>
      </c>
      <c r="D43" s="309">
        <v>151</v>
      </c>
      <c r="E43" s="309">
        <v>105</v>
      </c>
      <c r="F43" s="309">
        <v>410.3</v>
      </c>
      <c r="G43" s="309">
        <v>227.8</v>
      </c>
      <c r="H43" s="309">
        <v>467.2</v>
      </c>
      <c r="I43" s="309">
        <v>127.8</v>
      </c>
      <c r="J43" s="309">
        <v>691.4</v>
      </c>
      <c r="K43" s="309">
        <v>552.7</v>
      </c>
      <c r="L43" s="309">
        <v>699.9</v>
      </c>
      <c r="M43" s="309">
        <v>536.9</v>
      </c>
      <c r="N43" s="310">
        <v>279.3</v>
      </c>
      <c r="O43" s="311">
        <v>536.9</v>
      </c>
      <c r="P43" s="132">
        <f t="shared" si="2"/>
        <v>0.9223057644110274</v>
      </c>
    </row>
    <row r="44" spans="1:16" ht="11.25">
      <c r="A44" s="148" t="s">
        <v>19</v>
      </c>
      <c r="B44" s="309">
        <v>-13.7</v>
      </c>
      <c r="C44" s="309">
        <v>132</v>
      </c>
      <c r="D44" s="309">
        <v>207.4</v>
      </c>
      <c r="E44" s="309">
        <v>130</v>
      </c>
      <c r="F44" s="309">
        <v>253.5</v>
      </c>
      <c r="G44" s="309">
        <v>170.7</v>
      </c>
      <c r="H44" s="309">
        <v>189</v>
      </c>
      <c r="I44" s="309">
        <v>234.5</v>
      </c>
      <c r="J44" s="309">
        <v>187</v>
      </c>
      <c r="K44" s="309">
        <v>178</v>
      </c>
      <c r="L44" s="309">
        <v>114.5</v>
      </c>
      <c r="M44" s="309">
        <v>48.4</v>
      </c>
      <c r="N44" s="310">
        <v>-83.6</v>
      </c>
      <c r="O44" s="311">
        <v>48.4</v>
      </c>
      <c r="P44" s="132">
        <f t="shared" si="2"/>
        <v>-1.5789473684210527</v>
      </c>
    </row>
    <row r="45" spans="1:16" ht="12.75">
      <c r="A45" s="241" t="s">
        <v>20</v>
      </c>
      <c r="B45" s="277">
        <v>4896.3</v>
      </c>
      <c r="C45" s="277">
        <v>4873.8</v>
      </c>
      <c r="D45" s="277">
        <v>4330.8</v>
      </c>
      <c r="E45" s="277">
        <v>4246.2</v>
      </c>
      <c r="F45" s="277">
        <v>4974.4</v>
      </c>
      <c r="G45" s="277">
        <v>3987.5</v>
      </c>
      <c r="H45" s="277">
        <v>4061.8</v>
      </c>
      <c r="I45" s="277">
        <v>4229.1</v>
      </c>
      <c r="J45" s="277">
        <v>3885.2</v>
      </c>
      <c r="K45" s="277">
        <v>3831.4</v>
      </c>
      <c r="L45" s="277">
        <v>4484.4</v>
      </c>
      <c r="M45" s="277">
        <v>3561.9</v>
      </c>
      <c r="N45" s="276">
        <v>4840.9</v>
      </c>
      <c r="O45" s="282">
        <v>3561.9</v>
      </c>
      <c r="P45" s="255">
        <f t="shared" si="2"/>
        <v>-0.2642070689334627</v>
      </c>
    </row>
    <row r="46" spans="1:16" ht="12.75">
      <c r="A46" s="241" t="s">
        <v>3</v>
      </c>
      <c r="B46" s="312">
        <v>14199.74</v>
      </c>
      <c r="C46" s="312">
        <v>14296.41</v>
      </c>
      <c r="D46" s="312">
        <v>16359.17</v>
      </c>
      <c r="E46" s="312">
        <v>15429.95</v>
      </c>
      <c r="F46" s="312">
        <v>17405.71</v>
      </c>
      <c r="G46" s="312">
        <v>16768.85</v>
      </c>
      <c r="H46" s="312">
        <v>13755.75</v>
      </c>
      <c r="I46" s="312">
        <v>11189.08</v>
      </c>
      <c r="J46" s="312">
        <v>11320.17</v>
      </c>
      <c r="K46" s="312">
        <v>10740.72</v>
      </c>
      <c r="L46" s="312">
        <v>11953.88</v>
      </c>
      <c r="M46" s="312">
        <v>9126.94</v>
      </c>
      <c r="N46" s="313">
        <v>19127.03</v>
      </c>
      <c r="O46" s="314">
        <v>9126.94</v>
      </c>
      <c r="P46" s="255">
        <f t="shared" si="2"/>
        <v>-0.5228250282453679</v>
      </c>
    </row>
    <row r="47" spans="1:16" ht="11.25">
      <c r="A47" s="147" t="s">
        <v>9</v>
      </c>
      <c r="B47" s="120">
        <v>1217.7</v>
      </c>
      <c r="C47" s="120">
        <v>1270.5</v>
      </c>
      <c r="D47" s="120">
        <v>1083</v>
      </c>
      <c r="E47" s="120">
        <v>1094.1</v>
      </c>
      <c r="F47" s="120">
        <v>1093.3</v>
      </c>
      <c r="G47" s="120">
        <v>1282.9</v>
      </c>
      <c r="H47" s="120">
        <v>1145.3</v>
      </c>
      <c r="I47" s="120">
        <v>1366.1</v>
      </c>
      <c r="J47" s="120">
        <v>1173.7</v>
      </c>
      <c r="K47" s="120">
        <v>1188.4</v>
      </c>
      <c r="L47" s="120">
        <v>1425.3</v>
      </c>
      <c r="M47" s="120">
        <v>1272.3</v>
      </c>
      <c r="N47" s="302">
        <v>1148.5</v>
      </c>
      <c r="O47" s="231">
        <v>1272.3</v>
      </c>
      <c r="P47" s="132">
        <f t="shared" si="2"/>
        <v>0.1077927731824118</v>
      </c>
    </row>
    <row r="48" spans="1:16" ht="11.25">
      <c r="A48" s="147" t="s">
        <v>4</v>
      </c>
      <c r="B48" s="120">
        <v>1045.45</v>
      </c>
      <c r="C48" s="120">
        <v>953.34</v>
      </c>
      <c r="D48" s="120">
        <v>1075.06</v>
      </c>
      <c r="E48" s="120">
        <v>996.92</v>
      </c>
      <c r="F48" s="120">
        <v>1034.1</v>
      </c>
      <c r="G48" s="120">
        <v>1142.57</v>
      </c>
      <c r="H48" s="120">
        <v>1077.52</v>
      </c>
      <c r="I48" s="120">
        <v>985.78</v>
      </c>
      <c r="J48" s="120">
        <v>1029.98</v>
      </c>
      <c r="K48" s="120">
        <v>1178.14</v>
      </c>
      <c r="L48" s="120">
        <v>1569.13</v>
      </c>
      <c r="M48" s="120">
        <v>874.7</v>
      </c>
      <c r="N48" s="302">
        <v>1108.58</v>
      </c>
      <c r="O48" s="231">
        <v>874.7</v>
      </c>
      <c r="P48" s="132">
        <f t="shared" si="2"/>
        <v>-0.21097259557271456</v>
      </c>
    </row>
    <row r="49" spans="1:16" ht="11.25">
      <c r="A49" s="147" t="s">
        <v>10</v>
      </c>
      <c r="B49" s="81">
        <v>214.82</v>
      </c>
      <c r="C49" s="81">
        <v>213.82</v>
      </c>
      <c r="D49" s="81">
        <v>244.52</v>
      </c>
      <c r="E49" s="81">
        <v>211.02</v>
      </c>
      <c r="F49" s="81">
        <v>303.72</v>
      </c>
      <c r="G49" s="81">
        <v>209.6</v>
      </c>
      <c r="H49" s="81">
        <v>345.3</v>
      </c>
      <c r="I49" s="81">
        <v>255.5</v>
      </c>
      <c r="J49" s="81">
        <v>166.1</v>
      </c>
      <c r="K49" s="81">
        <v>203.3</v>
      </c>
      <c r="L49" s="81">
        <v>356.5</v>
      </c>
      <c r="M49" s="81">
        <v>385.3</v>
      </c>
      <c r="N49" s="245">
        <v>171.92</v>
      </c>
      <c r="O49" s="240">
        <v>385.3</v>
      </c>
      <c r="P49" s="132">
        <f t="shared" si="2"/>
        <v>1.2411586784550956</v>
      </c>
    </row>
    <row r="50" spans="1:16" ht="11.25">
      <c r="A50" s="148" t="s">
        <v>12</v>
      </c>
      <c r="B50" s="81">
        <v>246.9</v>
      </c>
      <c r="C50" s="81">
        <v>305.7</v>
      </c>
      <c r="D50" s="81">
        <v>341.9</v>
      </c>
      <c r="E50" s="81">
        <v>402.3</v>
      </c>
      <c r="F50" s="81">
        <v>324</v>
      </c>
      <c r="G50" s="81">
        <v>294.2</v>
      </c>
      <c r="H50" s="81">
        <v>245.9</v>
      </c>
      <c r="I50" s="81">
        <v>281.1</v>
      </c>
      <c r="J50" s="81">
        <v>338.5</v>
      </c>
      <c r="K50" s="81">
        <v>213</v>
      </c>
      <c r="L50" s="81">
        <v>300.1</v>
      </c>
      <c r="M50" s="81">
        <v>313.7</v>
      </c>
      <c r="N50" s="245">
        <v>226.1</v>
      </c>
      <c r="O50" s="240">
        <v>313.7</v>
      </c>
      <c r="P50" s="132">
        <f t="shared" si="2"/>
        <v>0.3874391862007961</v>
      </c>
    </row>
    <row r="51" spans="1:16" ht="11.25">
      <c r="A51" s="242" t="s">
        <v>5</v>
      </c>
      <c r="B51" s="81">
        <v>1133.71</v>
      </c>
      <c r="C51" s="81">
        <v>1036.12</v>
      </c>
      <c r="D51" s="81">
        <v>1049.35</v>
      </c>
      <c r="E51" s="81">
        <v>999.89</v>
      </c>
      <c r="F51" s="81">
        <v>971.65</v>
      </c>
      <c r="G51" s="81">
        <v>1058.66</v>
      </c>
      <c r="H51" s="81">
        <v>952.04</v>
      </c>
      <c r="I51" s="81">
        <v>1038.18</v>
      </c>
      <c r="J51" s="81">
        <v>1047.68</v>
      </c>
      <c r="K51" s="81">
        <v>940.89</v>
      </c>
      <c r="L51" s="81">
        <v>1035.66</v>
      </c>
      <c r="M51" s="81">
        <v>1086.01</v>
      </c>
      <c r="N51" s="245">
        <v>1146.71</v>
      </c>
      <c r="O51" s="240">
        <v>1086.01</v>
      </c>
      <c r="P51" s="132">
        <f t="shared" si="2"/>
        <v>-0.052934046097095205</v>
      </c>
    </row>
    <row r="52" spans="1:16" ht="11.25">
      <c r="A52" s="147" t="s">
        <v>6</v>
      </c>
      <c r="B52" s="81">
        <v>714.81</v>
      </c>
      <c r="C52" s="81">
        <v>695.17</v>
      </c>
      <c r="D52" s="81">
        <v>850.22</v>
      </c>
      <c r="E52" s="81">
        <v>890.9</v>
      </c>
      <c r="F52" s="81">
        <v>798.95</v>
      </c>
      <c r="G52" s="81">
        <v>786.07</v>
      </c>
      <c r="H52" s="81">
        <v>999.44</v>
      </c>
      <c r="I52" s="81">
        <v>1023.24</v>
      </c>
      <c r="J52" s="81">
        <v>968.1</v>
      </c>
      <c r="K52" s="81">
        <v>793.29</v>
      </c>
      <c r="L52" s="81">
        <v>1051.82</v>
      </c>
      <c r="M52" s="81">
        <v>1003.29</v>
      </c>
      <c r="N52" s="245">
        <v>940.6</v>
      </c>
      <c r="O52" s="240">
        <v>1003.29</v>
      </c>
      <c r="P52" s="132">
        <f t="shared" si="2"/>
        <v>0.06664894748033164</v>
      </c>
    </row>
    <row r="53" spans="1:16" ht="11.25">
      <c r="A53" s="148" t="s">
        <v>11</v>
      </c>
      <c r="B53" s="81">
        <v>17.4</v>
      </c>
      <c r="C53" s="81">
        <v>30.6</v>
      </c>
      <c r="D53" s="81">
        <v>26.4</v>
      </c>
      <c r="E53" s="81">
        <v>21.4</v>
      </c>
      <c r="F53" s="81">
        <v>33.7</v>
      </c>
      <c r="G53" s="81">
        <v>45.2</v>
      </c>
      <c r="H53" s="81">
        <v>34.4</v>
      </c>
      <c r="I53" s="81">
        <v>35.1</v>
      </c>
      <c r="J53" s="81">
        <v>28.1</v>
      </c>
      <c r="K53" s="81">
        <v>46.3</v>
      </c>
      <c r="L53" s="81">
        <v>19.2</v>
      </c>
      <c r="M53" s="81">
        <v>43</v>
      </c>
      <c r="N53" s="245">
        <v>24.7</v>
      </c>
      <c r="O53" s="240">
        <v>43</v>
      </c>
      <c r="P53" s="132">
        <f t="shared" si="2"/>
        <v>0.7408906882591093</v>
      </c>
    </row>
    <row r="54" spans="1:16" ht="11.25">
      <c r="A54" s="148" t="s">
        <v>42</v>
      </c>
      <c r="B54" s="81">
        <v>42.1</v>
      </c>
      <c r="C54" s="81">
        <v>44.6</v>
      </c>
      <c r="D54" s="81">
        <v>72.1</v>
      </c>
      <c r="E54" s="81">
        <v>71</v>
      </c>
      <c r="F54" s="81">
        <v>51.3</v>
      </c>
      <c r="G54" s="81">
        <v>74.7</v>
      </c>
      <c r="H54" s="81">
        <v>51.1</v>
      </c>
      <c r="I54" s="81">
        <v>58.9</v>
      </c>
      <c r="J54" s="81">
        <v>7.5</v>
      </c>
      <c r="K54" s="81">
        <v>39</v>
      </c>
      <c r="L54" s="81">
        <v>72</v>
      </c>
      <c r="M54" s="81">
        <v>46.5</v>
      </c>
      <c r="N54" s="245">
        <v>50.8</v>
      </c>
      <c r="O54" s="240">
        <v>46.5</v>
      </c>
      <c r="P54" s="132">
        <f t="shared" si="2"/>
        <v>-0.08464566929133853</v>
      </c>
    </row>
    <row r="55" spans="1:16" ht="11.25">
      <c r="A55" s="192" t="s">
        <v>34</v>
      </c>
      <c r="B55" s="191">
        <f aca="true" t="shared" si="3" ref="B55:O55">SUM(B35:B54)</f>
        <v>27301.99</v>
      </c>
      <c r="C55" s="191">
        <f t="shared" si="3"/>
        <v>28449.339999999993</v>
      </c>
      <c r="D55" s="191">
        <f t="shared" si="3"/>
        <v>30696.54</v>
      </c>
      <c r="E55" s="191">
        <f t="shared" si="3"/>
        <v>28988.92</v>
      </c>
      <c r="F55" s="191">
        <f t="shared" si="3"/>
        <v>31793.03</v>
      </c>
      <c r="G55" s="191">
        <f t="shared" si="3"/>
        <v>29961.57</v>
      </c>
      <c r="H55" s="191">
        <f t="shared" si="3"/>
        <v>27800.98</v>
      </c>
      <c r="I55" s="191">
        <f t="shared" si="3"/>
        <v>25595.389999999996</v>
      </c>
      <c r="J55" s="191">
        <f t="shared" si="3"/>
        <v>25441.1</v>
      </c>
      <c r="K55" s="191">
        <f t="shared" si="3"/>
        <v>24133.47</v>
      </c>
      <c r="L55" s="191">
        <f t="shared" si="3"/>
        <v>27816.07</v>
      </c>
      <c r="M55" s="191">
        <f t="shared" si="3"/>
        <v>21496.850000000002</v>
      </c>
      <c r="N55" s="191">
        <f t="shared" si="3"/>
        <v>32657.199999999997</v>
      </c>
      <c r="O55" s="191">
        <f t="shared" si="3"/>
        <v>21496.850000000002</v>
      </c>
      <c r="P55" s="284">
        <f t="shared" si="2"/>
        <v>-0.34174240290043223</v>
      </c>
    </row>
    <row r="59" spans="2:9" ht="15">
      <c r="B59" s="464" t="s">
        <v>85</v>
      </c>
      <c r="C59" s="464"/>
      <c r="D59" s="464"/>
      <c r="E59" s="464"/>
      <c r="F59" s="464"/>
      <c r="G59" s="464"/>
      <c r="H59" s="464"/>
      <c r="I59" s="464"/>
    </row>
  </sheetData>
  <mergeCells count="8">
    <mergeCell ref="B59:I59"/>
    <mergeCell ref="A2:P2"/>
    <mergeCell ref="A5:A6"/>
    <mergeCell ref="A33:A34"/>
    <mergeCell ref="B5:P5"/>
    <mergeCell ref="C28:E28"/>
    <mergeCell ref="N33:O33"/>
    <mergeCell ref="B33:M33"/>
  </mergeCells>
  <printOptions horizontalCentered="1"/>
  <pageMargins left="0" right="0" top="0" bottom="0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nathalie.lathiere</cp:lastModifiedBy>
  <cp:lastPrinted>2012-07-18T09:41:50Z</cp:lastPrinted>
  <dcterms:created xsi:type="dcterms:W3CDTF">2003-01-14T15:10:25Z</dcterms:created>
  <dcterms:modified xsi:type="dcterms:W3CDTF">2012-07-30T08:02:12Z</dcterms:modified>
  <cp:category/>
  <cp:version/>
  <cp:contentType/>
  <cp:contentStatus/>
</cp:coreProperties>
</file>