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605" windowWidth="14955" windowHeight="5880" tabRatio="786" firstSheet="1" activeTab="1"/>
  </bookViews>
  <sheets>
    <sheet name="meo nationales (valeur farine)" sheetId="1" r:id="rId1"/>
    <sheet name="meo nationales (valeur grains)" sheetId="2" r:id="rId2"/>
    <sheet name="meo régionales (valeur farine)" sheetId="3" r:id="rId3"/>
    <sheet name="meo régionales (valeur grains)" sheetId="4" r:id="rId4"/>
  </sheets>
  <externalReferences>
    <externalReference r:id="rId7"/>
    <externalReference r:id="rId8"/>
  </externalReferences>
  <definedNames>
    <definedName name="_ATPRand1_Dlg_Results" localSheetId="2" hidden="1">{2;#N/A;"R5C2";#N/A;1;#N/A;1;#N/A;1;#N/A;#N/A;0;#N/A;1;#N/A;#N/A;#N/A;#N/A}</definedName>
    <definedName name="_ATPRand1_Dlg_Results" localSheetId="3" hidden="1">{2;#N/A;"R5C2";#N/A;1;#N/A;1;#N/A;1;#N/A;#N/A;0;#N/A;1;#N/A;#N/A;#N/A;#N/A}</definedName>
    <definedName name="_ATPRand1_Dlg_Types" localSheetId="2" hidden="1">{#N/A;5;10;5;7;5;7;5;121;14;5;8;5;8;5;8;1;2}</definedName>
    <definedName name="_ATPRand1_Dlg_Types" localSheetId="3" hidden="1">{#N/A;5;10;5;7;5;7;5;121;14;5;8;5;8;5;8;1;2}</definedName>
    <definedName name="_ATPRand1_Range1" localSheetId="2" hidden="1">'meo régionales (valeur farine)'!$A$7</definedName>
    <definedName name="_ATPRand1_Range1" localSheetId="3" hidden="1">'meo régionales (valeur grains)'!$A$7</definedName>
    <definedName name="_xlnm.Print_Titles" localSheetId="2">'meo régionales (valeur farine)'!$1:$7</definedName>
    <definedName name="_xlnm.Print_Titles" localSheetId="3">'meo régionales (valeur grains)'!$1:$7</definedName>
  </definedNames>
  <calcPr fullCalcOnLoad="1"/>
</workbook>
</file>

<file path=xl/sharedStrings.xml><?xml version="1.0" encoding="utf-8"?>
<sst xmlns="http://schemas.openxmlformats.org/spreadsheetml/2006/main" count="371" uniqueCount="93">
  <si>
    <t>Bordeaux</t>
  </si>
  <si>
    <t>Clermont-Ferrand</t>
  </si>
  <si>
    <t>Dijon</t>
  </si>
  <si>
    <t>Lille</t>
  </si>
  <si>
    <t>Lyon</t>
  </si>
  <si>
    <t>Nancy</t>
  </si>
  <si>
    <t>Nantes</t>
  </si>
  <si>
    <t>Evolution</t>
  </si>
  <si>
    <t>Paris</t>
  </si>
  <si>
    <t>Poitiers</t>
  </si>
  <si>
    <t>Rouen</t>
  </si>
  <si>
    <t>Toulouse</t>
  </si>
  <si>
    <t>Amiens</t>
  </si>
  <si>
    <t>Rennes</t>
  </si>
  <si>
    <t>TOTAL NATIONAL</t>
  </si>
  <si>
    <t>Montpellier</t>
  </si>
  <si>
    <t>Besançon</t>
  </si>
  <si>
    <t>Marseille</t>
  </si>
  <si>
    <t>Chalons-en-Champagne</t>
  </si>
  <si>
    <t>Strasbourg</t>
  </si>
  <si>
    <t>Orleans</t>
  </si>
  <si>
    <t>Caen</t>
  </si>
  <si>
    <t>Limoges</t>
  </si>
  <si>
    <t>Région FranceAgriMer</t>
  </si>
  <si>
    <t>Utilisations diverses (Mixes/Utilisations alimentaires diverses/Alimentation animale)</t>
  </si>
  <si>
    <t>Conditionneurs……………………………………………………………………….</t>
  </si>
  <si>
    <t>Exportations de farine……………………………………………………………….</t>
  </si>
  <si>
    <t>Biscot./Biscuiterie/Prod.régime……………………………………………………..</t>
  </si>
  <si>
    <t>Panification……………………………………………………………………………</t>
  </si>
  <si>
    <r>
      <t>Utilisations diverses</t>
    </r>
    <r>
      <rPr>
        <sz val="11"/>
        <color indexed="9"/>
        <rFont val="Arial"/>
        <family val="0"/>
      </rPr>
      <t xml:space="preserve"> (Mixes/Utilisations alimentaires diverses/Alimentation animale)</t>
    </r>
  </si>
  <si>
    <t>(en tonnes)</t>
  </si>
  <si>
    <t>Blé tendre</t>
  </si>
  <si>
    <t>Note : Ces chiffres, issus des déclarations, sont provisoires car non complets. La statistique du cumul à une date T intègre tous les redressements portant sur les mois précédents et connus à la date T. Par contre la statistique du mois N est susceptible d'être redressée aux mois N+1, N+2...</t>
  </si>
  <si>
    <t>évolution</t>
  </si>
  <si>
    <t>grains</t>
  </si>
  <si>
    <t>Stock début BT</t>
  </si>
  <si>
    <t>Entrées Marché Int. BT</t>
  </si>
  <si>
    <t>Imports BT</t>
  </si>
  <si>
    <t>Excédents</t>
  </si>
  <si>
    <t>Total entrées</t>
  </si>
  <si>
    <t>Grains mis en Oeuvre BT</t>
  </si>
  <si>
    <t>Pertes et freintes</t>
  </si>
  <si>
    <t>Total sorties</t>
  </si>
  <si>
    <t>Stock fin BT</t>
  </si>
  <si>
    <t>Tous les chiffres ci dessous sont exprimés en farine</t>
  </si>
  <si>
    <t>farine (VALEUR FARINE)</t>
  </si>
  <si>
    <t>Stock début farine</t>
  </si>
  <si>
    <t>Farine Produite</t>
  </si>
  <si>
    <t>Incorporations</t>
  </si>
  <si>
    <t>Achats de farine</t>
  </si>
  <si>
    <t>Reprises</t>
  </si>
  <si>
    <t>Total Ressources farine</t>
  </si>
  <si>
    <t>Boul.Patis. Artis.</t>
  </si>
  <si>
    <t>Boul.Patis. Indus.</t>
  </si>
  <si>
    <t>Ateliers GMS</t>
  </si>
  <si>
    <t>Secteur public</t>
  </si>
  <si>
    <t>Total panification</t>
  </si>
  <si>
    <t>Cond. Sachets</t>
  </si>
  <si>
    <t>Ventes de sachets</t>
  </si>
  <si>
    <t>Total sachets</t>
  </si>
  <si>
    <t>Ind. Util. Alim.</t>
  </si>
  <si>
    <t>Util. diverses alim.</t>
  </si>
  <si>
    <t>Total Utilisations Alimentaires autres</t>
  </si>
  <si>
    <t>Fabricants de mixes</t>
  </si>
  <si>
    <t>Fabrication de mixes</t>
  </si>
  <si>
    <t>Total mixes</t>
  </si>
  <si>
    <t>Negociants en farine</t>
  </si>
  <si>
    <t>Cessions à moulin</t>
  </si>
  <si>
    <t>Util. Diverses non alim.</t>
  </si>
  <si>
    <t>Amidonnerie glutennerie</t>
  </si>
  <si>
    <t>Fabrication d'amidon gluten</t>
  </si>
  <si>
    <t>Total Amidonnerie glutennerie</t>
  </si>
  <si>
    <t>Alimentation Animale</t>
  </si>
  <si>
    <t xml:space="preserve">total util. Intér. Autres </t>
  </si>
  <si>
    <t>Livraisons UE Exports dir</t>
  </si>
  <si>
    <t>Ventes à exportateurs</t>
  </si>
  <si>
    <t>Total Exportations</t>
  </si>
  <si>
    <t>Freintes</t>
  </si>
  <si>
    <t>Stock fin farine</t>
  </si>
  <si>
    <t>Coefficient de Transformation Blé T.</t>
  </si>
  <si>
    <t>Tous les chiffres ci dessous sont exprimés en val. grains</t>
  </si>
  <si>
    <t>farine (VALEUR GRAINS)</t>
  </si>
  <si>
    <t>Util. diverses alim. (ligne 51)</t>
  </si>
  <si>
    <t>Fabricants de mixes (ligne 52)</t>
  </si>
  <si>
    <t>Fabrication de mixes (ligne 53)</t>
  </si>
  <si>
    <t>Alimentation Animale (ligne 60)</t>
  </si>
  <si>
    <t>Stocks fin Blé et Farine valeur Blé</t>
  </si>
  <si>
    <t>Utilisations diverse (Lignes: 51, 52, 53 et 60)</t>
  </si>
  <si>
    <t>ACTIVITE DE LA MEUNERIE ET DES NEGOCIANTS EN FARINE           CAMPAGNE 2012-2013</t>
  </si>
  <si>
    <t>cumul au 01/08/12</t>
  </si>
  <si>
    <t>cumul au 01/08/11</t>
  </si>
  <si>
    <t>cumul au 1.08.12</t>
  </si>
  <si>
    <t>cumul au 1.08.11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</si>
</sst>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mm/yy"/>
    <numFmt numFmtId="193" formatCode="#,##0.0;[Red]\-#,##0.0"/>
    <numFmt numFmtId="194" formatCode="mmmm/yy"/>
    <numFmt numFmtId="195" formatCode="0.0%"/>
    <numFmt numFmtId="196" formatCode="&quot;Cumul au&quot;dd/\.\.mm/yy"/>
    <numFmt numFmtId="197" formatCode="&quot;Cumul au&quot;\ dd/mm/yy"/>
    <numFmt numFmtId="198" formatCode="mmmm\ yy"/>
    <numFmt numFmtId="199" formatCode="[Black][&gt;0]\ \ #,##0.0;General"/>
    <numFmt numFmtId="200" formatCode="[Black][&gt;=0]\ \ #,##0.0;General"/>
    <numFmt numFmtId="201" formatCode="#,##0.0"/>
    <numFmt numFmtId="202" formatCode="mmm\-yyyy"/>
    <numFmt numFmtId="203" formatCode="#,##0.00%"/>
    <numFmt numFmtId="204" formatCode="mmmm"/>
    <numFmt numFmtId="205" formatCode="mmmm\-yy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sz val="11"/>
      <name val="MS Sans Serif"/>
      <family val="0"/>
    </font>
    <font>
      <b/>
      <sz val="10"/>
      <name val="Arial"/>
      <family val="0"/>
    </font>
    <font>
      <b/>
      <sz val="11"/>
      <name val="Arial"/>
      <family val="0"/>
    </font>
    <font>
      <u val="single"/>
      <sz val="11"/>
      <name val="Times New Roman"/>
      <family val="0"/>
    </font>
    <font>
      <u val="single"/>
      <sz val="9"/>
      <name val="Arial"/>
      <family val="2"/>
    </font>
    <font>
      <b/>
      <sz val="11"/>
      <color indexed="9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b/>
      <sz val="16"/>
      <color indexed="9"/>
      <name val="Arial"/>
      <family val="2"/>
    </font>
    <font>
      <u val="single"/>
      <sz val="10"/>
      <name val="Arial"/>
      <family val="2"/>
    </font>
    <font>
      <sz val="10"/>
      <color indexed="9"/>
      <name val="MS Sans Serif"/>
      <family val="0"/>
    </font>
    <font>
      <sz val="11"/>
      <color indexed="9"/>
      <name val="Arial"/>
      <family val="0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22" fontId="9" fillId="0" borderId="0" xfId="0" applyNumberFormat="1" applyFont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1" xfId="0" applyNumberFormat="1" applyFont="1" applyBorder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2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192" fontId="5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 quotePrefix="1">
      <alignment horizontal="center"/>
    </xf>
    <xf numFmtId="0" fontId="8" fillId="0" borderId="3" xfId="0" applyNumberFormat="1" applyFont="1" applyBorder="1" applyAlignment="1" quotePrefix="1">
      <alignment horizontal="center"/>
    </xf>
    <xf numFmtId="192" fontId="5" fillId="0" borderId="4" xfId="0" applyNumberFormat="1" applyFont="1" applyBorder="1" applyAlignment="1">
      <alignment horizontal="center"/>
    </xf>
    <xf numFmtId="10" fontId="5" fillId="0" borderId="2" xfId="21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/>
    </xf>
    <xf numFmtId="198" fontId="5" fillId="0" borderId="5" xfId="0" applyNumberFormat="1" applyFont="1" applyBorder="1" applyAlignment="1">
      <alignment horizontal="left"/>
    </xf>
    <xf numFmtId="192" fontId="5" fillId="0" borderId="6" xfId="0" applyNumberFormat="1" applyFont="1" applyBorder="1" applyAlignment="1">
      <alignment horizontal="left"/>
    </xf>
    <xf numFmtId="201" fontId="5" fillId="0" borderId="7" xfId="17" applyNumberFormat="1" applyFont="1" applyBorder="1" applyAlignment="1">
      <alignment horizontal="right"/>
    </xf>
    <xf numFmtId="201" fontId="5" fillId="0" borderId="8" xfId="17" applyNumberFormat="1" applyFont="1" applyBorder="1" applyAlignment="1">
      <alignment horizontal="right"/>
    </xf>
    <xf numFmtId="201" fontId="5" fillId="0" borderId="9" xfId="0" applyNumberFormat="1" applyFont="1" applyBorder="1" applyAlignment="1">
      <alignment horizontal="right"/>
    </xf>
    <xf numFmtId="10" fontId="5" fillId="0" borderId="7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0" fontId="5" fillId="0" borderId="10" xfId="17" applyNumberFormat="1" applyFont="1" applyBorder="1" applyAlignment="1">
      <alignment horizontal="right"/>
    </xf>
    <xf numFmtId="201" fontId="5" fillId="0" borderId="11" xfId="17" applyNumberFormat="1" applyFont="1" applyBorder="1" applyAlignment="1">
      <alignment horizontal="right"/>
    </xf>
    <xf numFmtId="201" fontId="5" fillId="0" borderId="12" xfId="17" applyNumberFormat="1" applyFont="1" applyBorder="1" applyAlignment="1">
      <alignment horizontal="right"/>
    </xf>
    <xf numFmtId="201" fontId="5" fillId="0" borderId="9" xfId="17" applyNumberFormat="1" applyFont="1" applyBorder="1" applyAlignment="1">
      <alignment horizontal="right"/>
    </xf>
    <xf numFmtId="201" fontId="5" fillId="0" borderId="13" xfId="17" applyNumberFormat="1" applyFont="1" applyBorder="1" applyAlignment="1">
      <alignment horizontal="right"/>
    </xf>
    <xf numFmtId="201" fontId="5" fillId="0" borderId="14" xfId="17" applyNumberFormat="1" applyFont="1" applyBorder="1" applyAlignment="1">
      <alignment horizontal="right"/>
    </xf>
    <xf numFmtId="201" fontId="5" fillId="0" borderId="15" xfId="17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13" xfId="0" applyNumberFormat="1" applyFont="1" applyBorder="1" applyAlignment="1">
      <alignment horizontal="right"/>
    </xf>
    <xf numFmtId="10" fontId="5" fillId="0" borderId="17" xfId="17" applyNumberFormat="1" applyFont="1" applyBorder="1" applyAlignment="1">
      <alignment horizontal="right"/>
    </xf>
    <xf numFmtId="10" fontId="5" fillId="0" borderId="18" xfId="17" applyNumberFormat="1" applyFont="1" applyBorder="1" applyAlignment="1">
      <alignment horizontal="right"/>
    </xf>
    <xf numFmtId="10" fontId="5" fillId="0" borderId="19" xfId="17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7" fontId="11" fillId="3" borderId="22" xfId="0" applyNumberFormat="1" applyFont="1" applyFill="1" applyBorder="1" applyAlignment="1" quotePrefix="1">
      <alignment horizontal="center" vertical="center" wrapText="1"/>
    </xf>
    <xf numFmtId="17" fontId="11" fillId="3" borderId="23" xfId="0" applyNumberFormat="1" applyFont="1" applyFill="1" applyBorder="1" applyAlignment="1" quotePrefix="1">
      <alignment horizontal="center" vertical="center" wrapText="1"/>
    </xf>
    <xf numFmtId="17" fontId="11" fillId="2" borderId="24" xfId="0" applyNumberFormat="1" applyFont="1" applyFill="1" applyBorder="1" applyAlignment="1">
      <alignment horizontal="center" vertical="center" wrapText="1"/>
    </xf>
    <xf numFmtId="192" fontId="11" fillId="3" borderId="25" xfId="0" applyNumberFormat="1" applyFont="1" applyFill="1" applyBorder="1" applyAlignment="1">
      <alignment horizontal="center"/>
    </xf>
    <xf numFmtId="0" fontId="11" fillId="3" borderId="11" xfId="0" applyNumberFormat="1" applyFont="1" applyFill="1" applyBorder="1" applyAlignment="1">
      <alignment horizontal="left"/>
    </xf>
    <xf numFmtId="201" fontId="11" fillId="3" borderId="11" xfId="0" applyNumberFormat="1" applyFont="1" applyFill="1" applyBorder="1" applyAlignment="1">
      <alignment horizontal="right"/>
    </xf>
    <xf numFmtId="10" fontId="11" fillId="3" borderId="17" xfId="17" applyNumberFormat="1" applyFont="1" applyFill="1" applyBorder="1" applyAlignment="1">
      <alignment horizontal="right"/>
    </xf>
    <xf numFmtId="192" fontId="17" fillId="3" borderId="1" xfId="0" applyNumberFormat="1" applyFont="1" applyFill="1" applyBorder="1" applyAlignment="1">
      <alignment horizontal="center"/>
    </xf>
    <xf numFmtId="198" fontId="11" fillId="3" borderId="9" xfId="0" applyNumberFormat="1" applyFont="1" applyFill="1" applyBorder="1" applyAlignment="1">
      <alignment horizontal="left"/>
    </xf>
    <xf numFmtId="201" fontId="11" fillId="3" borderId="9" xfId="0" applyNumberFormat="1" applyFont="1" applyFill="1" applyBorder="1" applyAlignment="1">
      <alignment horizontal="right"/>
    </xf>
    <xf numFmtId="10" fontId="11" fillId="3" borderId="18" xfId="17" applyNumberFormat="1" applyFont="1" applyFill="1" applyBorder="1" applyAlignment="1">
      <alignment horizontal="right"/>
    </xf>
    <xf numFmtId="192" fontId="17" fillId="3" borderId="26" xfId="0" applyNumberFormat="1" applyFont="1" applyFill="1" applyBorder="1" applyAlignment="1">
      <alignment horizontal="center"/>
    </xf>
    <xf numFmtId="192" fontId="11" fillId="3" borderId="27" xfId="0" applyNumberFormat="1" applyFont="1" applyFill="1" applyBorder="1" applyAlignment="1">
      <alignment horizontal="left"/>
    </xf>
    <xf numFmtId="201" fontId="11" fillId="3" borderId="27" xfId="0" applyNumberFormat="1" applyFont="1" applyFill="1" applyBorder="1" applyAlignment="1">
      <alignment horizontal="right"/>
    </xf>
    <xf numFmtId="10" fontId="11" fillId="3" borderId="28" xfId="17" applyNumberFormat="1" applyFont="1" applyFill="1" applyBorder="1" applyAlignment="1">
      <alignment horizontal="right"/>
    </xf>
    <xf numFmtId="17" fontId="11" fillId="2" borderId="29" xfId="0" applyNumberFormat="1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04" fontId="7" fillId="0" borderId="0" xfId="0" applyNumberFormat="1" applyFont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/>
    </xf>
    <xf numFmtId="201" fontId="7" fillId="0" borderId="0" xfId="0" applyNumberFormat="1" applyFont="1" applyBorder="1" applyAlignment="1">
      <alignment/>
    </xf>
    <xf numFmtId="201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201" fontId="7" fillId="0" borderId="34" xfId="0" applyNumberFormat="1" applyFont="1" applyBorder="1" applyAlignment="1">
      <alignment/>
    </xf>
    <xf numFmtId="201" fontId="7" fillId="0" borderId="33" xfId="0" applyNumberFormat="1" applyFont="1" applyBorder="1" applyAlignment="1">
      <alignment/>
    </xf>
    <xf numFmtId="201" fontId="4" fillId="0" borderId="32" xfId="0" applyNumberFormat="1" applyFont="1" applyBorder="1" applyAlignment="1">
      <alignment/>
    </xf>
    <xf numFmtId="201" fontId="7" fillId="0" borderId="35" xfId="0" applyNumberFormat="1" applyFont="1" applyBorder="1" applyAlignment="1">
      <alignment/>
    </xf>
    <xf numFmtId="0" fontId="4" fillId="0" borderId="32" xfId="0" applyFont="1" applyBorder="1" applyAlignment="1">
      <alignment/>
    </xf>
    <xf numFmtId="20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/>
    </xf>
    <xf numFmtId="188" fontId="7" fillId="0" borderId="34" xfId="0" applyNumberFormat="1" applyFont="1" applyBorder="1" applyAlignment="1">
      <alignment/>
    </xf>
    <xf numFmtId="188" fontId="7" fillId="0" borderId="33" xfId="0" applyNumberFormat="1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205" fontId="4" fillId="0" borderId="36" xfId="0" applyNumberFormat="1" applyFont="1" applyBorder="1" applyAlignment="1">
      <alignment horizontal="center"/>
    </xf>
    <xf numFmtId="17" fontId="4" fillId="0" borderId="36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10" fontId="4" fillId="0" borderId="32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201" fontId="4" fillId="0" borderId="34" xfId="0" applyNumberFormat="1" applyFont="1" applyBorder="1" applyAlignment="1">
      <alignment/>
    </xf>
    <xf numFmtId="201" fontId="4" fillId="0" borderId="33" xfId="0" applyNumberFormat="1" applyFont="1" applyBorder="1" applyAlignment="1">
      <alignment/>
    </xf>
    <xf numFmtId="201" fontId="4" fillId="0" borderId="37" xfId="0" applyNumberFormat="1" applyFont="1" applyBorder="1" applyAlignment="1">
      <alignment/>
    </xf>
    <xf numFmtId="201" fontId="4" fillId="0" borderId="35" xfId="0" applyNumberFormat="1" applyFont="1" applyBorder="1" applyAlignment="1">
      <alignment/>
    </xf>
    <xf numFmtId="201" fontId="4" fillId="0" borderId="0" xfId="0" applyNumberFormat="1" applyFont="1" applyAlignment="1">
      <alignment/>
    </xf>
    <xf numFmtId="201" fontId="4" fillId="0" borderId="36" xfId="0" applyNumberFormat="1" applyFont="1" applyBorder="1" applyAlignment="1">
      <alignment/>
    </xf>
    <xf numFmtId="201" fontId="4" fillId="0" borderId="30" xfId="0" applyNumberFormat="1" applyFont="1" applyBorder="1" applyAlignment="1">
      <alignment/>
    </xf>
    <xf numFmtId="201" fontId="4" fillId="0" borderId="31" xfId="0" applyNumberFormat="1" applyFont="1" applyBorder="1" applyAlignment="1">
      <alignment/>
    </xf>
    <xf numFmtId="10" fontId="4" fillId="0" borderId="30" xfId="0" applyNumberFormat="1" applyFont="1" applyBorder="1" applyAlignment="1">
      <alignment/>
    </xf>
    <xf numFmtId="201" fontId="4" fillId="0" borderId="5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201" fontId="0" fillId="0" borderId="0" xfId="0" applyNumberFormat="1" applyBorder="1" applyAlignment="1">
      <alignment/>
    </xf>
    <xf numFmtId="201" fontId="7" fillId="0" borderId="0" xfId="0" applyNumberFormat="1" applyFont="1" applyFill="1" applyBorder="1" applyAlignment="1">
      <alignment/>
    </xf>
    <xf numFmtId="201" fontId="0" fillId="0" borderId="38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3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333375</xdr:colOff>
      <xdr:row>0</xdr:row>
      <xdr:rowOff>28575</xdr:rowOff>
    </xdr:from>
    <xdr:to>
      <xdr:col>6</xdr:col>
      <xdr:colOff>0</xdr:colOff>
      <xdr:row>3</xdr:row>
      <xdr:rowOff>133350</xdr:rowOff>
    </xdr:to>
    <xdr:sp>
      <xdr:nvSpPr>
        <xdr:cNvPr id="5" name="Texte 1"/>
        <xdr:cNvSpPr txBox="1">
          <a:spLocks noChangeArrowheads="1"/>
        </xdr:cNvSpPr>
      </xdr:nvSpPr>
      <xdr:spPr>
        <a:xfrm>
          <a:off x="333375" y="28575"/>
          <a:ext cx="10353675" cy="6762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grain en BLE TENDRE                                                                                      par Les Meuniers et Les Négociants en Farine 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3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5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7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8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9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0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6</xdr:col>
      <xdr:colOff>704850</xdr:colOff>
      <xdr:row>3</xdr:row>
      <xdr:rowOff>142875</xdr:rowOff>
    </xdr:to>
    <xdr:sp>
      <xdr:nvSpPr>
        <xdr:cNvPr id="13" name="Texte 1"/>
        <xdr:cNvSpPr txBox="1">
          <a:spLocks noChangeArrowheads="1"/>
        </xdr:cNvSpPr>
      </xdr:nvSpPr>
      <xdr:spPr>
        <a:xfrm>
          <a:off x="57150" y="190500"/>
          <a:ext cx="11106150" cy="5238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farine en BLE TENDRE
 par La Meunerie et Les Négociants en val. Grains
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5</xdr:col>
      <xdr:colOff>66675</xdr:colOff>
      <xdr:row>4</xdr:row>
      <xdr:rowOff>361950</xdr:rowOff>
    </xdr:to>
    <xdr:sp>
      <xdr:nvSpPr>
        <xdr:cNvPr id="14" name="Texte 3"/>
        <xdr:cNvSpPr txBox="1">
          <a:spLocks noChangeArrowheads="1"/>
        </xdr:cNvSpPr>
      </xdr:nvSpPr>
      <xdr:spPr>
        <a:xfrm>
          <a:off x="19050" y="838200"/>
          <a:ext cx="95535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UTILISATIONS\France%20MEUNERIE\Camp_1112_Meu_Bl&#2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UTILISATIONS\France%20MEUNERIE\Camp_1213_Meu_Bl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rine"/>
      <sheetName val="grain"/>
      <sheetName val="Feuil3"/>
    </sheetNames>
    <sheetDataSet>
      <sheetData sheetId="0">
        <row r="25">
          <cell r="B25">
            <v>123446.34</v>
          </cell>
        </row>
      </sheetData>
      <sheetData sheetId="1">
        <row r="25">
          <cell r="B25">
            <v>157235.44164448275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rine"/>
      <sheetName val="grain"/>
      <sheetName val="Feuil3"/>
    </sheetNames>
    <sheetDataSet>
      <sheetData sheetId="0">
        <row r="25">
          <cell r="B25">
            <v>127773.31</v>
          </cell>
        </row>
        <row r="64">
          <cell r="O64">
            <v>436.2</v>
          </cell>
        </row>
        <row r="67">
          <cell r="O67">
            <v>131404.72</v>
          </cell>
        </row>
        <row r="69">
          <cell r="B69">
            <v>1.276253496179168</v>
          </cell>
          <cell r="O69">
            <v>1.2737148921910748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A1" sqref="A1:IV16384"/>
    </sheetView>
  </sheetViews>
  <sheetFormatPr defaultColWidth="11.421875" defaultRowHeight="12.75"/>
  <cols>
    <col min="1" max="1" width="51.28125" style="90" customWidth="1"/>
    <col min="2" max="8" width="11.57421875" style="90" customWidth="1"/>
    <col min="9" max="9" width="9.28125" style="90" customWidth="1"/>
    <col min="10" max="10" width="12.28125" style="90" customWidth="1"/>
    <col min="11" max="13" width="11.421875" style="90" customWidth="1"/>
    <col min="14" max="15" width="10.7109375" style="90" customWidth="1"/>
    <col min="16" max="16384" width="11.421875" style="90" customWidth="1"/>
  </cols>
  <sheetData>
    <row r="1" spans="1:14" ht="15">
      <c r="A1" s="104" t="s">
        <v>88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6" t="s">
        <v>32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ht="13.5" thickBot="1"/>
    <row r="8" spans="1:16" ht="27" customHeight="1" thickTop="1">
      <c r="A8" s="89"/>
      <c r="B8" s="88">
        <v>41091</v>
      </c>
      <c r="C8" s="88">
        <v>41122</v>
      </c>
      <c r="D8" s="88">
        <v>41153</v>
      </c>
      <c r="E8" s="88">
        <v>41183</v>
      </c>
      <c r="F8" s="88">
        <v>41214</v>
      </c>
      <c r="G8" s="88">
        <v>41244</v>
      </c>
      <c r="H8" s="88">
        <v>41275</v>
      </c>
      <c r="I8" s="88">
        <v>41306</v>
      </c>
      <c r="J8" s="88">
        <v>41334</v>
      </c>
      <c r="K8" s="88">
        <v>41365</v>
      </c>
      <c r="L8" s="88">
        <v>41395</v>
      </c>
      <c r="M8" s="88">
        <v>41426</v>
      </c>
      <c r="N8" s="68" t="s">
        <v>89</v>
      </c>
      <c r="O8" s="69" t="s">
        <v>90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v>242346.74</v>
      </c>
      <c r="C10" s="72">
        <v>235628.16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3">
        <v>242346.74</v>
      </c>
      <c r="O10" s="73">
        <v>277331.23</v>
      </c>
      <c r="P10" s="91">
        <f>N10/O10-1</f>
        <v>-0.1261469543116367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7"/>
      <c r="O11" s="79"/>
      <c r="P11" s="91"/>
    </row>
    <row r="12" spans="1:16" ht="12.75">
      <c r="A12" s="79" t="s">
        <v>36</v>
      </c>
      <c r="B12" s="80">
        <v>445381.33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77">
        <v>445381.33</v>
      </c>
      <c r="O12" s="77">
        <v>411312.22</v>
      </c>
      <c r="P12" s="91">
        <f>N12/O12-1</f>
        <v>0.08283028887398491</v>
      </c>
    </row>
    <row r="13" spans="1:16" ht="12.75">
      <c r="A13" s="79" t="s">
        <v>37</v>
      </c>
      <c r="B13" s="80">
        <v>6263.87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77">
        <v>6263.87</v>
      </c>
      <c r="O13" s="77">
        <v>8149.36</v>
      </c>
      <c r="P13" s="91">
        <f>N13/O13-1</f>
        <v>-0.2313666349259328</v>
      </c>
    </row>
    <row r="14" spans="1:16" ht="12.75">
      <c r="A14" s="79" t="s">
        <v>38</v>
      </c>
      <c r="B14" s="80">
        <v>78.6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77">
        <v>78.6</v>
      </c>
      <c r="O14" s="77">
        <v>402.41</v>
      </c>
      <c r="P14" s="91">
        <f>N14/O14-1</f>
        <v>-0.804676822146567</v>
      </c>
    </row>
    <row r="15" spans="1:16" ht="13.5" thickBot="1">
      <c r="A15" s="74" t="s">
        <v>39</v>
      </c>
      <c r="B15" s="75">
        <v>451723.8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6">
        <v>451723.8</v>
      </c>
      <c r="O15" s="76">
        <v>419863.99</v>
      </c>
      <c r="P15" s="92">
        <f>N15/O15-1</f>
        <v>0.07588126335864143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v>452807.67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77">
        <v>452807.67</v>
      </c>
      <c r="O17" s="77">
        <v>451828.31</v>
      </c>
      <c r="P17" s="91">
        <f>N17/O17-1</f>
        <v>0.002167548996653057</v>
      </c>
    </row>
    <row r="18" spans="1:16" ht="12.75">
      <c r="A18" s="79" t="s">
        <v>41</v>
      </c>
      <c r="B18" s="80">
        <v>3756.46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77">
        <v>3756.46</v>
      </c>
      <c r="O18" s="77">
        <v>3324.3</v>
      </c>
      <c r="P18" s="91">
        <f>N18/O18-1</f>
        <v>0.13000030081520908</v>
      </c>
    </row>
    <row r="19" spans="1:16" ht="12.75">
      <c r="A19" s="71" t="s">
        <v>42</v>
      </c>
      <c r="B19" s="72">
        <v>456564.13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3">
        <v>456564.13</v>
      </c>
      <c r="O19" s="73">
        <v>455152.61</v>
      </c>
      <c r="P19" s="91">
        <f>N19/O19-1</f>
        <v>0.0031012015947793348</v>
      </c>
    </row>
    <row r="20" spans="1:16" ht="12.7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77"/>
      <c r="O20" s="77"/>
      <c r="P20" s="91"/>
    </row>
    <row r="21" spans="1:16" ht="12.75">
      <c r="A21" s="79" t="s">
        <v>43</v>
      </c>
      <c r="B21" s="80">
        <v>235628.16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77">
        <v>235628.16</v>
      </c>
      <c r="O21" s="77">
        <v>241999.84</v>
      </c>
      <c r="P21" s="91">
        <f>N21/O21-1</f>
        <v>-0.026329273606131243</v>
      </c>
    </row>
    <row r="22" spans="1:16" ht="13.5" thickBot="1">
      <c r="A22" s="74" t="s">
        <v>44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 t="s">
        <v>45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v>127773.31</v>
      </c>
      <c r="C25" s="72">
        <v>126300.71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3">
        <f>B25</f>
        <v>127773.31</v>
      </c>
      <c r="O25" s="73">
        <f>'[1]farine'!$B25</f>
        <v>123446.34</v>
      </c>
      <c r="P25" s="91">
        <f>N25/O25-1</f>
        <v>0.035051423962832784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v>354794.46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7">
        <v>354794.46</v>
      </c>
      <c r="O27" s="77">
        <v>354732.69</v>
      </c>
      <c r="P27" s="91">
        <f>N27/O27-1</f>
        <v>0.0001741311182794636</v>
      </c>
    </row>
    <row r="28" spans="1:16" ht="12.75">
      <c r="A28" s="79" t="s">
        <v>48</v>
      </c>
      <c r="B28" s="80">
        <v>4601.56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77">
        <v>4601.56</v>
      </c>
      <c r="O28" s="77">
        <v>3671.11</v>
      </c>
      <c r="P28" s="91">
        <f>N28/O28-1</f>
        <v>0.25345195322395675</v>
      </c>
    </row>
    <row r="29" spans="1:16" ht="12.75">
      <c r="A29" s="79" t="s">
        <v>49</v>
      </c>
      <c r="B29" s="80">
        <v>37848.03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77">
        <v>37848.03</v>
      </c>
      <c r="O29" s="77">
        <v>32228.96</v>
      </c>
      <c r="P29" s="91">
        <f>N29/O29-1</f>
        <v>0.17434847416733268</v>
      </c>
    </row>
    <row r="30" spans="1:16" ht="12.75">
      <c r="A30" s="79" t="s">
        <v>50</v>
      </c>
      <c r="B30" s="80">
        <v>671.85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77">
        <v>671.85</v>
      </c>
      <c r="O30" s="77">
        <v>522.66</v>
      </c>
      <c r="P30" s="91">
        <f>N30/O30-1</f>
        <v>0.28544369188382523</v>
      </c>
    </row>
    <row r="31" spans="1:16" ht="12.75">
      <c r="A31" s="71" t="s">
        <v>51</v>
      </c>
      <c r="B31" s="72">
        <v>397915.9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8">
        <v>0</v>
      </c>
      <c r="N31" s="73">
        <v>397915.9</v>
      </c>
      <c r="O31" s="73">
        <v>391155.42</v>
      </c>
      <c r="P31" s="91">
        <f>N31/O31-1</f>
        <v>0.01728336015387444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107">
        <v>105930.31</v>
      </c>
      <c r="C33" s="107">
        <v>0</v>
      </c>
      <c r="D33" s="107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77">
        <v>105930.31</v>
      </c>
      <c r="O33" s="77">
        <v>104926.9</v>
      </c>
      <c r="P33" s="91">
        <f>N33/O33-1</f>
        <v>0.00956294334436647</v>
      </c>
    </row>
    <row r="34" spans="1:16" ht="12.75">
      <c r="A34" s="79" t="s">
        <v>53</v>
      </c>
      <c r="B34" s="107">
        <v>62958.77</v>
      </c>
      <c r="C34" s="107">
        <v>0</v>
      </c>
      <c r="D34" s="107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77">
        <v>62958.77</v>
      </c>
      <c r="O34" s="77">
        <v>61839.19</v>
      </c>
      <c r="P34" s="91">
        <f>N34/O34-1</f>
        <v>0.018104700271785568</v>
      </c>
    </row>
    <row r="35" spans="1:16" ht="12.75">
      <c r="A35" s="79" t="s">
        <v>54</v>
      </c>
      <c r="B35" s="107">
        <v>18574.65</v>
      </c>
      <c r="C35" s="107">
        <v>0</v>
      </c>
      <c r="D35" s="107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77">
        <v>18574.65</v>
      </c>
      <c r="O35" s="77">
        <v>18129.01</v>
      </c>
      <c r="P35" s="91">
        <f>N35/O35-1</f>
        <v>0.024581596016550522</v>
      </c>
    </row>
    <row r="36" spans="1:16" ht="12.75">
      <c r="A36" s="79" t="s">
        <v>55</v>
      </c>
      <c r="B36" s="107">
        <v>68.66</v>
      </c>
      <c r="C36" s="107">
        <v>0</v>
      </c>
      <c r="D36" s="107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77">
        <v>68.66</v>
      </c>
      <c r="O36" s="77">
        <v>44.42</v>
      </c>
      <c r="P36" s="91">
        <f>N36/O36-1</f>
        <v>0.5457001350742907</v>
      </c>
    </row>
    <row r="37" spans="1:17" ht="12.75">
      <c r="A37" s="71" t="s">
        <v>56</v>
      </c>
      <c r="B37" s="72">
        <v>187532.39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3">
        <v>187532.39</v>
      </c>
      <c r="O37" s="73">
        <v>184939.52</v>
      </c>
      <c r="P37" s="91">
        <f>N37/O37-1</f>
        <v>0.014020096948451188</v>
      </c>
      <c r="Q37" s="108"/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v>20.73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77">
        <v>20.73</v>
      </c>
      <c r="O39" s="77">
        <v>303.54</v>
      </c>
      <c r="P39" s="91">
        <f>N39/O39-1</f>
        <v>-0.9317058707254398</v>
      </c>
    </row>
    <row r="40" spans="1:16" ht="12.75">
      <c r="A40" s="79" t="s">
        <v>58</v>
      </c>
      <c r="B40" s="80">
        <v>19291.73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77">
        <v>19291.73</v>
      </c>
      <c r="O40" s="77">
        <v>17169.42</v>
      </c>
      <c r="P40" s="91">
        <f>N40/O40-1</f>
        <v>0.1236098831527217</v>
      </c>
    </row>
    <row r="41" spans="1:16" ht="12.75">
      <c r="A41" s="71" t="s">
        <v>59</v>
      </c>
      <c r="B41" s="72">
        <v>19312.46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3">
        <v>19312.46</v>
      </c>
      <c r="O41" s="73">
        <v>17472.96</v>
      </c>
      <c r="P41" s="91">
        <f>N41/O41-1</f>
        <v>0.10527695364723555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102"/>
      <c r="P42" s="91"/>
    </row>
    <row r="43" spans="1:16" ht="12.75">
      <c r="A43" s="79" t="s">
        <v>60</v>
      </c>
      <c r="B43" s="80">
        <v>82799.61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77">
        <v>82799.61</v>
      </c>
      <c r="O43" s="102">
        <v>77041.07</v>
      </c>
      <c r="P43" s="91">
        <f>N43/O43-1</f>
        <v>0.07474636580203242</v>
      </c>
    </row>
    <row r="44" spans="1:16" ht="12.75">
      <c r="A44" s="79" t="s">
        <v>61</v>
      </c>
      <c r="B44" s="80">
        <v>12824.4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77">
        <v>12824.4</v>
      </c>
      <c r="O44" s="102">
        <v>13055.46</v>
      </c>
      <c r="P44" s="91">
        <f>N44/O44-1</f>
        <v>-0.017698342302760683</v>
      </c>
    </row>
    <row r="45" spans="1:16" ht="12.75">
      <c r="A45" s="71" t="s">
        <v>62</v>
      </c>
      <c r="B45" s="72">
        <v>95624.01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8">
        <v>0</v>
      </c>
      <c r="N45" s="72">
        <v>95624.01</v>
      </c>
      <c r="O45" s="73">
        <v>90096.53</v>
      </c>
      <c r="P45" s="91">
        <f>N45/O45-1</f>
        <v>0.06135064247202404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63</v>
      </c>
      <c r="B47" s="80">
        <v>2464.61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77">
        <v>2464.61</v>
      </c>
      <c r="O47" s="77">
        <v>2126.68</v>
      </c>
      <c r="P47" s="91">
        <f>N47/O47-1</f>
        <v>0.15890025767863536</v>
      </c>
    </row>
    <row r="48" spans="1:16" ht="12.75">
      <c r="A48" s="79" t="s">
        <v>64</v>
      </c>
      <c r="B48" s="80">
        <v>7014.85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77">
        <v>7014.85</v>
      </c>
      <c r="O48" s="77">
        <v>7342.3</v>
      </c>
      <c r="P48" s="91">
        <f>N48/O48-1</f>
        <v>-0.044597741852008155</v>
      </c>
    </row>
    <row r="49" spans="1:16" ht="12.75">
      <c r="A49" s="71" t="s">
        <v>65</v>
      </c>
      <c r="B49" s="72">
        <v>9479.46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3">
        <v>9479.46</v>
      </c>
      <c r="O49" s="73">
        <v>9468.98</v>
      </c>
      <c r="P49" s="91">
        <f>N49/O49-1</f>
        <v>0.0011067717959061252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v>7985.96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77">
        <v>7985.96</v>
      </c>
      <c r="O51" s="77">
        <v>7120.48</v>
      </c>
      <c r="P51" s="91">
        <f>N51/O51-1</f>
        <v>0.12154798552906554</v>
      </c>
    </row>
    <row r="52" spans="1:16" ht="12.75">
      <c r="A52" s="79" t="s">
        <v>67</v>
      </c>
      <c r="B52" s="80">
        <v>27481.06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77">
        <v>27481.06</v>
      </c>
      <c r="O52" s="77">
        <v>24965.58</v>
      </c>
      <c r="P52" s="91">
        <f>N52/O52-1</f>
        <v>0.10075792350908719</v>
      </c>
    </row>
    <row r="53" spans="1:16" ht="12.75">
      <c r="A53" s="79" t="s">
        <v>68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77">
        <v>0</v>
      </c>
      <c r="O53" s="77">
        <v>0</v>
      </c>
      <c r="P53" s="91"/>
    </row>
    <row r="54" spans="1:16" ht="12.75">
      <c r="A54" s="79" t="s">
        <v>69</v>
      </c>
      <c r="B54" s="80">
        <v>3.2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77">
        <v>3.2</v>
      </c>
      <c r="O54" s="77">
        <v>23.96</v>
      </c>
      <c r="P54" s="91">
        <f>N54/O54-1</f>
        <v>-0.8664440734557596</v>
      </c>
    </row>
    <row r="55" spans="1:16" ht="12.75">
      <c r="A55" s="79" t="s">
        <v>70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77">
        <v>0</v>
      </c>
      <c r="O55" s="77">
        <v>0</v>
      </c>
      <c r="P55" s="91"/>
    </row>
    <row r="56" spans="1:16" ht="12.75">
      <c r="A56" s="71" t="s">
        <v>71</v>
      </c>
      <c r="B56" s="72">
        <v>3.2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8">
        <v>0</v>
      </c>
      <c r="N56" s="78">
        <v>3.2</v>
      </c>
      <c r="O56" s="72">
        <v>23.96</v>
      </c>
      <c r="P56" s="91">
        <f>N56/O56-1</f>
        <v>-0.8664440734557596</v>
      </c>
    </row>
    <row r="57" spans="1:16" ht="12.75">
      <c r="A57" s="79" t="s">
        <v>72</v>
      </c>
      <c r="B57" s="80">
        <v>3985.74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77">
        <v>3985.74</v>
      </c>
      <c r="O57" s="77">
        <v>3711.74</v>
      </c>
      <c r="P57" s="91">
        <f>N57/O57-1</f>
        <v>0.07381982574210477</v>
      </c>
    </row>
    <row r="58" spans="1:16" ht="12.75">
      <c r="A58" s="71" t="s">
        <v>73</v>
      </c>
      <c r="B58" s="72">
        <v>82.74</v>
      </c>
      <c r="C58" s="72">
        <v>0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3">
        <v>82.74</v>
      </c>
      <c r="O58" s="73">
        <v>436.2</v>
      </c>
      <c r="P58" s="91">
        <f>N58/O58-1</f>
        <v>-0.8103163686382393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v>32775.4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77">
        <v>32775.4</v>
      </c>
      <c r="O60" s="102">
        <v>29524.26</v>
      </c>
      <c r="P60" s="91">
        <f>N60/O60-1</f>
        <v>0.11011757788340848</v>
      </c>
    </row>
    <row r="61" spans="1:16" ht="12.75">
      <c r="A61" s="79" t="s">
        <v>75</v>
      </c>
      <c r="B61" s="80">
        <v>12032.84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77">
        <v>12032.84</v>
      </c>
      <c r="O61" s="102">
        <v>13596.21</v>
      </c>
      <c r="P61" s="91">
        <f>N61/O61-1</f>
        <v>-0.11498572028528531</v>
      </c>
    </row>
    <row r="62" spans="1:16" ht="12.75">
      <c r="A62" s="71" t="s">
        <v>76</v>
      </c>
      <c r="B62" s="72">
        <v>44808.24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3">
        <v>44808.24</v>
      </c>
      <c r="O62" s="73">
        <v>43120.47</v>
      </c>
      <c r="P62" s="91">
        <f>N62/O62-1</f>
        <v>0.03914080713869761</v>
      </c>
    </row>
    <row r="63" spans="1:16" ht="12.75">
      <c r="A63" s="79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77"/>
      <c r="O63" s="77"/>
      <c r="P63" s="91"/>
    </row>
    <row r="64" spans="1:16" ht="12.75">
      <c r="A64" s="79" t="s">
        <v>77</v>
      </c>
      <c r="B64" s="80">
        <v>82.74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77">
        <v>82.74</v>
      </c>
      <c r="O64" s="77">
        <v>436.2</v>
      </c>
      <c r="P64" s="91">
        <f>N64/O64-1</f>
        <v>-0.8103163686382393</v>
      </c>
    </row>
    <row r="65" spans="1:16" ht="12.75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77"/>
      <c r="O65" s="77"/>
      <c r="P65" s="91"/>
    </row>
    <row r="66" spans="1:18" ht="12.75">
      <c r="A66" s="71" t="s">
        <v>42</v>
      </c>
      <c r="B66" s="72">
        <v>356842.5</v>
      </c>
      <c r="C66" s="72">
        <v>0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3">
        <v>356842.5</v>
      </c>
      <c r="O66" s="73">
        <v>345558.62</v>
      </c>
      <c r="P66" s="91">
        <f>N66/O66-1</f>
        <v>0.03265402553118202</v>
      </c>
      <c r="Q66" s="97"/>
      <c r="R66" s="97"/>
    </row>
    <row r="67" spans="1:18" ht="12.75">
      <c r="A67" s="71" t="s">
        <v>78</v>
      </c>
      <c r="B67" s="72">
        <v>126300.71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3">
        <v>126300.71</v>
      </c>
      <c r="O67" s="73">
        <v>131404.72</v>
      </c>
      <c r="P67" s="91">
        <f>N67/O67-1</f>
        <v>-0.03884190765750273</v>
      </c>
      <c r="Q67" s="97"/>
      <c r="R67" s="97"/>
    </row>
    <row r="68" spans="1:19" ht="12.75">
      <c r="A68" s="79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79"/>
      <c r="O68" s="82"/>
      <c r="P68" s="79"/>
      <c r="Q68" s="97"/>
      <c r="R68" s="97"/>
      <c r="S68" s="97"/>
    </row>
    <row r="69" spans="1:16" ht="13.5" thickBot="1">
      <c r="A69" s="74" t="s">
        <v>79</v>
      </c>
      <c r="B69" s="83">
        <v>1.276253496179168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4">
        <v>1.276253496179168</v>
      </c>
      <c r="O69" s="83">
        <v>1.2737148921910748</v>
      </c>
      <c r="P69" s="92">
        <f>N69/O69-1</f>
        <v>0.001993070822722487</v>
      </c>
    </row>
    <row r="70" spans="2:16" ht="13.5" thickTop="1">
      <c r="B70" s="97"/>
      <c r="P70" s="103"/>
    </row>
    <row r="73" spans="13:15" ht="12.75">
      <c r="M73" s="97"/>
      <c r="N73" s="97"/>
      <c r="O73" s="97"/>
    </row>
    <row r="75" spans="12:15" ht="12.75">
      <c r="L75" s="97"/>
      <c r="O75" s="97"/>
    </row>
  </sheetData>
  <mergeCells count="3">
    <mergeCell ref="A1:N1"/>
    <mergeCell ref="A2:N2"/>
    <mergeCell ref="A6:P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8"/>
  <sheetViews>
    <sheetView tabSelected="1" workbookViewId="0" topLeftCell="G61">
      <selection activeCell="A1" sqref="A1:IV16384"/>
    </sheetView>
  </sheetViews>
  <sheetFormatPr defaultColWidth="11.421875" defaultRowHeight="12.75"/>
  <cols>
    <col min="1" max="1" width="51.28125" style="90" customWidth="1"/>
    <col min="2" max="3" width="11.57421875" style="90" customWidth="1"/>
    <col min="4" max="4" width="12.28125" style="90" bestFit="1" customWidth="1"/>
    <col min="5" max="8" width="11.57421875" style="90" customWidth="1"/>
    <col min="9" max="9" width="9.28125" style="90" customWidth="1"/>
    <col min="10" max="10" width="12.28125" style="90" customWidth="1"/>
    <col min="11" max="11" width="11.421875" style="90" customWidth="1"/>
    <col min="12" max="13" width="11.57421875" style="90" bestFit="1" customWidth="1"/>
    <col min="14" max="14" width="10.7109375" style="90" customWidth="1"/>
    <col min="15" max="15" width="12.57421875" style="90" bestFit="1" customWidth="1"/>
    <col min="16" max="16" width="12.140625" style="90" customWidth="1"/>
    <col min="17" max="17" width="11.57421875" style="90" bestFit="1" customWidth="1"/>
    <col min="18" max="16384" width="11.421875" style="90" customWidth="1"/>
  </cols>
  <sheetData>
    <row r="1" spans="1:14" ht="12.75">
      <c r="A1" s="105" t="s">
        <v>88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2.75">
      <c r="A2" s="105" t="s">
        <v>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6" t="s">
        <v>32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ht="13.5" thickBot="1"/>
    <row r="8" spans="1:16" ht="26.25" thickTop="1">
      <c r="A8" s="89"/>
      <c r="B8" s="87">
        <v>41091</v>
      </c>
      <c r="C8" s="87">
        <v>41122</v>
      </c>
      <c r="D8" s="87">
        <v>41153</v>
      </c>
      <c r="E8" s="87">
        <v>41183</v>
      </c>
      <c r="F8" s="87">
        <v>41214</v>
      </c>
      <c r="G8" s="87">
        <v>41244</v>
      </c>
      <c r="H8" s="87">
        <v>41275</v>
      </c>
      <c r="I8" s="87">
        <v>41306</v>
      </c>
      <c r="J8" s="87">
        <v>41334</v>
      </c>
      <c r="K8" s="87">
        <v>41365</v>
      </c>
      <c r="L8" s="87">
        <v>41395</v>
      </c>
      <c r="M8" s="87">
        <v>41426</v>
      </c>
      <c r="N8" s="68" t="s">
        <v>89</v>
      </c>
      <c r="O8" s="69" t="s">
        <v>90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82"/>
      <c r="P9" s="79"/>
    </row>
    <row r="10" spans="1:16" ht="12.75">
      <c r="A10" s="71" t="s">
        <v>35</v>
      </c>
      <c r="B10" s="72">
        <v>242346.74</v>
      </c>
      <c r="C10" s="72">
        <v>235628.16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3">
        <v>274300.8</v>
      </c>
      <c r="O10" s="73">
        <v>334507.1</v>
      </c>
      <c r="P10" s="91">
        <f>N10/O10-1</f>
        <v>-0.17998511840256903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9"/>
      <c r="O11" s="79"/>
      <c r="P11" s="91"/>
    </row>
    <row r="12" spans="1:16" ht="12.75">
      <c r="A12" s="79" t="s">
        <v>36</v>
      </c>
      <c r="B12" s="80">
        <v>445381.33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77">
        <v>445381.33</v>
      </c>
      <c r="O12" s="77">
        <v>411312.22</v>
      </c>
      <c r="P12" s="91">
        <f>N12/O12-1</f>
        <v>0.08283028887398491</v>
      </c>
    </row>
    <row r="13" spans="1:16" ht="12.75">
      <c r="A13" s="79" t="s">
        <v>37</v>
      </c>
      <c r="B13" s="80">
        <v>6263.87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77">
        <v>6263.87</v>
      </c>
      <c r="O13" s="77">
        <v>8149.36</v>
      </c>
      <c r="P13" s="91">
        <f>N13/O13-1</f>
        <v>-0.2313666349259328</v>
      </c>
    </row>
    <row r="14" spans="1:16" ht="12.75">
      <c r="A14" s="79" t="s">
        <v>38</v>
      </c>
      <c r="B14" s="80">
        <v>78.6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77">
        <v>78.6</v>
      </c>
      <c r="O14" s="77">
        <v>402.41</v>
      </c>
      <c r="P14" s="91">
        <f>N14/O14-1</f>
        <v>-0.804676822146567</v>
      </c>
    </row>
    <row r="15" spans="1:16" ht="13.5" thickBot="1">
      <c r="A15" s="74" t="s">
        <v>39</v>
      </c>
      <c r="B15" s="75">
        <v>451723.8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6">
        <v>451723.8</v>
      </c>
      <c r="O15" s="76">
        <v>419863.99</v>
      </c>
      <c r="P15" s="92">
        <f>N15/O15-1</f>
        <v>0.07588126335864143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v>452807.67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77">
        <v>452807.67</v>
      </c>
      <c r="O17" s="77">
        <v>451828.31</v>
      </c>
      <c r="P17" s="91">
        <f>N17/O17-1</f>
        <v>0.002167548996653057</v>
      </c>
    </row>
    <row r="18" spans="1:16" ht="12.75">
      <c r="A18" s="79" t="s">
        <v>41</v>
      </c>
      <c r="B18" s="80">
        <v>3756.46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77">
        <v>3756.46</v>
      </c>
      <c r="O18" s="77">
        <v>3324.3</v>
      </c>
      <c r="P18" s="91">
        <f>N18/O18-1</f>
        <v>0.13000030081520908</v>
      </c>
    </row>
    <row r="19" spans="1:16" ht="12.75">
      <c r="A19" s="71" t="s">
        <v>42</v>
      </c>
      <c r="B19" s="72">
        <v>456564.13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3">
        <v>456564.13</v>
      </c>
      <c r="O19" s="73">
        <v>455152.61</v>
      </c>
      <c r="P19" s="91">
        <f>N19/O19-1</f>
        <v>0.0031012015947793348</v>
      </c>
    </row>
    <row r="20" spans="1:16" ht="12.7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77"/>
      <c r="O20" s="77"/>
      <c r="P20" s="91"/>
    </row>
    <row r="21" spans="1:16" ht="12.75">
      <c r="A21" s="79" t="s">
        <v>43</v>
      </c>
      <c r="B21" s="80">
        <v>235628.16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77">
        <v>235628.16</v>
      </c>
      <c r="O21" s="77">
        <v>241999.84</v>
      </c>
      <c r="P21" s="91">
        <f>N21/O21-1</f>
        <v>-0.026329273606131243</v>
      </c>
    </row>
    <row r="22" spans="1:16" ht="13.5" thickBot="1">
      <c r="A22" s="74" t="s">
        <v>80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5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96"/>
      <c r="P23" s="91"/>
    </row>
    <row r="24" spans="1:16" ht="12.75">
      <c r="A24" s="70" t="s">
        <v>81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96"/>
      <c r="P24" s="91"/>
    </row>
    <row r="25" spans="1:16" ht="12.75">
      <c r="A25" s="71" t="s">
        <v>46</v>
      </c>
      <c r="B25" s="72">
        <f>'[2]farine'!B25*'[2]farine'!B69</f>
        <v>163071.13360588465</v>
      </c>
      <c r="C25" s="72">
        <f>B67</f>
        <v>161191.72</v>
      </c>
      <c r="D25" s="72">
        <f aca="true" t="shared" si="0" ref="D25:J25">C67</f>
        <v>0</v>
      </c>
      <c r="E25" s="72">
        <f t="shared" si="0"/>
        <v>0</v>
      </c>
      <c r="F25" s="72">
        <f t="shared" si="0"/>
        <v>0</v>
      </c>
      <c r="G25" s="72">
        <f t="shared" si="0"/>
        <v>0</v>
      </c>
      <c r="H25" s="72">
        <f t="shared" si="0"/>
        <v>0</v>
      </c>
      <c r="I25" s="72">
        <f t="shared" si="0"/>
        <v>0</v>
      </c>
      <c r="J25" s="72">
        <f t="shared" si="0"/>
        <v>0</v>
      </c>
      <c r="K25" s="72">
        <f>J67</f>
        <v>0</v>
      </c>
      <c r="L25" s="72">
        <f>K67</f>
        <v>0</v>
      </c>
      <c r="M25" s="72">
        <f>L67</f>
        <v>0</v>
      </c>
      <c r="N25" s="73">
        <f>B25</f>
        <v>163071.13360588465</v>
      </c>
      <c r="O25" s="73">
        <f>'[1]grain'!$B25</f>
        <v>157235.44164448275</v>
      </c>
      <c r="P25" s="91">
        <f>N25/O25-1</f>
        <v>0.037114354755950485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7" ht="12.75">
      <c r="A27" s="71" t="s">
        <v>47</v>
      </c>
      <c r="B27" s="72">
        <v>452807.67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3">
        <v>452807.67</v>
      </c>
      <c r="O27" s="72">
        <v>451828.31</v>
      </c>
      <c r="P27" s="91">
        <f>N27/O27-1</f>
        <v>0.002167548996653057</v>
      </c>
      <c r="Q27" s="90">
        <v>1373694.8</v>
      </c>
    </row>
    <row r="28" spans="1:17" ht="12.75">
      <c r="A28" s="79" t="s">
        <v>48</v>
      </c>
      <c r="B28" s="80">
        <v>5872.76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77">
        <v>5872.76</v>
      </c>
      <c r="O28" s="80">
        <v>4675.94</v>
      </c>
      <c r="P28" s="91">
        <f>N28/O28-1</f>
        <v>0.2559528137657885</v>
      </c>
      <c r="Q28" s="90">
        <v>13961.952583729104</v>
      </c>
    </row>
    <row r="29" spans="1:17" ht="12.75">
      <c r="A29" s="79" t="s">
        <v>49</v>
      </c>
      <c r="B29" s="80">
        <v>48303.68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77">
        <v>48303.68</v>
      </c>
      <c r="O29" s="80">
        <v>41050.5</v>
      </c>
      <c r="P29" s="91">
        <f>N29/O29-1</f>
        <v>0.17668919988794296</v>
      </c>
      <c r="Q29" s="90">
        <v>99405.04862943734</v>
      </c>
    </row>
    <row r="30" spans="1:17" ht="12.75">
      <c r="A30" s="79" t="s">
        <v>50</v>
      </c>
      <c r="B30" s="80">
        <v>857.45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77">
        <v>857.45</v>
      </c>
      <c r="O30" s="80">
        <v>665.73</v>
      </c>
      <c r="P30" s="91">
        <f>N30/O30-1</f>
        <v>0.2879846183888364</v>
      </c>
      <c r="Q30" s="90">
        <v>2157.971848663568</v>
      </c>
    </row>
    <row r="31" spans="1:17" ht="12.75">
      <c r="A31" s="71" t="s">
        <v>51</v>
      </c>
      <c r="B31" s="72">
        <v>507841.56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3">
        <v>507841.56</v>
      </c>
      <c r="O31" s="73">
        <v>498220.49</v>
      </c>
      <c r="P31" s="91">
        <f>N31/O31-1</f>
        <v>0.019310867764591455</v>
      </c>
      <c r="Q31" s="90">
        <v>1489219.77306183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7" ht="12.75">
      <c r="A33" s="79" t="s">
        <v>52</v>
      </c>
      <c r="B33" s="80">
        <v>135193.94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77">
        <v>135193.94</v>
      </c>
      <c r="O33" s="80">
        <v>133646.96</v>
      </c>
      <c r="P33" s="91">
        <f>N33/O33-1</f>
        <v>0.011575122995689524</v>
      </c>
      <c r="Q33" s="90">
        <v>422241.2593087143</v>
      </c>
    </row>
    <row r="34" spans="1:17" ht="12.75">
      <c r="A34" s="79" t="s">
        <v>53</v>
      </c>
      <c r="B34" s="80">
        <v>80351.34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77">
        <v>80351.34</v>
      </c>
      <c r="O34" s="80">
        <v>78765.49</v>
      </c>
      <c r="P34" s="91">
        <f>N34/O34-1</f>
        <v>0.02013381748783627</v>
      </c>
      <c r="Q34" s="90">
        <v>239886.4933777373</v>
      </c>
    </row>
    <row r="35" spans="1:17" ht="12.75">
      <c r="A35" s="79" t="s">
        <v>54</v>
      </c>
      <c r="B35" s="80">
        <v>23705.97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77">
        <v>23705.97</v>
      </c>
      <c r="O35" s="80">
        <v>23091.19</v>
      </c>
      <c r="P35" s="91">
        <f>N35/O35-1</f>
        <v>0.026624006818184887</v>
      </c>
      <c r="Q35" s="90">
        <v>76615.64835770981</v>
      </c>
    </row>
    <row r="36" spans="1:17" ht="12.75">
      <c r="A36" s="79" t="s">
        <v>55</v>
      </c>
      <c r="B36" s="80">
        <v>87.63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77">
        <v>87.63</v>
      </c>
      <c r="O36" s="80">
        <v>56.58</v>
      </c>
      <c r="P36" s="91">
        <f>N36/O36-1</f>
        <v>0.5487804878048781</v>
      </c>
      <c r="Q36" s="90">
        <v>602.7233836649675</v>
      </c>
    </row>
    <row r="37" spans="1:17" ht="12.75">
      <c r="A37" s="71" t="s">
        <v>56</v>
      </c>
      <c r="B37" s="72">
        <v>239338.88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3">
        <v>239338.88</v>
      </c>
      <c r="O37" s="73">
        <v>235560.22</v>
      </c>
      <c r="P37" s="91">
        <f>N37/O37-1</f>
        <v>0.016041163486772092</v>
      </c>
      <c r="Q37" s="90">
        <v>739346.1244278264</v>
      </c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7" ht="12.75">
      <c r="A39" s="79" t="s">
        <v>57</v>
      </c>
      <c r="B39" s="80">
        <v>26.45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77">
        <v>26.45</v>
      </c>
      <c r="O39" s="80">
        <v>386.62</v>
      </c>
      <c r="P39" s="91">
        <f>N39/O39-1</f>
        <v>-0.9315865707930268</v>
      </c>
      <c r="Q39" s="90">
        <v>2363.9239376540327</v>
      </c>
    </row>
    <row r="40" spans="1:17" ht="12.75">
      <c r="A40" s="79" t="s">
        <v>58</v>
      </c>
      <c r="B40" s="80">
        <v>24621.14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77">
        <v>24621.14</v>
      </c>
      <c r="O40" s="80">
        <v>21868.94</v>
      </c>
      <c r="P40" s="91">
        <f>N40/O40-1</f>
        <v>0.12584972111131143</v>
      </c>
      <c r="Q40" s="90">
        <v>75401.48017424889</v>
      </c>
    </row>
    <row r="41" spans="1:17" ht="12.75">
      <c r="A41" s="71" t="s">
        <v>59</v>
      </c>
      <c r="B41" s="72">
        <v>24647.59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3">
        <v>24647.59</v>
      </c>
      <c r="O41" s="73">
        <v>22255.56</v>
      </c>
      <c r="P41" s="91">
        <f>N41/O41-1</f>
        <v>0.10748010834146604</v>
      </c>
      <c r="Q41" s="90">
        <v>77765.40411190293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80"/>
      <c r="P42" s="91"/>
    </row>
    <row r="43" spans="1:17" ht="12.75">
      <c r="A43" s="79" t="s">
        <v>60</v>
      </c>
      <c r="B43" s="80">
        <v>105673.29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77">
        <v>105673.29</v>
      </c>
      <c r="O43" s="109">
        <v>98128.36</v>
      </c>
      <c r="P43" s="91">
        <f>N43/O43-1</f>
        <v>0.07688837355480094</v>
      </c>
      <c r="Q43" s="90">
        <v>268287.96728472575</v>
      </c>
    </row>
    <row r="44" spans="1:17" ht="12.75">
      <c r="A44" s="79" t="s">
        <v>82</v>
      </c>
      <c r="B44" s="80">
        <v>16367.19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77">
        <v>16367.19</v>
      </c>
      <c r="O44" s="109">
        <v>16628.93</v>
      </c>
      <c r="P44" s="91">
        <f>N44/O44-1</f>
        <v>-0.01574003859538764</v>
      </c>
      <c r="Q44" s="90">
        <v>55307.12481884085</v>
      </c>
    </row>
    <row r="45" spans="1:17" ht="12.75">
      <c r="A45" s="71" t="s">
        <v>62</v>
      </c>
      <c r="B45" s="72">
        <v>122040.48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3">
        <v>122040.48</v>
      </c>
      <c r="O45" s="73">
        <v>114757.29</v>
      </c>
      <c r="P45" s="91">
        <f>N45/O45-1</f>
        <v>0.06346603339970813</v>
      </c>
      <c r="Q45" s="90">
        <v>323595.09210356657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7" ht="12.75">
      <c r="A47" s="79" t="s">
        <v>83</v>
      </c>
      <c r="B47" s="80">
        <v>3145.47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77">
        <v>3145.47</v>
      </c>
      <c r="O47" s="80">
        <v>2708.78</v>
      </c>
      <c r="P47" s="91">
        <f>N47/O47-1</f>
        <v>0.16121279690487955</v>
      </c>
      <c r="Q47" s="90">
        <v>11337.155911943597</v>
      </c>
    </row>
    <row r="48" spans="1:17" ht="12.75">
      <c r="A48" s="79" t="s">
        <v>84</v>
      </c>
      <c r="B48" s="80">
        <v>8952.73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77">
        <v>8952.73</v>
      </c>
      <c r="O48" s="80">
        <v>9351.99</v>
      </c>
      <c r="P48" s="91">
        <f>N48/O48-1</f>
        <v>-0.0426925178491423</v>
      </c>
      <c r="Q48" s="90">
        <v>21519.727138504793</v>
      </c>
    </row>
    <row r="49" spans="1:17" ht="12.75">
      <c r="A49" s="71" t="s">
        <v>65</v>
      </c>
      <c r="B49" s="72">
        <v>12098.2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3">
        <v>12098.2</v>
      </c>
      <c r="O49" s="73">
        <v>12060.77</v>
      </c>
      <c r="P49" s="91">
        <f>N49/O49-1</f>
        <v>0.0031034502772211425</v>
      </c>
      <c r="Q49" s="90">
        <v>32856.88305044839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80"/>
      <c r="P50" s="91"/>
    </row>
    <row r="51" spans="1:17" ht="12.75">
      <c r="A51" s="79" t="s">
        <v>66</v>
      </c>
      <c r="B51" s="80">
        <v>10192.11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77">
        <v>10192.11</v>
      </c>
      <c r="O51" s="80">
        <v>9069.46</v>
      </c>
      <c r="P51" s="91">
        <f>N51/O51-1</f>
        <v>0.12378355491947723</v>
      </c>
      <c r="Q51" s="90">
        <v>24755.447526327105</v>
      </c>
    </row>
    <row r="52" spans="1:17" ht="12.75">
      <c r="A52" s="79" t="s">
        <v>67</v>
      </c>
      <c r="B52" s="80">
        <v>35072.8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77">
        <v>35072.8</v>
      </c>
      <c r="O52" s="80">
        <v>31799.03</v>
      </c>
      <c r="P52" s="91">
        <f>N52/O52-1</f>
        <v>0.10295188249452902</v>
      </c>
      <c r="Q52" s="90">
        <v>72893.82897349435</v>
      </c>
    </row>
    <row r="53" spans="1:16" ht="12.75">
      <c r="A53" s="79" t="s">
        <v>68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77">
        <v>0</v>
      </c>
      <c r="O53" s="80">
        <v>0</v>
      </c>
      <c r="P53" s="91"/>
    </row>
    <row r="54" spans="1:17" ht="12.75">
      <c r="A54" s="79" t="s">
        <v>69</v>
      </c>
      <c r="B54" s="80">
        <v>4.08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77">
        <v>4.08</v>
      </c>
      <c r="O54" s="80">
        <v>30.52</v>
      </c>
      <c r="P54" s="91">
        <f>N54/O54-1</f>
        <v>-0.8663171690694627</v>
      </c>
      <c r="Q54" s="90">
        <v>7490.704058176287</v>
      </c>
    </row>
    <row r="55" spans="1:16" ht="12.75">
      <c r="A55" s="79" t="s">
        <v>70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77">
        <v>0</v>
      </c>
      <c r="O55" s="80">
        <v>0</v>
      </c>
      <c r="P55" s="91"/>
    </row>
    <row r="56" spans="1:17" ht="12.75">
      <c r="A56" s="71" t="s">
        <v>71</v>
      </c>
      <c r="B56" s="72">
        <v>4.08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8">
        <v>0</v>
      </c>
      <c r="N56" s="78">
        <v>4.08</v>
      </c>
      <c r="O56" s="72">
        <v>30.52</v>
      </c>
      <c r="P56" s="91">
        <f>N56/O56-1</f>
        <v>-0.8663171690694627</v>
      </c>
      <c r="Q56" s="90">
        <v>7490.704058176287</v>
      </c>
    </row>
    <row r="57" spans="1:17" ht="12.75">
      <c r="A57" s="79" t="s">
        <v>85</v>
      </c>
      <c r="B57" s="80">
        <v>5086.82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77">
        <v>5086.82</v>
      </c>
      <c r="O57" s="80">
        <v>4727.7</v>
      </c>
      <c r="P57" s="91">
        <f>N57/O57-1</f>
        <v>0.07596082661759418</v>
      </c>
      <c r="Q57" s="90">
        <v>22271.672479110777</v>
      </c>
    </row>
    <row r="58" spans="1:17" ht="12.75">
      <c r="A58" s="71" t="s">
        <v>73</v>
      </c>
      <c r="B58" s="72">
        <v>5086.82</v>
      </c>
      <c r="C58" s="72">
        <v>0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3">
        <v>5086.82</v>
      </c>
      <c r="O58" s="73">
        <v>4727.7</v>
      </c>
      <c r="P58" s="91">
        <f>N58/O58-1</f>
        <v>0.07596082661759418</v>
      </c>
      <c r="Q58" s="90">
        <v>29762.376537287062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7" ht="12.75">
      <c r="A60" s="79" t="s">
        <v>74</v>
      </c>
      <c r="B60" s="80">
        <v>41829.72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77">
        <v>41829.72</v>
      </c>
      <c r="O60" s="80">
        <v>37605.49</v>
      </c>
      <c r="P60" s="91">
        <f>N60/O60-1</f>
        <v>0.112330141157581</v>
      </c>
      <c r="Q60" s="90">
        <v>131247.59063131158</v>
      </c>
    </row>
    <row r="61" spans="1:17" ht="12.75">
      <c r="A61" s="79" t="s">
        <v>75</v>
      </c>
      <c r="B61" s="80">
        <v>15356.95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77">
        <v>15356.95</v>
      </c>
      <c r="O61" s="80">
        <v>17317.69</v>
      </c>
      <c r="P61" s="91">
        <f>N61/O61-1</f>
        <v>-0.1132217980573621</v>
      </c>
      <c r="Q61" s="90">
        <v>54543.658315978355</v>
      </c>
    </row>
    <row r="62" spans="1:17" ht="12.75">
      <c r="A62" s="71" t="s">
        <v>76</v>
      </c>
      <c r="B62" s="72">
        <v>57186.67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3">
        <v>57186.67</v>
      </c>
      <c r="O62" s="73">
        <v>54923.18</v>
      </c>
      <c r="P62" s="91">
        <f>N62/O62-1</f>
        <v>0.04121192545661034</v>
      </c>
      <c r="Q62" s="90">
        <v>185791.24894728995</v>
      </c>
    </row>
    <row r="63" spans="1:16" ht="12.75">
      <c r="A63" s="79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77"/>
      <c r="O63" s="80"/>
      <c r="P63" s="91"/>
    </row>
    <row r="64" spans="1:17" ht="12.75">
      <c r="A64" s="79" t="s">
        <v>77</v>
      </c>
      <c r="B64" s="80">
        <v>105.6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77">
        <v>105.6</v>
      </c>
      <c r="O64" s="80">
        <f>+'[2]farine'!O64*'[2]farine'!O69</f>
        <v>555.5944359737468</v>
      </c>
      <c r="P64" s="91">
        <f>N64/O64-1</f>
        <v>-0.8099333017708805</v>
      </c>
      <c r="Q64" s="90">
        <v>1033.8966644497195</v>
      </c>
    </row>
    <row r="65" spans="1:16" ht="12.75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77"/>
      <c r="O65" s="77"/>
      <c r="P65" s="91"/>
    </row>
    <row r="66" spans="1:20" ht="12.75">
      <c r="A66" s="71" t="s">
        <v>42</v>
      </c>
      <c r="B66" s="72">
        <v>460402.72</v>
      </c>
      <c r="C66" s="72">
        <v>0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3">
        <v>460402.72</v>
      </c>
      <c r="O66" s="72">
        <v>444315.24</v>
      </c>
      <c r="P66" s="91">
        <f>N66/O66-1</f>
        <v>0.036207355840416344</v>
      </c>
      <c r="Q66" s="90">
        <v>1390151.025842771</v>
      </c>
      <c r="S66" s="97"/>
      <c r="T66" s="97"/>
    </row>
    <row r="67" spans="1:20" ht="12.75">
      <c r="A67" s="71" t="s">
        <v>78</v>
      </c>
      <c r="B67" s="72">
        <v>161191.72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3">
        <f>B67</f>
        <v>161191.72</v>
      </c>
      <c r="O67" s="72">
        <f>'[2]farine'!O67*'[2]farine'!O69</f>
        <v>167372.14876819839</v>
      </c>
      <c r="P67" s="91">
        <f>N67/O67-1</f>
        <v>-0.03692626768362728</v>
      </c>
      <c r="S67" s="97"/>
      <c r="T67" s="97"/>
    </row>
    <row r="68" spans="1:20" ht="13.5" thickBot="1">
      <c r="A68" s="79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79"/>
      <c r="O68" s="79"/>
      <c r="P68" s="79"/>
      <c r="S68" s="97"/>
      <c r="T68" s="97"/>
    </row>
    <row r="69" spans="1:16" ht="13.5" thickTop="1">
      <c r="A69" s="85" t="s">
        <v>86</v>
      </c>
      <c r="B69" s="98">
        <f aca="true" t="shared" si="1" ref="B69:O69">B67+B21</f>
        <v>396819.88</v>
      </c>
      <c r="C69" s="98">
        <f t="shared" si="1"/>
        <v>0</v>
      </c>
      <c r="D69" s="98">
        <f t="shared" si="1"/>
        <v>0</v>
      </c>
      <c r="E69" s="98">
        <f t="shared" si="1"/>
        <v>0</v>
      </c>
      <c r="F69" s="98">
        <f t="shared" si="1"/>
        <v>0</v>
      </c>
      <c r="G69" s="98">
        <f t="shared" si="1"/>
        <v>0</v>
      </c>
      <c r="H69" s="98">
        <f t="shared" si="1"/>
        <v>0</v>
      </c>
      <c r="I69" s="98">
        <f t="shared" si="1"/>
        <v>0</v>
      </c>
      <c r="J69" s="98">
        <f t="shared" si="1"/>
        <v>0</v>
      </c>
      <c r="K69" s="98">
        <f t="shared" si="1"/>
        <v>0</v>
      </c>
      <c r="L69" s="98">
        <f t="shared" si="1"/>
        <v>0</v>
      </c>
      <c r="M69" s="98">
        <f t="shared" si="1"/>
        <v>0</v>
      </c>
      <c r="N69" s="99">
        <f t="shared" si="1"/>
        <v>396819.88</v>
      </c>
      <c r="O69" s="100">
        <f t="shared" si="1"/>
        <v>409371.9887681984</v>
      </c>
      <c r="P69" s="101">
        <f>N69/O69-1</f>
        <v>-0.03066186527800241</v>
      </c>
    </row>
    <row r="70" spans="1:17" ht="13.5" thickBot="1">
      <c r="A70" s="86" t="s">
        <v>87</v>
      </c>
      <c r="B70" s="93">
        <f aca="true" t="shared" si="2" ref="B70:O70">B44+B47+B48+B57</f>
        <v>33552.21</v>
      </c>
      <c r="C70" s="93">
        <f t="shared" si="2"/>
        <v>0</v>
      </c>
      <c r="D70" s="93">
        <f t="shared" si="2"/>
        <v>0</v>
      </c>
      <c r="E70" s="93">
        <f t="shared" si="2"/>
        <v>0</v>
      </c>
      <c r="F70" s="93">
        <f t="shared" si="2"/>
        <v>0</v>
      </c>
      <c r="G70" s="93">
        <f t="shared" si="2"/>
        <v>0</v>
      </c>
      <c r="H70" s="93">
        <f t="shared" si="2"/>
        <v>0</v>
      </c>
      <c r="I70" s="93">
        <f t="shared" si="2"/>
        <v>0</v>
      </c>
      <c r="J70" s="93">
        <f t="shared" si="2"/>
        <v>0</v>
      </c>
      <c r="K70" s="93">
        <f t="shared" si="2"/>
        <v>0</v>
      </c>
      <c r="L70" s="93">
        <f t="shared" si="2"/>
        <v>0</v>
      </c>
      <c r="M70" s="93">
        <f t="shared" si="2"/>
        <v>0</v>
      </c>
      <c r="N70" s="94">
        <f t="shared" si="2"/>
        <v>33552.21</v>
      </c>
      <c r="O70" s="93">
        <f t="shared" si="2"/>
        <v>33417.399999999994</v>
      </c>
      <c r="P70" s="92">
        <f>N70/O70-1</f>
        <v>0.004034125934393673</v>
      </c>
      <c r="Q70" s="90">
        <v>110435.6803484</v>
      </c>
    </row>
    <row r="71" spans="3:14" ht="13.5" thickTop="1">
      <c r="C71" s="97"/>
      <c r="N71" s="97"/>
    </row>
    <row r="72" ht="12.75">
      <c r="O72" s="97"/>
    </row>
    <row r="73" spans="2:15" ht="12.75">
      <c r="B73" s="97">
        <f>B25+B10</f>
        <v>405417.8736058846</v>
      </c>
      <c r="C73" s="97">
        <f aca="true" t="shared" si="3" ref="C73:L73">C25+C10</f>
        <v>396819.88</v>
      </c>
      <c r="D73" s="97">
        <f>D25+D10</f>
        <v>0</v>
      </c>
      <c r="E73" s="97">
        <f t="shared" si="3"/>
        <v>0</v>
      </c>
      <c r="F73" s="97">
        <f t="shared" si="3"/>
        <v>0</v>
      </c>
      <c r="G73" s="97">
        <f t="shared" si="3"/>
        <v>0</v>
      </c>
      <c r="H73" s="97">
        <f>H25+H10</f>
        <v>0</v>
      </c>
      <c r="I73" s="97">
        <f>I25+I10</f>
        <v>0</v>
      </c>
      <c r="J73" s="97">
        <f>J25+J10</f>
        <v>0</v>
      </c>
      <c r="K73" s="97">
        <f>K25+K10</f>
        <v>0</v>
      </c>
      <c r="L73" s="97">
        <f t="shared" si="3"/>
        <v>0</v>
      </c>
      <c r="M73" s="97">
        <f>M25+M10</f>
        <v>0</v>
      </c>
      <c r="N73" s="97">
        <f>N10+N25</f>
        <v>437371.93360588467</v>
      </c>
      <c r="O73" s="97">
        <f>O10+O25</f>
        <v>491742.54164448276</v>
      </c>
    </row>
    <row r="74" ht="12.75">
      <c r="B74" s="97"/>
    </row>
    <row r="75" spans="2:15" ht="12.75">
      <c r="B75" s="97">
        <f>B67+B21</f>
        <v>396819.88</v>
      </c>
      <c r="C75" s="97">
        <f aca="true" t="shared" si="4" ref="C75:L75">C67+C21</f>
        <v>0</v>
      </c>
      <c r="D75" s="97">
        <f t="shared" si="4"/>
        <v>0</v>
      </c>
      <c r="E75" s="97">
        <f t="shared" si="4"/>
        <v>0</v>
      </c>
      <c r="F75" s="97">
        <f t="shared" si="4"/>
        <v>0</v>
      </c>
      <c r="G75" s="97">
        <f t="shared" si="4"/>
        <v>0</v>
      </c>
      <c r="H75" s="97">
        <f>H67+H21</f>
        <v>0</v>
      </c>
      <c r="I75" s="97">
        <f t="shared" si="4"/>
        <v>0</v>
      </c>
      <c r="J75" s="97">
        <f>J67+J21</f>
        <v>0</v>
      </c>
      <c r="K75" s="97">
        <f t="shared" si="4"/>
        <v>0</v>
      </c>
      <c r="L75" s="97">
        <f t="shared" si="4"/>
        <v>0</v>
      </c>
      <c r="M75" s="97">
        <f>M67+M21</f>
        <v>0</v>
      </c>
      <c r="N75" s="97">
        <f>N67+N21</f>
        <v>396819.88</v>
      </c>
      <c r="O75" s="97">
        <f>O67+O21</f>
        <v>409371.9887681984</v>
      </c>
    </row>
    <row r="77" ht="12.75">
      <c r="B77" s="97"/>
    </row>
    <row r="78" ht="12.75">
      <c r="B78" s="97"/>
    </row>
  </sheetData>
  <mergeCells count="3">
    <mergeCell ref="A1:N1"/>
    <mergeCell ref="A2:N2"/>
    <mergeCell ref="A6:P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workbookViewId="0" topLeftCell="B106">
      <selection activeCell="C7" sqref="C7:G113"/>
    </sheetView>
  </sheetViews>
  <sheetFormatPr defaultColWidth="11.421875" defaultRowHeight="12.75"/>
  <cols>
    <col min="1" max="1" width="28.28125" style="0" bestFit="1" customWidth="1"/>
    <col min="2" max="2" width="79.421875" style="19" customWidth="1"/>
    <col min="3" max="3" width="13.8515625" style="0" customWidth="1"/>
    <col min="4" max="4" width="11.8515625" style="0" customWidth="1"/>
    <col min="5" max="6" width="13.421875" style="0" customWidth="1"/>
    <col min="7" max="7" width="10.57421875" style="0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7" spans="1:7" ht="42" customHeight="1" thickBot="1">
      <c r="A7" s="47" t="s">
        <v>23</v>
      </c>
      <c r="B7" s="48"/>
      <c r="C7" s="64">
        <v>41091</v>
      </c>
      <c r="D7" s="64">
        <v>40725</v>
      </c>
      <c r="E7" s="64" t="s">
        <v>91</v>
      </c>
      <c r="F7" s="64" t="s">
        <v>92</v>
      </c>
      <c r="G7" s="65" t="s">
        <v>7</v>
      </c>
    </row>
    <row r="8" spans="1:7" ht="15">
      <c r="A8" s="7" t="s">
        <v>0</v>
      </c>
      <c r="B8" s="21" t="s">
        <v>28</v>
      </c>
      <c r="C8" s="35">
        <v>10390.66</v>
      </c>
      <c r="D8" s="36">
        <v>9647.9</v>
      </c>
      <c r="E8" s="36">
        <v>10390.66</v>
      </c>
      <c r="F8" s="36">
        <v>9647.9</v>
      </c>
      <c r="G8" s="43">
        <v>0.0769867017692969</v>
      </c>
    </row>
    <row r="9" spans="1:7" ht="15">
      <c r="A9" s="7"/>
      <c r="B9" s="22" t="s">
        <v>27</v>
      </c>
      <c r="C9" s="37">
        <v>2129.6</v>
      </c>
      <c r="D9" s="24">
        <v>978.4</v>
      </c>
      <c r="E9" s="24">
        <v>2129.6</v>
      </c>
      <c r="F9" s="24">
        <v>978.4</v>
      </c>
      <c r="G9" s="44">
        <v>1.1766148814390842</v>
      </c>
    </row>
    <row r="10" spans="1:7" ht="15">
      <c r="A10" s="7"/>
      <c r="B10" s="22" t="s">
        <v>25</v>
      </c>
      <c r="C10" s="37">
        <v>2518.2</v>
      </c>
      <c r="D10" s="24">
        <v>1860.6</v>
      </c>
      <c r="E10" s="24">
        <v>2518.2</v>
      </c>
      <c r="F10" s="24">
        <v>1860.6</v>
      </c>
      <c r="G10" s="44">
        <v>0.3534343760077394</v>
      </c>
    </row>
    <row r="11" spans="1:7" ht="14.25">
      <c r="A11" s="8"/>
      <c r="B11" s="22" t="s">
        <v>24</v>
      </c>
      <c r="C11" s="37">
        <v>1959.73</v>
      </c>
      <c r="D11" s="24">
        <v>1212.7</v>
      </c>
      <c r="E11" s="24">
        <v>1959.73</v>
      </c>
      <c r="F11" s="24">
        <v>1212.7</v>
      </c>
      <c r="G11" s="44">
        <v>0.6160056073225035</v>
      </c>
    </row>
    <row r="12" spans="1:7" ht="14.25">
      <c r="A12" s="12"/>
      <c r="B12" s="23" t="s">
        <v>26</v>
      </c>
      <c r="C12" s="37">
        <v>877.85</v>
      </c>
      <c r="D12" s="24">
        <v>1011.4</v>
      </c>
      <c r="E12" s="24">
        <v>877.85</v>
      </c>
      <c r="F12" s="24">
        <v>1011.4</v>
      </c>
      <c r="G12" s="44">
        <v>-0.13204469052798096</v>
      </c>
    </row>
    <row r="13" spans="1:7" ht="15">
      <c r="A13" s="7" t="s">
        <v>1</v>
      </c>
      <c r="B13" s="21" t="s">
        <v>28</v>
      </c>
      <c r="C13" s="39">
        <v>5267.32</v>
      </c>
      <c r="D13" s="40">
        <v>5566.59</v>
      </c>
      <c r="E13" s="40">
        <v>5267.32</v>
      </c>
      <c r="F13" s="40">
        <v>5566.59</v>
      </c>
      <c r="G13" s="45">
        <v>-0.05376181827653925</v>
      </c>
    </row>
    <row r="14" spans="1:7" ht="15">
      <c r="A14" s="9" t="s">
        <v>22</v>
      </c>
      <c r="B14" s="22" t="s">
        <v>27</v>
      </c>
      <c r="C14" s="37">
        <v>4767.4</v>
      </c>
      <c r="D14" s="24">
        <v>3007.7</v>
      </c>
      <c r="E14" s="24">
        <v>4767.4</v>
      </c>
      <c r="F14" s="24">
        <v>3007.7</v>
      </c>
      <c r="G14" s="44">
        <v>0.58506499983376</v>
      </c>
    </row>
    <row r="15" spans="1:7" ht="15">
      <c r="A15" s="9"/>
      <c r="B15" s="22" t="s">
        <v>25</v>
      </c>
      <c r="C15" s="37">
        <v>522.12</v>
      </c>
      <c r="D15" s="24">
        <v>472</v>
      </c>
      <c r="E15" s="24">
        <v>522.12</v>
      </c>
      <c r="F15" s="24">
        <v>472</v>
      </c>
      <c r="G15" s="44">
        <v>0.10618644067796601</v>
      </c>
    </row>
    <row r="16" spans="1:7" ht="15">
      <c r="A16" s="9"/>
      <c r="B16" s="22" t="s">
        <v>24</v>
      </c>
      <c r="C16" s="37">
        <v>482.08</v>
      </c>
      <c r="D16" s="24">
        <v>560.68</v>
      </c>
      <c r="E16" s="24">
        <v>482.08</v>
      </c>
      <c r="F16" s="24">
        <v>560.68</v>
      </c>
      <c r="G16" s="44">
        <v>-0.14018691588785037</v>
      </c>
    </row>
    <row r="17" spans="1:7" ht="14.25">
      <c r="A17" s="12"/>
      <c r="B17" s="23" t="s">
        <v>26</v>
      </c>
      <c r="C17" s="37">
        <v>0.9</v>
      </c>
      <c r="D17" s="24">
        <v>16.6</v>
      </c>
      <c r="E17" s="24">
        <v>0.9</v>
      </c>
      <c r="F17" s="24">
        <v>16.6</v>
      </c>
      <c r="G17" s="44">
        <v>-0.9457831325301205</v>
      </c>
    </row>
    <row r="18" spans="1:7" ht="15">
      <c r="A18" s="7" t="s">
        <v>2</v>
      </c>
      <c r="B18" s="21" t="s">
        <v>28</v>
      </c>
      <c r="C18" s="39">
        <v>11315.49</v>
      </c>
      <c r="D18" s="40">
        <v>10195.46</v>
      </c>
      <c r="E18" s="40">
        <v>11315.49</v>
      </c>
      <c r="F18" s="40">
        <v>10195.46</v>
      </c>
      <c r="G18" s="45">
        <v>0.10985575932817171</v>
      </c>
    </row>
    <row r="19" spans="1:7" ht="14.25">
      <c r="A19" s="8"/>
      <c r="B19" s="22" t="s">
        <v>27</v>
      </c>
      <c r="C19" s="37">
        <v>901.22</v>
      </c>
      <c r="D19" s="24">
        <v>440.62</v>
      </c>
      <c r="E19" s="24">
        <v>901.22</v>
      </c>
      <c r="F19" s="24">
        <v>440.62</v>
      </c>
      <c r="G19" s="44">
        <v>1.0453451954064725</v>
      </c>
    </row>
    <row r="20" spans="1:7" ht="14.25">
      <c r="A20" s="8"/>
      <c r="B20" s="22" t="s">
        <v>25</v>
      </c>
      <c r="C20" s="37">
        <v>29.08</v>
      </c>
      <c r="D20" s="24">
        <v>34.78</v>
      </c>
      <c r="E20" s="24">
        <v>29.08</v>
      </c>
      <c r="F20" s="24">
        <v>34.78</v>
      </c>
      <c r="G20" s="44">
        <v>-0.1638872915468661</v>
      </c>
    </row>
    <row r="21" spans="1:7" ht="14.25">
      <c r="A21" s="8"/>
      <c r="B21" s="22" t="s">
        <v>24</v>
      </c>
      <c r="C21" s="37">
        <v>1501.42</v>
      </c>
      <c r="D21" s="24">
        <v>1480.09</v>
      </c>
      <c r="E21" s="24">
        <v>1501.42</v>
      </c>
      <c r="F21" s="24">
        <v>1480.09</v>
      </c>
      <c r="G21" s="44">
        <v>0.014411285800187912</v>
      </c>
    </row>
    <row r="22" spans="1:7" ht="14.25">
      <c r="A22" s="12"/>
      <c r="B22" s="23" t="s">
        <v>26</v>
      </c>
      <c r="C22" s="37">
        <v>619.52</v>
      </c>
      <c r="D22" s="24">
        <v>454.31</v>
      </c>
      <c r="E22" s="24">
        <v>619.52</v>
      </c>
      <c r="F22" s="24">
        <v>454.31</v>
      </c>
      <c r="G22" s="44">
        <v>0.36365037089212215</v>
      </c>
    </row>
    <row r="23" spans="1:7" ht="15">
      <c r="A23" s="13" t="s">
        <v>16</v>
      </c>
      <c r="B23" s="21" t="s">
        <v>28</v>
      </c>
      <c r="C23" s="39">
        <v>4272.2</v>
      </c>
      <c r="D23" s="40">
        <v>4633.04</v>
      </c>
      <c r="E23" s="40">
        <v>4272.2</v>
      </c>
      <c r="F23" s="40">
        <v>4633.04</v>
      </c>
      <c r="G23" s="45">
        <v>-0.07788406748053123</v>
      </c>
    </row>
    <row r="24" spans="1:7" ht="14.25">
      <c r="A24" s="8"/>
      <c r="B24" s="22" t="s">
        <v>27</v>
      </c>
      <c r="C24" s="37">
        <v>4810</v>
      </c>
      <c r="D24" s="24">
        <v>4740.03</v>
      </c>
      <c r="E24" s="24">
        <v>4810</v>
      </c>
      <c r="F24" s="24">
        <v>4740.03</v>
      </c>
      <c r="G24" s="44">
        <v>0.01476150994824943</v>
      </c>
    </row>
    <row r="25" spans="1:7" ht="14.25">
      <c r="A25" s="8"/>
      <c r="B25" s="22" t="s">
        <v>25</v>
      </c>
      <c r="C25" s="37">
        <v>347.1</v>
      </c>
      <c r="D25" s="24">
        <v>246.56</v>
      </c>
      <c r="E25" s="24">
        <v>347.1</v>
      </c>
      <c r="F25" s="24">
        <v>246.56</v>
      </c>
      <c r="G25" s="44">
        <v>0.4077709279688515</v>
      </c>
    </row>
    <row r="26" spans="1:7" ht="14.25">
      <c r="A26" s="8"/>
      <c r="B26" s="22" t="s">
        <v>24</v>
      </c>
      <c r="C26" s="37">
        <v>728.8</v>
      </c>
      <c r="D26" s="24">
        <v>723.38</v>
      </c>
      <c r="E26" s="24">
        <v>728.8</v>
      </c>
      <c r="F26" s="24">
        <v>723.38</v>
      </c>
      <c r="G26" s="44">
        <v>0.007492604163786609</v>
      </c>
    </row>
    <row r="27" spans="1:7" ht="14.25">
      <c r="A27" s="12"/>
      <c r="B27" s="23" t="s">
        <v>26</v>
      </c>
      <c r="C27" s="37">
        <v>0</v>
      </c>
      <c r="D27" s="24">
        <v>319.8</v>
      </c>
      <c r="E27" s="24">
        <v>0</v>
      </c>
      <c r="F27" s="24">
        <v>319.8</v>
      </c>
      <c r="G27" s="44">
        <v>-1</v>
      </c>
    </row>
    <row r="28" spans="1:7" ht="15">
      <c r="A28" s="13" t="s">
        <v>3</v>
      </c>
      <c r="B28" s="21" t="s">
        <v>28</v>
      </c>
      <c r="C28" s="39">
        <v>4018.8</v>
      </c>
      <c r="D28" s="40">
        <v>4171.15</v>
      </c>
      <c r="E28" s="40">
        <v>4018.8</v>
      </c>
      <c r="F28" s="40">
        <v>4171.15</v>
      </c>
      <c r="G28" s="45">
        <v>-0.03652469942342029</v>
      </c>
    </row>
    <row r="29" spans="1:7" ht="14.25">
      <c r="A29" s="8"/>
      <c r="B29" s="22" t="s">
        <v>27</v>
      </c>
      <c r="C29" s="37">
        <v>1331.8</v>
      </c>
      <c r="D29" s="24">
        <v>105.44</v>
      </c>
      <c r="E29" s="24">
        <v>1331.8</v>
      </c>
      <c r="F29" s="24">
        <v>105.44</v>
      </c>
      <c r="G29" s="44">
        <v>11.630880121396055</v>
      </c>
    </row>
    <row r="30" spans="1:7" ht="14.25">
      <c r="A30" s="8"/>
      <c r="B30" s="22" t="s">
        <v>25</v>
      </c>
      <c r="C30" s="37">
        <v>22.7</v>
      </c>
      <c r="D30" s="24">
        <v>18.82</v>
      </c>
      <c r="E30" s="24">
        <v>22.7</v>
      </c>
      <c r="F30" s="24">
        <v>18.82</v>
      </c>
      <c r="G30" s="44">
        <v>0.20616365568544093</v>
      </c>
    </row>
    <row r="31" spans="1:7" ht="14.25">
      <c r="A31" s="8"/>
      <c r="B31" s="22" t="s">
        <v>24</v>
      </c>
      <c r="C31" s="37">
        <v>1628.24</v>
      </c>
      <c r="D31" s="24">
        <v>2531.54</v>
      </c>
      <c r="E31" s="24">
        <v>1628.24</v>
      </c>
      <c r="F31" s="24">
        <v>2531.54</v>
      </c>
      <c r="G31" s="44">
        <v>-0.3568183793264179</v>
      </c>
    </row>
    <row r="32" spans="1:7" ht="14.25">
      <c r="A32" s="12"/>
      <c r="B32" s="23" t="s">
        <v>26</v>
      </c>
      <c r="C32" s="37">
        <v>114.3</v>
      </c>
      <c r="D32" s="24">
        <v>80.7</v>
      </c>
      <c r="E32" s="24">
        <v>114.3</v>
      </c>
      <c r="F32" s="24">
        <v>80.7</v>
      </c>
      <c r="G32" s="44">
        <v>0.4163568773234201</v>
      </c>
    </row>
    <row r="33" spans="1:7" ht="15">
      <c r="A33" s="13" t="s">
        <v>12</v>
      </c>
      <c r="B33" s="21" t="s">
        <v>28</v>
      </c>
      <c r="C33" s="39">
        <v>4729.81</v>
      </c>
      <c r="D33" s="40">
        <v>4971.9</v>
      </c>
      <c r="E33" s="40">
        <v>4729.81</v>
      </c>
      <c r="F33" s="40">
        <v>4971.9</v>
      </c>
      <c r="G33" s="45">
        <v>-0.04869164705645712</v>
      </c>
    </row>
    <row r="34" spans="1:7" ht="14.25">
      <c r="A34" s="8"/>
      <c r="B34" s="22" t="s">
        <v>27</v>
      </c>
      <c r="C34" s="37">
        <v>271.94</v>
      </c>
      <c r="D34" s="24">
        <v>229.2</v>
      </c>
      <c r="E34" s="24">
        <v>271.94</v>
      </c>
      <c r="F34" s="24">
        <v>229.2</v>
      </c>
      <c r="G34" s="44">
        <v>0.18647469458987787</v>
      </c>
    </row>
    <row r="35" spans="1:7" ht="14.25">
      <c r="A35" s="8"/>
      <c r="B35" s="22" t="s">
        <v>25</v>
      </c>
      <c r="C35" s="37">
        <v>1.24</v>
      </c>
      <c r="D35" s="24">
        <v>4.69</v>
      </c>
      <c r="E35" s="24">
        <v>1.24</v>
      </c>
      <c r="F35" s="24">
        <v>4.69</v>
      </c>
      <c r="G35" s="44">
        <v>-0.7356076759061834</v>
      </c>
    </row>
    <row r="36" spans="1:7" ht="14.25">
      <c r="A36" s="8"/>
      <c r="B36" s="22" t="s">
        <v>24</v>
      </c>
      <c r="C36" s="37">
        <v>52.84</v>
      </c>
      <c r="D36" s="24">
        <v>29.01</v>
      </c>
      <c r="E36" s="24">
        <v>52.84</v>
      </c>
      <c r="F36" s="24">
        <v>29.01</v>
      </c>
      <c r="G36" s="44">
        <v>0.821440882454326</v>
      </c>
    </row>
    <row r="37" spans="1:7" ht="14.25">
      <c r="A37" s="12"/>
      <c r="B37" s="23" t="s">
        <v>26</v>
      </c>
      <c r="C37" s="37">
        <v>46.13</v>
      </c>
      <c r="D37" s="24">
        <v>48.2</v>
      </c>
      <c r="E37" s="24">
        <v>46.13</v>
      </c>
      <c r="F37" s="24">
        <v>48.2</v>
      </c>
      <c r="G37" s="44">
        <v>-0.042946058091286266</v>
      </c>
    </row>
    <row r="38" spans="1:7" ht="15">
      <c r="A38" s="13" t="s">
        <v>4</v>
      </c>
      <c r="B38" s="21" t="s">
        <v>28</v>
      </c>
      <c r="C38" s="39">
        <v>9681.64</v>
      </c>
      <c r="D38" s="40">
        <v>10025.69</v>
      </c>
      <c r="E38" s="40">
        <v>9681.64</v>
      </c>
      <c r="F38" s="40">
        <v>10025.69</v>
      </c>
      <c r="G38" s="45">
        <v>-0.034316840037942664</v>
      </c>
    </row>
    <row r="39" spans="1:7" ht="14.25">
      <c r="A39" s="8"/>
      <c r="B39" s="22" t="s">
        <v>27</v>
      </c>
      <c r="C39" s="37">
        <v>5281.75</v>
      </c>
      <c r="D39" s="24">
        <v>4781.51</v>
      </c>
      <c r="E39" s="24">
        <v>5281.75</v>
      </c>
      <c r="F39" s="24">
        <v>4781.51</v>
      </c>
      <c r="G39" s="44">
        <v>0.10461967035518072</v>
      </c>
    </row>
    <row r="40" spans="1:7" ht="14.25">
      <c r="A40" s="8"/>
      <c r="B40" s="22" t="s">
        <v>25</v>
      </c>
      <c r="C40" s="37">
        <v>34.72</v>
      </c>
      <c r="D40" s="24">
        <v>52.73</v>
      </c>
      <c r="E40" s="24">
        <v>34.72</v>
      </c>
      <c r="F40" s="24">
        <v>52.73</v>
      </c>
      <c r="G40" s="44">
        <v>-0.34155129907073767</v>
      </c>
    </row>
    <row r="41" spans="1:7" ht="14.25">
      <c r="A41" s="8"/>
      <c r="B41" s="22" t="s">
        <v>24</v>
      </c>
      <c r="C41" s="37">
        <v>795.26</v>
      </c>
      <c r="D41" s="24">
        <v>696.23</v>
      </c>
      <c r="E41" s="24">
        <v>795.26</v>
      </c>
      <c r="F41" s="24">
        <v>696.23</v>
      </c>
      <c r="G41" s="44">
        <v>0.14223747899401062</v>
      </c>
    </row>
    <row r="42" spans="1:7" ht="14.25">
      <c r="A42" s="12"/>
      <c r="B42" s="23" t="s">
        <v>26</v>
      </c>
      <c r="C42" s="37">
        <v>278.8</v>
      </c>
      <c r="D42" s="24">
        <v>125.7</v>
      </c>
      <c r="E42" s="24">
        <v>278.8</v>
      </c>
      <c r="F42" s="24">
        <v>125.7</v>
      </c>
      <c r="G42" s="44">
        <v>1.2179793158313443</v>
      </c>
    </row>
    <row r="43" spans="1:7" ht="15">
      <c r="A43" s="13" t="s">
        <v>17</v>
      </c>
      <c r="B43" s="21" t="s">
        <v>28</v>
      </c>
      <c r="C43" s="39">
        <v>11737.36</v>
      </c>
      <c r="D43" s="40">
        <v>11989.25</v>
      </c>
      <c r="E43" s="40">
        <v>11737.36</v>
      </c>
      <c r="F43" s="40">
        <v>11989.25</v>
      </c>
      <c r="G43" s="45">
        <v>-0.021009654482140205</v>
      </c>
    </row>
    <row r="44" spans="1:7" ht="14.25">
      <c r="A44" s="8"/>
      <c r="B44" s="22" t="s">
        <v>27</v>
      </c>
      <c r="C44" s="37">
        <v>3429.69</v>
      </c>
      <c r="D44" s="24">
        <v>3394.21</v>
      </c>
      <c r="E44" s="24">
        <v>3429.69</v>
      </c>
      <c r="F44" s="24">
        <v>3394.21</v>
      </c>
      <c r="G44" s="44">
        <v>0.010453095123754919</v>
      </c>
    </row>
    <row r="45" spans="1:7" ht="14.25">
      <c r="A45" s="8"/>
      <c r="B45" s="22" t="s">
        <v>25</v>
      </c>
      <c r="C45" s="37">
        <v>1075.51</v>
      </c>
      <c r="D45" s="24">
        <v>1417.48</v>
      </c>
      <c r="E45" s="24">
        <v>1075.51</v>
      </c>
      <c r="F45" s="24">
        <v>1417.48</v>
      </c>
      <c r="G45" s="44">
        <v>-0.2412520811581116</v>
      </c>
    </row>
    <row r="46" spans="1:7" ht="14.25">
      <c r="A46" s="8"/>
      <c r="B46" s="22" t="s">
        <v>24</v>
      </c>
      <c r="C46" s="37">
        <v>2106.3</v>
      </c>
      <c r="D46" s="24">
        <v>1485.15</v>
      </c>
      <c r="E46" s="24">
        <v>2106.3</v>
      </c>
      <c r="F46" s="24">
        <v>1485.15</v>
      </c>
      <c r="G46" s="44">
        <v>0.41824058175941836</v>
      </c>
    </row>
    <row r="47" spans="1:7" ht="14.25">
      <c r="A47" s="12"/>
      <c r="B47" s="23" t="s">
        <v>26</v>
      </c>
      <c r="C47" s="37">
        <v>185.73</v>
      </c>
      <c r="D47" s="24">
        <v>261.58</v>
      </c>
      <c r="E47" s="24">
        <v>185.73</v>
      </c>
      <c r="F47" s="24">
        <v>261.58</v>
      </c>
      <c r="G47" s="44">
        <v>-0.28996865203761757</v>
      </c>
    </row>
    <row r="48" spans="1:7" ht="15">
      <c r="A48" s="13" t="s">
        <v>18</v>
      </c>
      <c r="B48" s="21" t="s">
        <v>28</v>
      </c>
      <c r="C48" s="39">
        <v>13846.3</v>
      </c>
      <c r="D48" s="40">
        <v>14365.33</v>
      </c>
      <c r="E48" s="40">
        <v>13846.3</v>
      </c>
      <c r="F48" s="40">
        <v>14365.33</v>
      </c>
      <c r="G48" s="45">
        <v>-0.0361307397741647</v>
      </c>
    </row>
    <row r="49" spans="1:7" ht="14.25">
      <c r="A49" s="8"/>
      <c r="B49" s="22" t="s">
        <v>27</v>
      </c>
      <c r="C49" s="37">
        <v>7398.48</v>
      </c>
      <c r="D49" s="24">
        <v>8735.38</v>
      </c>
      <c r="E49" s="24">
        <v>7398.48</v>
      </c>
      <c r="F49" s="24">
        <v>8735.38</v>
      </c>
      <c r="G49" s="44">
        <v>-0.153044286567957</v>
      </c>
    </row>
    <row r="50" spans="1:7" ht="14.25">
      <c r="A50" s="8"/>
      <c r="B50" s="22" t="s">
        <v>25</v>
      </c>
      <c r="C50" s="37">
        <v>3171.06</v>
      </c>
      <c r="D50" s="24">
        <v>2701.37</v>
      </c>
      <c r="E50" s="24">
        <v>3171.06</v>
      </c>
      <c r="F50" s="24">
        <v>2701.37</v>
      </c>
      <c r="G50" s="44">
        <v>0.17387103580775687</v>
      </c>
    </row>
    <row r="51" spans="1:7" ht="14.25">
      <c r="A51" s="8"/>
      <c r="B51" s="22" t="s">
        <v>24</v>
      </c>
      <c r="C51" s="37">
        <v>1746.95</v>
      </c>
      <c r="D51" s="24">
        <v>2960.6</v>
      </c>
      <c r="E51" s="24">
        <v>1746.95</v>
      </c>
      <c r="F51" s="24">
        <v>2960.6</v>
      </c>
      <c r="G51" s="44">
        <v>-0.4099337972032696</v>
      </c>
    </row>
    <row r="52" spans="1:7" ht="14.25">
      <c r="A52" s="12"/>
      <c r="B52" s="23" t="s">
        <v>26</v>
      </c>
      <c r="C52" s="37">
        <v>2503.88</v>
      </c>
      <c r="D52" s="24">
        <v>2019.34</v>
      </c>
      <c r="E52" s="24">
        <v>2503.88</v>
      </c>
      <c r="F52" s="24">
        <v>2019.34</v>
      </c>
      <c r="G52" s="44">
        <v>0.23994968653124293</v>
      </c>
    </row>
    <row r="53" spans="1:7" ht="15">
      <c r="A53" s="13" t="s">
        <v>5</v>
      </c>
      <c r="B53" s="21" t="s">
        <v>28</v>
      </c>
      <c r="C53" s="39">
        <v>7718.96</v>
      </c>
      <c r="D53" s="40">
        <v>6367.18</v>
      </c>
      <c r="E53" s="40">
        <v>7718.96</v>
      </c>
      <c r="F53" s="40">
        <v>6367.18</v>
      </c>
      <c r="G53" s="45">
        <v>0.2123043482357967</v>
      </c>
    </row>
    <row r="54" spans="1:7" ht="15">
      <c r="A54" s="13"/>
      <c r="B54" s="22" t="s">
        <v>27</v>
      </c>
      <c r="C54" s="37">
        <v>35.4</v>
      </c>
      <c r="D54" s="24">
        <v>53</v>
      </c>
      <c r="E54" s="24">
        <v>35.4</v>
      </c>
      <c r="F54" s="24">
        <v>53</v>
      </c>
      <c r="G54" s="44">
        <v>-0.33207547169811324</v>
      </c>
    </row>
    <row r="55" spans="1:7" ht="15">
      <c r="A55" s="13"/>
      <c r="B55" s="22" t="s">
        <v>25</v>
      </c>
      <c r="C55" s="37">
        <v>1993.9</v>
      </c>
      <c r="D55" s="24">
        <v>2904.35</v>
      </c>
      <c r="E55" s="24">
        <v>1993.9</v>
      </c>
      <c r="F55" s="24">
        <v>2904.35</v>
      </c>
      <c r="G55" s="44">
        <v>-0.313478058773908</v>
      </c>
    </row>
    <row r="56" spans="1:7" ht="15">
      <c r="A56" s="13"/>
      <c r="B56" s="22" t="s">
        <v>24</v>
      </c>
      <c r="C56" s="37">
        <v>1348.24</v>
      </c>
      <c r="D56" s="24">
        <v>1252.2</v>
      </c>
      <c r="E56" s="24">
        <v>1348.24</v>
      </c>
      <c r="F56" s="24">
        <v>1252.2</v>
      </c>
      <c r="G56" s="44">
        <v>0.07669701325666822</v>
      </c>
    </row>
    <row r="57" spans="1:7" ht="15">
      <c r="A57" s="14"/>
      <c r="B57" s="23" t="s">
        <v>26</v>
      </c>
      <c r="C57" s="37">
        <v>2344.6</v>
      </c>
      <c r="D57" s="24">
        <v>1497.46</v>
      </c>
      <c r="E57" s="24">
        <v>2344.6</v>
      </c>
      <c r="F57" s="24">
        <v>1497.46</v>
      </c>
      <c r="G57" s="44">
        <v>0.565717949060409</v>
      </c>
    </row>
    <row r="58" spans="1:7" ht="15">
      <c r="A58" s="13" t="s">
        <v>19</v>
      </c>
      <c r="B58" s="21" t="s">
        <v>28</v>
      </c>
      <c r="C58" s="39">
        <v>7806.82</v>
      </c>
      <c r="D58" s="40">
        <v>6427.58</v>
      </c>
      <c r="E58" s="40">
        <v>7806.82</v>
      </c>
      <c r="F58" s="40">
        <v>6427.58</v>
      </c>
      <c r="G58" s="45">
        <v>0.21458153768603427</v>
      </c>
    </row>
    <row r="59" spans="1:7" ht="15">
      <c r="A59" s="13"/>
      <c r="B59" s="22" t="s">
        <v>27</v>
      </c>
      <c r="C59" s="37">
        <v>4207.85</v>
      </c>
      <c r="D59" s="24">
        <v>4337.99</v>
      </c>
      <c r="E59" s="24">
        <v>4207.85</v>
      </c>
      <c r="F59" s="24">
        <v>4337.99</v>
      </c>
      <c r="G59" s="44">
        <v>-0.03000006915645248</v>
      </c>
    </row>
    <row r="60" spans="1:7" ht="15">
      <c r="A60" s="13"/>
      <c r="B60" s="22" t="s">
        <v>25</v>
      </c>
      <c r="C60" s="37">
        <v>3112.94</v>
      </c>
      <c r="D60" s="24">
        <v>1219.87</v>
      </c>
      <c r="E60" s="24">
        <v>3112.94</v>
      </c>
      <c r="F60" s="24">
        <v>1219.87</v>
      </c>
      <c r="G60" s="44">
        <v>1.5518620836646533</v>
      </c>
    </row>
    <row r="61" spans="1:7" ht="15">
      <c r="A61" s="13"/>
      <c r="B61" s="22" t="s">
        <v>24</v>
      </c>
      <c r="C61" s="37">
        <v>868.04</v>
      </c>
      <c r="D61" s="24">
        <v>931.56</v>
      </c>
      <c r="E61" s="24">
        <v>868.04</v>
      </c>
      <c r="F61" s="24">
        <v>931.56</v>
      </c>
      <c r="G61" s="44">
        <v>-0.0681866975825497</v>
      </c>
    </row>
    <row r="62" spans="1:7" ht="15">
      <c r="A62" s="14"/>
      <c r="B62" s="23" t="s">
        <v>26</v>
      </c>
      <c r="C62" s="37">
        <v>10973.76</v>
      </c>
      <c r="D62" s="24">
        <v>11412.77</v>
      </c>
      <c r="E62" s="24">
        <v>10973.76</v>
      </c>
      <c r="F62" s="24">
        <v>11412.77</v>
      </c>
      <c r="G62" s="44">
        <v>-0.0384665598272812</v>
      </c>
    </row>
    <row r="63" spans="1:7" ht="15">
      <c r="A63" s="13" t="s">
        <v>13</v>
      </c>
      <c r="B63" s="21" t="s">
        <v>28</v>
      </c>
      <c r="C63" s="39">
        <v>7826.23</v>
      </c>
      <c r="D63" s="40">
        <v>7926.84</v>
      </c>
      <c r="E63" s="40">
        <v>7826.23</v>
      </c>
      <c r="F63" s="40">
        <v>7926.84</v>
      </c>
      <c r="G63" s="45">
        <v>-0.01269232127808817</v>
      </c>
    </row>
    <row r="64" spans="1:7" ht="15">
      <c r="A64" s="13"/>
      <c r="B64" s="22" t="s">
        <v>27</v>
      </c>
      <c r="C64" s="37">
        <v>4426.43</v>
      </c>
      <c r="D64" s="24">
        <v>4152.15</v>
      </c>
      <c r="E64" s="24">
        <v>4426.43</v>
      </c>
      <c r="F64" s="24">
        <v>4152.15</v>
      </c>
      <c r="G64" s="44">
        <v>0.06605734378574968</v>
      </c>
    </row>
    <row r="65" spans="1:7" ht="15">
      <c r="A65" s="13"/>
      <c r="B65" s="22" t="s">
        <v>25</v>
      </c>
      <c r="C65" s="37">
        <v>1188.71</v>
      </c>
      <c r="D65" s="24">
        <v>1590.85</v>
      </c>
      <c r="E65" s="24">
        <v>1188.71</v>
      </c>
      <c r="F65" s="24">
        <v>1590.85</v>
      </c>
      <c r="G65" s="44">
        <v>-0.25278310337241094</v>
      </c>
    </row>
    <row r="66" spans="1:7" ht="15">
      <c r="A66" s="13"/>
      <c r="B66" s="22" t="s">
        <v>24</v>
      </c>
      <c r="C66" s="37">
        <v>1311.39</v>
      </c>
      <c r="D66" s="24">
        <v>1222.38</v>
      </c>
      <c r="E66" s="24">
        <v>1311.39</v>
      </c>
      <c r="F66" s="24">
        <v>1222.38</v>
      </c>
      <c r="G66" s="44">
        <v>0.07281696362833157</v>
      </c>
    </row>
    <row r="67" spans="1:7" ht="15">
      <c r="A67" s="14"/>
      <c r="B67" s="23" t="s">
        <v>26</v>
      </c>
      <c r="C67" s="37">
        <v>23.5</v>
      </c>
      <c r="D67" s="24">
        <v>5.7</v>
      </c>
      <c r="E67" s="24">
        <v>23.5</v>
      </c>
      <c r="F67" s="24">
        <v>5.7</v>
      </c>
      <c r="G67" s="44">
        <v>3.1228070175438596</v>
      </c>
    </row>
    <row r="68" spans="1:7" ht="15">
      <c r="A68" s="13" t="s">
        <v>6</v>
      </c>
      <c r="B68" s="21" t="s">
        <v>28</v>
      </c>
      <c r="C68" s="39">
        <v>13964.58</v>
      </c>
      <c r="D68" s="40">
        <v>11698.36</v>
      </c>
      <c r="E68" s="40">
        <v>13964.58</v>
      </c>
      <c r="F68" s="40">
        <v>11698.36</v>
      </c>
      <c r="G68" s="45">
        <v>0.19372117117271137</v>
      </c>
    </row>
    <row r="69" spans="1:7" ht="15">
      <c r="A69" s="13"/>
      <c r="B69" s="22" t="s">
        <v>27</v>
      </c>
      <c r="C69" s="37">
        <v>26753.91</v>
      </c>
      <c r="D69" s="24">
        <v>25127.35</v>
      </c>
      <c r="E69" s="24">
        <v>26753.91</v>
      </c>
      <c r="F69" s="24">
        <v>25127.35</v>
      </c>
      <c r="G69" s="44">
        <v>0.06473265187136734</v>
      </c>
    </row>
    <row r="70" spans="1:7" ht="15">
      <c r="A70" s="13"/>
      <c r="B70" s="22" t="s">
        <v>25</v>
      </c>
      <c r="C70" s="37">
        <v>150.42</v>
      </c>
      <c r="D70" s="24">
        <v>387.64</v>
      </c>
      <c r="E70" s="24">
        <v>150.42</v>
      </c>
      <c r="F70" s="24">
        <v>387.64</v>
      </c>
      <c r="G70" s="44">
        <v>-0.611959550098029</v>
      </c>
    </row>
    <row r="71" spans="1:7" ht="15">
      <c r="A71" s="13"/>
      <c r="B71" s="22" t="s">
        <v>24</v>
      </c>
      <c r="C71" s="37">
        <v>1244.44</v>
      </c>
      <c r="D71" s="24">
        <v>1537.47</v>
      </c>
      <c r="E71" s="24">
        <v>1244.44</v>
      </c>
      <c r="F71" s="24">
        <v>1537.47</v>
      </c>
      <c r="G71" s="44">
        <v>-0.19059233676104248</v>
      </c>
    </row>
    <row r="72" spans="1:7" ht="15">
      <c r="A72" s="14"/>
      <c r="B72" s="23" t="s">
        <v>26</v>
      </c>
      <c r="C72" s="37">
        <v>674.55</v>
      </c>
      <c r="D72" s="24">
        <v>343.2</v>
      </c>
      <c r="E72" s="24">
        <v>674.55</v>
      </c>
      <c r="F72" s="24">
        <v>343.2</v>
      </c>
      <c r="G72" s="44">
        <v>0.9654720279720279</v>
      </c>
    </row>
    <row r="73" spans="1:7" ht="15">
      <c r="A73" s="13" t="s">
        <v>20</v>
      </c>
      <c r="B73" s="21" t="s">
        <v>28</v>
      </c>
      <c r="C73" s="39">
        <v>16980.84</v>
      </c>
      <c r="D73" s="40">
        <v>17432.53</v>
      </c>
      <c r="E73" s="40">
        <v>16980.84</v>
      </c>
      <c r="F73" s="40">
        <v>17432.53</v>
      </c>
      <c r="G73" s="45">
        <v>-0.025910754204926056</v>
      </c>
    </row>
    <row r="74" spans="1:7" ht="15">
      <c r="A74" s="13"/>
      <c r="B74" s="22" t="s">
        <v>27</v>
      </c>
      <c r="C74" s="37">
        <v>2145.85</v>
      </c>
      <c r="D74" s="24">
        <v>3602.56</v>
      </c>
      <c r="E74" s="24">
        <v>2145.85</v>
      </c>
      <c r="F74" s="24">
        <v>3602.56</v>
      </c>
      <c r="G74" s="44">
        <v>-0.4043541259548765</v>
      </c>
    </row>
    <row r="75" spans="1:7" ht="15">
      <c r="A75" s="13"/>
      <c r="B75" s="22" t="s">
        <v>25</v>
      </c>
      <c r="C75" s="37">
        <v>1443.25</v>
      </c>
      <c r="D75" s="24">
        <v>1353.6</v>
      </c>
      <c r="E75" s="24">
        <v>1443.25</v>
      </c>
      <c r="F75" s="24">
        <v>1353.6</v>
      </c>
      <c r="G75" s="44">
        <v>0.06623079196217496</v>
      </c>
    </row>
    <row r="76" spans="1:7" ht="15">
      <c r="A76" s="13"/>
      <c r="B76" s="22" t="s">
        <v>24</v>
      </c>
      <c r="C76" s="37">
        <v>1281.46</v>
      </c>
      <c r="D76" s="24">
        <v>1351.77</v>
      </c>
      <c r="E76" s="24">
        <v>1281.46</v>
      </c>
      <c r="F76" s="24">
        <v>1351.77</v>
      </c>
      <c r="G76" s="44">
        <v>-0.05201328628390922</v>
      </c>
    </row>
    <row r="77" spans="1:7" ht="15">
      <c r="A77" s="14"/>
      <c r="B77" s="23" t="s">
        <v>26</v>
      </c>
      <c r="C77" s="37">
        <v>234.67</v>
      </c>
      <c r="D77" s="24">
        <v>269.16</v>
      </c>
      <c r="E77" s="24">
        <v>234.67</v>
      </c>
      <c r="F77" s="24">
        <v>269.16</v>
      </c>
      <c r="G77" s="44">
        <v>-0.12813939664140306</v>
      </c>
    </row>
    <row r="78" spans="1:7" ht="15">
      <c r="A78" s="13" t="s">
        <v>8</v>
      </c>
      <c r="B78" s="21" t="s">
        <v>28</v>
      </c>
      <c r="C78" s="39">
        <v>20391.21</v>
      </c>
      <c r="D78" s="40">
        <v>20158.91</v>
      </c>
      <c r="E78" s="40">
        <v>20391.21</v>
      </c>
      <c r="F78" s="40">
        <v>20158.91</v>
      </c>
      <c r="G78" s="45">
        <v>0.011523440503479643</v>
      </c>
    </row>
    <row r="79" spans="1:7" ht="15">
      <c r="A79" s="13"/>
      <c r="B79" s="22" t="s">
        <v>27</v>
      </c>
      <c r="C79" s="37">
        <v>7544.69</v>
      </c>
      <c r="D79" s="24">
        <v>7438.84</v>
      </c>
      <c r="E79" s="24">
        <v>7544.69</v>
      </c>
      <c r="F79" s="24">
        <v>7438.84</v>
      </c>
      <c r="G79" s="44">
        <v>0.014229369095181355</v>
      </c>
    </row>
    <row r="80" spans="1:7" ht="15">
      <c r="A80" s="13"/>
      <c r="B80" s="22" t="s">
        <v>25</v>
      </c>
      <c r="C80" s="37">
        <v>1799.54</v>
      </c>
      <c r="D80" s="24">
        <v>1696.5</v>
      </c>
      <c r="E80" s="24">
        <v>1799.54</v>
      </c>
      <c r="F80" s="24">
        <v>1696.5</v>
      </c>
      <c r="G80" s="44">
        <v>0.06073681108163864</v>
      </c>
    </row>
    <row r="81" spans="1:7" ht="15">
      <c r="A81" s="13"/>
      <c r="B81" s="22" t="s">
        <v>24</v>
      </c>
      <c r="C81" s="37">
        <v>7556.53</v>
      </c>
      <c r="D81" s="24">
        <v>6979.6</v>
      </c>
      <c r="E81" s="24">
        <v>7556.53</v>
      </c>
      <c r="F81" s="24">
        <v>6979.6</v>
      </c>
      <c r="G81" s="44">
        <v>0.08265946472577212</v>
      </c>
    </row>
    <row r="82" spans="1:7" ht="15">
      <c r="A82" s="14"/>
      <c r="B82" s="23" t="s">
        <v>26</v>
      </c>
      <c r="C82" s="37">
        <v>12605.06</v>
      </c>
      <c r="D82" s="24">
        <v>6627.45</v>
      </c>
      <c r="E82" s="24">
        <v>12605.06</v>
      </c>
      <c r="F82" s="24">
        <v>6627.45</v>
      </c>
      <c r="G82" s="44">
        <v>0.9019472044300598</v>
      </c>
    </row>
    <row r="83" spans="1:7" ht="15">
      <c r="A83" s="13" t="s">
        <v>9</v>
      </c>
      <c r="B83" s="21" t="s">
        <v>28</v>
      </c>
      <c r="C83" s="39">
        <v>8713.5</v>
      </c>
      <c r="D83" s="40">
        <v>9989</v>
      </c>
      <c r="E83" s="40">
        <v>8713.5</v>
      </c>
      <c r="F83" s="40">
        <v>9989</v>
      </c>
      <c r="G83" s="45">
        <v>-0.127690459505456</v>
      </c>
    </row>
    <row r="84" spans="1:7" ht="15">
      <c r="A84" s="13"/>
      <c r="B84" s="22" t="s">
        <v>27</v>
      </c>
      <c r="C84" s="37">
        <v>4638.6</v>
      </c>
      <c r="D84" s="24">
        <v>3353.7</v>
      </c>
      <c r="E84" s="24">
        <v>4638.6</v>
      </c>
      <c r="F84" s="24">
        <v>3353.7</v>
      </c>
      <c r="G84" s="44">
        <v>0.3831290813131767</v>
      </c>
    </row>
    <row r="85" spans="1:7" ht="15">
      <c r="A85" s="13"/>
      <c r="B85" s="22" t="s">
        <v>25</v>
      </c>
      <c r="C85" s="37">
        <v>31.2</v>
      </c>
      <c r="D85" s="24">
        <v>139.6</v>
      </c>
      <c r="E85" s="24">
        <v>31.2</v>
      </c>
      <c r="F85" s="24">
        <v>139.6</v>
      </c>
      <c r="G85" s="44">
        <v>-0.7765042979942693</v>
      </c>
    </row>
    <row r="86" spans="1:7" ht="15">
      <c r="A86" s="13"/>
      <c r="B86" s="22" t="s">
        <v>24</v>
      </c>
      <c r="C86" s="37">
        <v>603.9</v>
      </c>
      <c r="D86" s="24">
        <v>552.9</v>
      </c>
      <c r="E86" s="24">
        <v>603.9</v>
      </c>
      <c r="F86" s="24">
        <v>552.9</v>
      </c>
      <c r="G86" s="44">
        <v>0.09224091155724357</v>
      </c>
    </row>
    <row r="87" spans="1:7" ht="15">
      <c r="A87" s="14"/>
      <c r="B87" s="23" t="s">
        <v>26</v>
      </c>
      <c r="C87" s="37">
        <v>351.6</v>
      </c>
      <c r="D87" s="24">
        <v>535.4</v>
      </c>
      <c r="E87" s="24">
        <v>351.6</v>
      </c>
      <c r="F87" s="24">
        <v>535.4</v>
      </c>
      <c r="G87" s="44">
        <v>-0.3432947329099738</v>
      </c>
    </row>
    <row r="88" spans="1:7" ht="15">
      <c r="A88" s="13" t="s">
        <v>10</v>
      </c>
      <c r="B88" s="21" t="s">
        <v>28</v>
      </c>
      <c r="C88" s="39">
        <v>4278.1</v>
      </c>
      <c r="D88" s="40">
        <v>4352.38</v>
      </c>
      <c r="E88" s="40">
        <v>4278.1</v>
      </c>
      <c r="F88" s="40">
        <v>4352.38</v>
      </c>
      <c r="G88" s="45">
        <v>-0.017066524522215354</v>
      </c>
    </row>
    <row r="89" spans="1:7" ht="15">
      <c r="A89" s="13"/>
      <c r="B89" s="22" t="s">
        <v>27</v>
      </c>
      <c r="C89" s="37">
        <v>1167.7</v>
      </c>
      <c r="D89" s="24">
        <v>405.5</v>
      </c>
      <c r="E89" s="24">
        <v>1167.7</v>
      </c>
      <c r="F89" s="24">
        <v>405.5</v>
      </c>
      <c r="G89" s="44">
        <v>1.8796547472256475</v>
      </c>
    </row>
    <row r="90" spans="1:7" ht="15">
      <c r="A90" s="13"/>
      <c r="B90" s="22" t="s">
        <v>25</v>
      </c>
      <c r="C90" s="37">
        <v>7.2</v>
      </c>
      <c r="D90" s="24">
        <v>7.6</v>
      </c>
      <c r="E90" s="24">
        <v>7.2</v>
      </c>
      <c r="F90" s="24">
        <v>7.6</v>
      </c>
      <c r="G90" s="44">
        <v>-0.05263157894736836</v>
      </c>
    </row>
    <row r="91" spans="1:7" ht="15">
      <c r="A91" s="13"/>
      <c r="B91" s="22" t="s">
        <v>24</v>
      </c>
      <c r="C91" s="37">
        <v>446.5</v>
      </c>
      <c r="D91" s="24">
        <v>225.5</v>
      </c>
      <c r="E91" s="24">
        <v>446.5</v>
      </c>
      <c r="F91" s="24">
        <v>225.5</v>
      </c>
      <c r="G91" s="44">
        <v>0.9800443458980044</v>
      </c>
    </row>
    <row r="92" spans="1:7" ht="15">
      <c r="A92" s="14"/>
      <c r="B92" s="23" t="s">
        <v>26</v>
      </c>
      <c r="C92" s="37">
        <v>9685.1</v>
      </c>
      <c r="D92" s="24">
        <v>10319</v>
      </c>
      <c r="E92" s="24">
        <v>9685.1</v>
      </c>
      <c r="F92" s="24">
        <v>10319</v>
      </c>
      <c r="G92" s="44">
        <v>-0.061430371159996056</v>
      </c>
    </row>
    <row r="93" spans="1:7" ht="15">
      <c r="A93" s="13" t="s">
        <v>21</v>
      </c>
      <c r="B93" s="21" t="s">
        <v>28</v>
      </c>
      <c r="C93" s="39">
        <v>4318.33</v>
      </c>
      <c r="D93" s="40">
        <v>4632.25</v>
      </c>
      <c r="E93" s="40">
        <v>4318.33</v>
      </c>
      <c r="F93" s="40">
        <v>4632.25</v>
      </c>
      <c r="G93" s="45">
        <v>-0.06776836310648171</v>
      </c>
    </row>
    <row r="94" spans="1:7" ht="14.25">
      <c r="A94" s="8"/>
      <c r="B94" s="22" t="s">
        <v>27</v>
      </c>
      <c r="C94" s="37">
        <v>1018.1</v>
      </c>
      <c r="D94" s="24">
        <v>1377.7</v>
      </c>
      <c r="E94" s="24">
        <v>1018.1</v>
      </c>
      <c r="F94" s="24">
        <v>1377.7</v>
      </c>
      <c r="G94" s="44">
        <v>-0.2610147347027655</v>
      </c>
    </row>
    <row r="95" spans="1:7" ht="14.25">
      <c r="A95" s="8"/>
      <c r="B95" s="22" t="s">
        <v>25</v>
      </c>
      <c r="C95" s="37">
        <v>7.46</v>
      </c>
      <c r="D95" s="24">
        <v>7.96</v>
      </c>
      <c r="E95" s="24">
        <v>7.46</v>
      </c>
      <c r="F95" s="24">
        <v>7.96</v>
      </c>
      <c r="G95" s="44">
        <v>-0.06281407035175879</v>
      </c>
    </row>
    <row r="96" spans="1:7" ht="14.25">
      <c r="A96" s="8"/>
      <c r="B96" s="22" t="s">
        <v>24</v>
      </c>
      <c r="C96" s="37">
        <v>54.28</v>
      </c>
      <c r="D96" s="24">
        <v>67.46</v>
      </c>
      <c r="E96" s="24">
        <v>54.28</v>
      </c>
      <c r="F96" s="24">
        <v>67.46</v>
      </c>
      <c r="G96" s="44">
        <v>-0.19537503705899784</v>
      </c>
    </row>
    <row r="97" spans="1:7" ht="14.25">
      <c r="A97" s="12"/>
      <c r="B97" s="23" t="s">
        <v>26</v>
      </c>
      <c r="C97" s="37">
        <v>0</v>
      </c>
      <c r="D97" s="24">
        <v>21.1</v>
      </c>
      <c r="E97" s="24">
        <v>0</v>
      </c>
      <c r="F97" s="24">
        <v>21.1</v>
      </c>
      <c r="G97" s="44">
        <v>-1</v>
      </c>
    </row>
    <row r="98" spans="1:7" ht="15">
      <c r="A98" s="13" t="s">
        <v>11</v>
      </c>
      <c r="B98" s="21" t="s">
        <v>28</v>
      </c>
      <c r="C98" s="39">
        <v>16116.52</v>
      </c>
      <c r="D98" s="40">
        <v>15694.6</v>
      </c>
      <c r="E98" s="40">
        <v>16116.52</v>
      </c>
      <c r="F98" s="40">
        <v>15694.6</v>
      </c>
      <c r="G98" s="45">
        <v>0.026883131777808877</v>
      </c>
    </row>
    <row r="99" spans="1:7" ht="14.25">
      <c r="A99" s="8"/>
      <c r="B99" s="22" t="s">
        <v>27</v>
      </c>
      <c r="C99" s="37">
        <v>535.3</v>
      </c>
      <c r="D99" s="24">
        <v>778.9</v>
      </c>
      <c r="E99" s="24">
        <v>535.3</v>
      </c>
      <c r="F99" s="24">
        <v>778.9</v>
      </c>
      <c r="G99" s="44">
        <v>-0.31274874823469</v>
      </c>
    </row>
    <row r="100" spans="1:7" ht="14.25">
      <c r="A100" s="8"/>
      <c r="B100" s="22" t="s">
        <v>25</v>
      </c>
      <c r="C100" s="37">
        <v>1856.13</v>
      </c>
      <c r="D100" s="24">
        <v>1354.66</v>
      </c>
      <c r="E100" s="24">
        <v>1856.13</v>
      </c>
      <c r="F100" s="24">
        <v>1354.66</v>
      </c>
      <c r="G100" s="44">
        <v>0.37018144774334516</v>
      </c>
    </row>
    <row r="101" spans="1:7" ht="14.25">
      <c r="A101" s="8"/>
      <c r="B101" s="22" t="s">
        <v>24</v>
      </c>
      <c r="C101" s="37">
        <v>513.5</v>
      </c>
      <c r="D101" s="24">
        <v>380.32</v>
      </c>
      <c r="E101" s="24">
        <v>513.5</v>
      </c>
      <c r="F101" s="24">
        <v>380.32</v>
      </c>
      <c r="G101" s="44">
        <v>0.3501787968026926</v>
      </c>
    </row>
    <row r="102" spans="1:7" ht="14.25">
      <c r="A102" s="12"/>
      <c r="B102" s="23" t="s">
        <v>26</v>
      </c>
      <c r="C102" s="37">
        <v>859.4</v>
      </c>
      <c r="D102" s="24">
        <v>548.2</v>
      </c>
      <c r="E102" s="24">
        <v>859.4</v>
      </c>
      <c r="F102" s="24">
        <v>548.2</v>
      </c>
      <c r="G102" s="44">
        <v>0.5676760306457496</v>
      </c>
    </row>
    <row r="103" spans="1:7" ht="15">
      <c r="A103" s="13" t="s">
        <v>15</v>
      </c>
      <c r="B103" s="21" t="s">
        <v>28</v>
      </c>
      <c r="C103" s="39">
        <v>4157.75</v>
      </c>
      <c r="D103" s="40">
        <v>4693.6</v>
      </c>
      <c r="E103" s="40">
        <v>4157.75</v>
      </c>
      <c r="F103" s="40">
        <v>4693.6</v>
      </c>
      <c r="G103" s="45">
        <v>-0.11416609851712978</v>
      </c>
    </row>
    <row r="104" spans="1:7" ht="14.25">
      <c r="A104" s="8"/>
      <c r="B104" s="22" t="s">
        <v>27</v>
      </c>
      <c r="C104" s="37">
        <v>3.9</v>
      </c>
      <c r="D104" s="24">
        <v>0.9</v>
      </c>
      <c r="E104" s="24">
        <v>3.9</v>
      </c>
      <c r="F104" s="24">
        <v>0.9</v>
      </c>
      <c r="G104" s="44">
        <v>3.333333333333333</v>
      </c>
    </row>
    <row r="105" spans="1:7" ht="14.25">
      <c r="A105" s="8"/>
      <c r="B105" s="22" t="s">
        <v>25</v>
      </c>
      <c r="C105" s="37">
        <v>0</v>
      </c>
      <c r="D105" s="24">
        <v>1.3</v>
      </c>
      <c r="E105" s="24">
        <v>0</v>
      </c>
      <c r="F105" s="24">
        <v>1.3</v>
      </c>
      <c r="G105" s="44">
        <v>-1</v>
      </c>
    </row>
    <row r="106" spans="1:7" ht="14.25">
      <c r="A106" s="8"/>
      <c r="B106" s="22" t="s">
        <v>24</v>
      </c>
      <c r="C106" s="37">
        <v>59.71</v>
      </c>
      <c r="D106" s="24">
        <v>55.63</v>
      </c>
      <c r="E106" s="24">
        <v>59.71</v>
      </c>
      <c r="F106" s="24">
        <v>55.63</v>
      </c>
      <c r="G106" s="44">
        <v>0.0733417220923962</v>
      </c>
    </row>
    <row r="107" spans="1:7" ht="15" thickBot="1">
      <c r="A107" s="8"/>
      <c r="B107" s="23" t="s">
        <v>26</v>
      </c>
      <c r="C107" s="38">
        <v>2428.9</v>
      </c>
      <c r="D107" s="25">
        <v>7203.4</v>
      </c>
      <c r="E107" s="25">
        <v>2428.9</v>
      </c>
      <c r="F107" s="25">
        <v>7203.4</v>
      </c>
      <c r="G107" s="34">
        <v>-0.6628120054418747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43"/>
    </row>
    <row r="109" spans="1:7" ht="15">
      <c r="A109" s="52" t="s">
        <v>14</v>
      </c>
      <c r="B109" s="53" t="s">
        <v>28</v>
      </c>
      <c r="C109" s="54">
        <v>187532.39</v>
      </c>
      <c r="D109" s="54">
        <v>184939.52</v>
      </c>
      <c r="E109" s="54">
        <v>187532.39</v>
      </c>
      <c r="F109" s="54">
        <v>184939.52</v>
      </c>
      <c r="G109" s="55">
        <v>0.014020096948451188</v>
      </c>
    </row>
    <row r="110" spans="1:7" ht="15">
      <c r="A110" s="56"/>
      <c r="B110" s="57" t="s">
        <v>27</v>
      </c>
      <c r="C110" s="58">
        <v>82799.61</v>
      </c>
      <c r="D110" s="58">
        <v>77041.07</v>
      </c>
      <c r="E110" s="58">
        <v>82799.61</v>
      </c>
      <c r="F110" s="58">
        <v>77041.07</v>
      </c>
      <c r="G110" s="59">
        <v>0.07474636580203242</v>
      </c>
    </row>
    <row r="111" spans="1:7" ht="15">
      <c r="A111" s="56"/>
      <c r="B111" s="57" t="s">
        <v>25</v>
      </c>
      <c r="C111" s="58">
        <v>19312.45</v>
      </c>
      <c r="D111" s="58">
        <v>17472.95</v>
      </c>
      <c r="E111" s="58">
        <v>19312.45</v>
      </c>
      <c r="F111" s="58">
        <v>17472.95</v>
      </c>
      <c r="G111" s="59">
        <v>0.10527701389862609</v>
      </c>
    </row>
    <row r="112" spans="1:7" ht="15">
      <c r="A112" s="56"/>
      <c r="B112" s="57" t="s">
        <v>29</v>
      </c>
      <c r="C112" s="58">
        <v>26289.61</v>
      </c>
      <c r="D112" s="58">
        <v>26236.17</v>
      </c>
      <c r="E112" s="58">
        <v>26289.61</v>
      </c>
      <c r="F112" s="58">
        <v>26236.17</v>
      </c>
      <c r="G112" s="59">
        <v>0.0020368826699934672</v>
      </c>
    </row>
    <row r="113" spans="1:7" ht="15.75" thickBot="1">
      <c r="A113" s="60"/>
      <c r="B113" s="61" t="s">
        <v>26</v>
      </c>
      <c r="C113" s="62">
        <v>44808.24</v>
      </c>
      <c r="D113" s="62">
        <v>43120.47</v>
      </c>
      <c r="E113" s="62">
        <v>44808.24</v>
      </c>
      <c r="F113" s="62">
        <v>43120.47</v>
      </c>
      <c r="G113" s="63">
        <v>0.03914080713869761</v>
      </c>
    </row>
    <row r="114" spans="4:7" ht="12.75">
      <c r="D114" s="11"/>
      <c r="E114" s="11"/>
      <c r="F114" s="11"/>
      <c r="G114" s="11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21" ht="12.75">
      <c r="C121" s="32"/>
    </row>
  </sheetData>
  <printOptions horizontalCentered="1"/>
  <pageMargins left="0" right="0" top="0.3937007874015748" bottom="0.1968503937007874" header="0.3937007874015748" footer="0.5118110236220472"/>
  <pageSetup fitToHeight="2" fitToWidth="1" horizontalDpi="600" verticalDpi="600" orientation="portrait" paperSize="9" scale="59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8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showGridLines="0" workbookViewId="0" topLeftCell="C103">
      <selection activeCell="C7" sqref="C7:G113"/>
    </sheetView>
  </sheetViews>
  <sheetFormatPr defaultColWidth="11.421875" defaultRowHeight="12.75"/>
  <cols>
    <col min="1" max="1" width="24.00390625" style="0" customWidth="1"/>
    <col min="2" max="2" width="79.421875" style="19" customWidth="1"/>
    <col min="3" max="3" width="13.8515625" style="0" customWidth="1"/>
    <col min="4" max="4" width="11.8515625" style="0" customWidth="1"/>
    <col min="5" max="5" width="13.421875" style="0" customWidth="1"/>
    <col min="6" max="6" width="14.28125" style="0" customWidth="1"/>
    <col min="7" max="7" width="10.7109375" style="0" bestFit="1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6" spans="3:6" ht="12.75">
      <c r="C6" s="46">
        <v>1.2593073091832159</v>
      </c>
      <c r="D6" s="46">
        <v>1.2445249922535666</v>
      </c>
      <c r="E6" s="46">
        <v>1.2703212693724628</v>
      </c>
      <c r="F6" s="46">
        <v>1.2780167258530548</v>
      </c>
    </row>
    <row r="7" spans="1:7" ht="42" customHeight="1" thickBot="1">
      <c r="A7" s="47" t="s">
        <v>23</v>
      </c>
      <c r="B7" s="48"/>
      <c r="C7" s="49">
        <v>41091</v>
      </c>
      <c r="D7" s="50">
        <v>40725</v>
      </c>
      <c r="E7" s="51" t="s">
        <v>91</v>
      </c>
      <c r="F7" s="51" t="s">
        <v>92</v>
      </c>
      <c r="G7" s="51" t="s">
        <v>7</v>
      </c>
    </row>
    <row r="8" spans="1:7" ht="15">
      <c r="A8" s="7" t="s">
        <v>0</v>
      </c>
      <c r="B8" s="21" t="s">
        <v>28</v>
      </c>
      <c r="C8" s="41">
        <v>13261.116152609035</v>
      </c>
      <c r="D8" s="41">
        <v>12288.67390837027</v>
      </c>
      <c r="E8" s="26">
        <v>13261.116152609035</v>
      </c>
      <c r="F8" s="26">
        <v>12288.67390837027</v>
      </c>
      <c r="G8" s="27">
        <v>0.07913321254105354</v>
      </c>
    </row>
    <row r="9" spans="1:7" ht="15">
      <c r="A9" s="7"/>
      <c r="B9" s="22" t="s">
        <v>27</v>
      </c>
      <c r="C9" s="26">
        <v>2717.9094454631563</v>
      </c>
      <c r="D9" s="26">
        <v>1246.2026505197475</v>
      </c>
      <c r="E9" s="26">
        <v>2717.9094454631563</v>
      </c>
      <c r="F9" s="26">
        <v>1246.2026505197475</v>
      </c>
      <c r="G9" s="27">
        <v>1.1809530290515844</v>
      </c>
    </row>
    <row r="10" spans="1:7" ht="15">
      <c r="A10" s="7"/>
      <c r="B10" s="22" t="s">
        <v>25</v>
      </c>
      <c r="C10" s="26">
        <v>3213.861554078381</v>
      </c>
      <c r="D10" s="26">
        <v>2369.8739284107137</v>
      </c>
      <c r="E10" s="26">
        <v>3213.861554078381</v>
      </c>
      <c r="F10" s="26">
        <v>2369.8739284107137</v>
      </c>
      <c r="G10" s="27">
        <v>0.3561318665730302</v>
      </c>
    </row>
    <row r="11" spans="1:7" ht="14.25">
      <c r="A11" s="8"/>
      <c r="B11" s="22" t="s">
        <v>24</v>
      </c>
      <c r="C11" s="26">
        <v>2501.112264067201</v>
      </c>
      <c r="D11" s="26">
        <v>1544.6340497601166</v>
      </c>
      <c r="E11" s="26">
        <v>2501.112264067201</v>
      </c>
      <c r="F11" s="26">
        <v>1544.6340497601166</v>
      </c>
      <c r="G11" s="27">
        <v>0.619226420947814</v>
      </c>
    </row>
    <row r="12" spans="1:7" ht="14.25">
      <c r="A12" s="12"/>
      <c r="B12" s="23" t="s">
        <v>26</v>
      </c>
      <c r="C12" s="42">
        <v>1120.3591316208826</v>
      </c>
      <c r="D12" s="42">
        <v>1288.2352419620531</v>
      </c>
      <c r="E12" s="42">
        <v>1120.3591316208826</v>
      </c>
      <c r="F12" s="42">
        <v>1288.2352419620531</v>
      </c>
      <c r="G12" s="28">
        <v>-0.13031479412524527</v>
      </c>
    </row>
    <row r="13" spans="1:7" ht="15">
      <c r="A13" s="7" t="s">
        <v>1</v>
      </c>
      <c r="B13" s="21" t="s">
        <v>28</v>
      </c>
      <c r="C13" s="41">
        <v>6722.435565494455</v>
      </c>
      <c r="D13" s="41">
        <v>7090.248581721915</v>
      </c>
      <c r="E13" s="41">
        <v>6722.435565494455</v>
      </c>
      <c r="F13" s="41">
        <v>7090.248581721915</v>
      </c>
      <c r="G13" s="27">
        <v>-0.05187589856520014</v>
      </c>
    </row>
    <row r="14" spans="1:7" ht="15">
      <c r="A14" s="9" t="s">
        <v>22</v>
      </c>
      <c r="B14" s="22" t="s">
        <v>27</v>
      </c>
      <c r="C14" s="26">
        <v>6084.410917684565</v>
      </c>
      <c r="D14" s="26">
        <v>3830.9522812430955</v>
      </c>
      <c r="E14" s="26">
        <v>6084.410917684565</v>
      </c>
      <c r="F14" s="26">
        <v>3830.9522812430955</v>
      </c>
      <c r="G14" s="27">
        <v>0.5882241466370473</v>
      </c>
    </row>
    <row r="15" spans="1:7" ht="15">
      <c r="A15" s="9"/>
      <c r="B15" s="22" t="s">
        <v>25</v>
      </c>
      <c r="C15" s="26">
        <v>666.3574754250673</v>
      </c>
      <c r="D15" s="26">
        <v>601.1934291141873</v>
      </c>
      <c r="E15" s="26">
        <v>666.3574754250673</v>
      </c>
      <c r="F15" s="26">
        <v>601.1934291141873</v>
      </c>
      <c r="G15" s="27">
        <v>0.10839114859737276</v>
      </c>
    </row>
    <row r="16" spans="1:7" ht="15">
      <c r="A16" s="9"/>
      <c r="B16" s="22" t="s">
        <v>24</v>
      </c>
      <c r="C16" s="26">
        <v>615.2562854380533</v>
      </c>
      <c r="D16" s="26">
        <v>714.1464657536918</v>
      </c>
      <c r="E16" s="26">
        <v>615.2562854380533</v>
      </c>
      <c r="F16" s="26">
        <v>714.1464657536918</v>
      </c>
      <c r="G16" s="27">
        <v>-0.13847324751691148</v>
      </c>
    </row>
    <row r="17" spans="1:7" ht="14.25">
      <c r="A17" s="12"/>
      <c r="B17" s="23" t="s">
        <v>26</v>
      </c>
      <c r="C17" s="42">
        <v>1.1486281465612513</v>
      </c>
      <c r="D17" s="42">
        <v>21.143667210371845</v>
      </c>
      <c r="E17" s="42">
        <v>1.1486281465612513</v>
      </c>
      <c r="F17" s="42">
        <v>21.143667210371845</v>
      </c>
      <c r="G17" s="34">
        <v>-0.9456750744734669</v>
      </c>
    </row>
    <row r="18" spans="1:7" ht="15">
      <c r="A18" s="7" t="s">
        <v>2</v>
      </c>
      <c r="B18" s="21" t="s">
        <v>28</v>
      </c>
      <c r="C18" s="41">
        <v>14441.433673480415</v>
      </c>
      <c r="D18" s="41">
        <v>12986.109234738415</v>
      </c>
      <c r="E18" s="41">
        <v>14441.433673480415</v>
      </c>
      <c r="F18" s="41">
        <v>12986.109234738415</v>
      </c>
      <c r="G18" s="27">
        <v>0.11206778045951915</v>
      </c>
    </row>
    <row r="19" spans="1:7" ht="14.25">
      <c r="A19" s="8"/>
      <c r="B19" s="22" t="s">
        <v>27</v>
      </c>
      <c r="C19" s="26">
        <v>1150.1851758265898</v>
      </c>
      <c r="D19" s="26">
        <v>561.2242557972314</v>
      </c>
      <c r="E19" s="26">
        <v>1150.1851758265898</v>
      </c>
      <c r="F19" s="26">
        <v>561.2242557972314</v>
      </c>
      <c r="G19" s="27">
        <v>1.049421713237833</v>
      </c>
    </row>
    <row r="20" spans="1:7" ht="14.25">
      <c r="A20" s="8"/>
      <c r="B20" s="22" t="s">
        <v>25</v>
      </c>
      <c r="C20" s="26">
        <v>37.11345166889021</v>
      </c>
      <c r="D20" s="26">
        <v>44.29980395040558</v>
      </c>
      <c r="E20" s="26">
        <v>37.11345166889021</v>
      </c>
      <c r="F20" s="26">
        <v>44.29980395040558</v>
      </c>
      <c r="G20" s="27">
        <v>-0.1622208597031406</v>
      </c>
    </row>
    <row r="21" spans="1:7" ht="14.25">
      <c r="A21" s="8"/>
      <c r="B21" s="22" t="s">
        <v>24</v>
      </c>
      <c r="C21" s="26">
        <v>1916.1925242333266</v>
      </c>
      <c r="D21" s="26">
        <v>1885.2126747830878</v>
      </c>
      <c r="E21" s="26">
        <v>1916.1925242333266</v>
      </c>
      <c r="F21" s="26">
        <v>1885.2126747830878</v>
      </c>
      <c r="G21" s="27">
        <v>0.016433079336156675</v>
      </c>
    </row>
    <row r="22" spans="1:7" ht="14.25">
      <c r="A22" s="12"/>
      <c r="B22" s="23" t="s">
        <v>26</v>
      </c>
      <c r="C22" s="42">
        <v>790.6645659529182</v>
      </c>
      <c r="D22" s="42">
        <v>578.6614126713272</v>
      </c>
      <c r="E22" s="42">
        <v>790.6645659529182</v>
      </c>
      <c r="F22" s="42">
        <v>578.6614126713272</v>
      </c>
      <c r="G22" s="29">
        <v>0.36636822265874214</v>
      </c>
    </row>
    <row r="23" spans="1:7" ht="15">
      <c r="A23" s="13" t="s">
        <v>16</v>
      </c>
      <c r="B23" s="21" t="s">
        <v>28</v>
      </c>
      <c r="C23" s="41">
        <v>5452.410186376642</v>
      </c>
      <c r="D23" s="41">
        <v>5901.172044116937</v>
      </c>
      <c r="E23" s="41">
        <v>5452.410186376642</v>
      </c>
      <c r="F23" s="41">
        <v>5901.172044116937</v>
      </c>
      <c r="G23" s="27">
        <v>-0.07604622512025894</v>
      </c>
    </row>
    <row r="24" spans="1:7" ht="14.25">
      <c r="A24" s="8"/>
      <c r="B24" s="22" t="s">
        <v>27</v>
      </c>
      <c r="C24" s="26">
        <v>6138.779316621798</v>
      </c>
      <c r="D24" s="26">
        <v>6037.44680043246</v>
      </c>
      <c r="E24" s="26">
        <v>6138.779316621798</v>
      </c>
      <c r="F24" s="26">
        <v>6037.44680043246</v>
      </c>
      <c r="G24" s="27">
        <v>0.01678400150574899</v>
      </c>
    </row>
    <row r="25" spans="1:7" ht="14.25">
      <c r="A25" s="8"/>
      <c r="B25" s="22" t="s">
        <v>25</v>
      </c>
      <c r="C25" s="26">
        <v>442.98758852378927</v>
      </c>
      <c r="D25" s="26">
        <v>314.0471438186314</v>
      </c>
      <c r="E25" s="26">
        <v>442.98758852378927</v>
      </c>
      <c r="F25" s="26">
        <v>314.0471438186314</v>
      </c>
      <c r="G25" s="27">
        <v>0.41057671513046334</v>
      </c>
    </row>
    <row r="26" spans="1:7" ht="14.25">
      <c r="A26" s="8"/>
      <c r="B26" s="22" t="s">
        <v>24</v>
      </c>
      <c r="C26" s="26">
        <v>930.1335480153776</v>
      </c>
      <c r="D26" s="26">
        <v>921.3798787131797</v>
      </c>
      <c r="E26" s="26">
        <v>930.1335480153776</v>
      </c>
      <c r="F26" s="26">
        <v>921.3798787131797</v>
      </c>
      <c r="G26" s="27">
        <v>0.009500608277254186</v>
      </c>
    </row>
    <row r="27" spans="1:7" ht="14.25">
      <c r="A27" s="12"/>
      <c r="B27" s="23" t="s">
        <v>26</v>
      </c>
      <c r="C27" s="42">
        <v>0</v>
      </c>
      <c r="D27" s="42">
        <v>407.33402252270577</v>
      </c>
      <c r="E27" s="42">
        <v>0</v>
      </c>
      <c r="F27" s="42">
        <v>407.33402252270577</v>
      </c>
      <c r="G27" s="29">
        <v>-1</v>
      </c>
    </row>
    <row r="28" spans="1:7" ht="15">
      <c r="A28" s="13" t="s">
        <v>3</v>
      </c>
      <c r="B28" s="21" t="s">
        <v>28</v>
      </c>
      <c r="C28" s="41">
        <v>5129.0075504448405</v>
      </c>
      <c r="D28" s="41">
        <v>5312.855872562801</v>
      </c>
      <c r="E28" s="41">
        <v>5129.0075504448405</v>
      </c>
      <c r="F28" s="41">
        <v>5312.855872562801</v>
      </c>
      <c r="G28" s="27">
        <v>-0.03460442491342719</v>
      </c>
    </row>
    <row r="29" spans="1:7" ht="14.25">
      <c r="A29" s="8"/>
      <c r="B29" s="22" t="s">
        <v>27</v>
      </c>
      <c r="C29" s="26">
        <v>1699.714406211416</v>
      </c>
      <c r="D29" s="26">
        <v>134.30049823262692</v>
      </c>
      <c r="E29" s="26">
        <v>1699.714406211416</v>
      </c>
      <c r="F29" s="26">
        <v>134.30049823262692</v>
      </c>
      <c r="G29" s="27">
        <v>11.656054360031316</v>
      </c>
    </row>
    <row r="30" spans="1:7" ht="14.25">
      <c r="A30" s="8"/>
      <c r="B30" s="22" t="s">
        <v>25</v>
      </c>
      <c r="C30" s="26">
        <v>28.970954363267115</v>
      </c>
      <c r="D30" s="26">
        <v>23.97131427103603</v>
      </c>
      <c r="E30" s="26">
        <v>28.970954363267115</v>
      </c>
      <c r="F30" s="26">
        <v>23.97131427103603</v>
      </c>
      <c r="G30" s="27">
        <v>0.20856762527501593</v>
      </c>
    </row>
    <row r="31" spans="1:7" ht="14.25">
      <c r="A31" s="8"/>
      <c r="B31" s="22" t="s">
        <v>24</v>
      </c>
      <c r="C31" s="26">
        <v>2078.0469926187684</v>
      </c>
      <c r="D31" s="26">
        <v>3224.4601981773935</v>
      </c>
      <c r="E31" s="26">
        <v>2078.0469926187684</v>
      </c>
      <c r="F31" s="26">
        <v>3224.4601981773935</v>
      </c>
      <c r="G31" s="27">
        <v>-0.35553647280454204</v>
      </c>
    </row>
    <row r="32" spans="1:7" ht="14.25">
      <c r="A32" s="12"/>
      <c r="B32" s="23" t="s">
        <v>26</v>
      </c>
      <c r="C32" s="42">
        <v>145.8757746132789</v>
      </c>
      <c r="D32" s="42">
        <v>102.78879179981973</v>
      </c>
      <c r="E32" s="42">
        <v>145.8757746132789</v>
      </c>
      <c r="F32" s="42">
        <v>102.78879179981973</v>
      </c>
      <c r="G32" s="29">
        <v>0.41917977689017594</v>
      </c>
    </row>
    <row r="33" spans="1:7" ht="15">
      <c r="A33" s="13" t="s">
        <v>12</v>
      </c>
      <c r="B33" s="21" t="s">
        <v>28</v>
      </c>
      <c r="C33" s="41">
        <v>6036.436548763191</v>
      </c>
      <c r="D33" s="41">
        <v>6332.7830724848045</v>
      </c>
      <c r="E33" s="41">
        <v>6036.436548763191</v>
      </c>
      <c r="F33" s="41">
        <v>6332.7830724848045</v>
      </c>
      <c r="G33" s="27">
        <v>-0.04679562213479316</v>
      </c>
    </row>
    <row r="34" spans="1:7" ht="14.25">
      <c r="A34" s="8"/>
      <c r="B34" s="22" t="s">
        <v>27</v>
      </c>
      <c r="C34" s="26">
        <v>347.06437575096294</v>
      </c>
      <c r="D34" s="26">
        <v>291.93545329019435</v>
      </c>
      <c r="E34" s="26">
        <v>347.06437575096294</v>
      </c>
      <c r="F34" s="26">
        <v>291.93545329019435</v>
      </c>
      <c r="G34" s="27">
        <v>0.18883942268556342</v>
      </c>
    </row>
    <row r="35" spans="1:7" ht="14.25">
      <c r="A35" s="8"/>
      <c r="B35" s="22" t="s">
        <v>25</v>
      </c>
      <c r="C35" s="26">
        <v>1.5825543352621685</v>
      </c>
      <c r="D35" s="26">
        <v>5.973722844376141</v>
      </c>
      <c r="E35" s="26">
        <v>1.5825543352621685</v>
      </c>
      <c r="F35" s="26">
        <v>5.973722844376141</v>
      </c>
      <c r="G35" s="27">
        <v>-0.7350807232792802</v>
      </c>
    </row>
    <row r="36" spans="1:7" ht="14.25">
      <c r="A36" s="8"/>
      <c r="B36" s="22" t="s">
        <v>24</v>
      </c>
      <c r="C36" s="26">
        <v>67.43723473810725</v>
      </c>
      <c r="D36" s="26">
        <v>36.95046902246308</v>
      </c>
      <c r="E36" s="26">
        <v>67.43723473810725</v>
      </c>
      <c r="F36" s="26">
        <v>36.95046902246308</v>
      </c>
      <c r="G36" s="27">
        <v>0.82507114313246</v>
      </c>
    </row>
    <row r="37" spans="1:7" ht="14.25">
      <c r="A37" s="12"/>
      <c r="B37" s="23" t="s">
        <v>26</v>
      </c>
      <c r="C37" s="42">
        <v>58.873573778745026</v>
      </c>
      <c r="D37" s="42">
        <v>61.39305780360981</v>
      </c>
      <c r="E37" s="42">
        <v>58.873573778745026</v>
      </c>
      <c r="F37" s="42">
        <v>61.39305780360981</v>
      </c>
      <c r="G37" s="29">
        <v>-0.04103858180389641</v>
      </c>
    </row>
    <row r="38" spans="1:7" ht="15">
      <c r="A38" s="13" t="s">
        <v>4</v>
      </c>
      <c r="B38" s="21" t="s">
        <v>28</v>
      </c>
      <c r="C38" s="41">
        <v>12356.22689874808</v>
      </c>
      <c r="D38" s="41">
        <v>12769.870657491138</v>
      </c>
      <c r="E38" s="41">
        <v>12356.22689874808</v>
      </c>
      <c r="F38" s="41">
        <v>12769.870657491138</v>
      </c>
      <c r="G38" s="27">
        <v>-0.03239216510782772</v>
      </c>
    </row>
    <row r="39" spans="1:7" ht="14.25">
      <c r="A39" s="8"/>
      <c r="B39" s="22" t="s">
        <v>27</v>
      </c>
      <c r="C39" s="26">
        <v>6740.851903444321</v>
      </c>
      <c r="D39" s="26">
        <v>6090.280494160546</v>
      </c>
      <c r="E39" s="26">
        <v>6740.851903444321</v>
      </c>
      <c r="F39" s="26">
        <v>6090.280494160546</v>
      </c>
      <c r="G39" s="27">
        <v>0.10682125559037092</v>
      </c>
    </row>
    <row r="40" spans="1:7" ht="14.25">
      <c r="A40" s="8"/>
      <c r="B40" s="22" t="s">
        <v>25</v>
      </c>
      <c r="C40" s="26">
        <v>44.31152138734071</v>
      </c>
      <c r="D40" s="26">
        <v>67.16298626523538</v>
      </c>
      <c r="E40" s="26">
        <v>44.31152138734071</v>
      </c>
      <c r="F40" s="26">
        <v>67.16298626523538</v>
      </c>
      <c r="G40" s="27">
        <v>-0.3402389641766561</v>
      </c>
    </row>
    <row r="41" spans="1:7" ht="14.25">
      <c r="A41" s="8"/>
      <c r="B41" s="22" t="s">
        <v>24</v>
      </c>
      <c r="C41" s="26">
        <v>1014.9533553714451</v>
      </c>
      <c r="D41" s="26">
        <v>886.798519390192</v>
      </c>
      <c r="E41" s="26">
        <v>1014.9533553714451</v>
      </c>
      <c r="F41" s="26">
        <v>886.798519390192</v>
      </c>
      <c r="G41" s="27">
        <v>0.14451403918601358</v>
      </c>
    </row>
    <row r="42" spans="1:7" ht="14.25">
      <c r="A42" s="12"/>
      <c r="B42" s="23" t="s">
        <v>26</v>
      </c>
      <c r="C42" s="42">
        <v>355.8194747347521</v>
      </c>
      <c r="D42" s="42">
        <v>160.1059619484181</v>
      </c>
      <c r="E42" s="42">
        <v>355.8194747347521</v>
      </c>
      <c r="F42" s="42">
        <v>160.1059619484181</v>
      </c>
      <c r="G42" s="29">
        <v>1.2223999056911303</v>
      </c>
    </row>
    <row r="43" spans="1:7" ht="15">
      <c r="A43" s="13" t="s">
        <v>17</v>
      </c>
      <c r="B43" s="21" t="s">
        <v>28</v>
      </c>
      <c r="C43" s="41">
        <v>14979.846735913521</v>
      </c>
      <c r="D43" s="41">
        <v>15270.886271201844</v>
      </c>
      <c r="E43" s="41">
        <v>14979.846735913521</v>
      </c>
      <c r="F43" s="41">
        <v>15270.886271201844</v>
      </c>
      <c r="G43" s="27">
        <v>-0.01905845738876144</v>
      </c>
    </row>
    <row r="44" spans="1:7" ht="14.25">
      <c r="A44" s="8"/>
      <c r="B44" s="22" t="s">
        <v>27</v>
      </c>
      <c r="C44" s="26">
        <v>4377.153853310731</v>
      </c>
      <c r="D44" s="26">
        <v>4323.255824223868</v>
      </c>
      <c r="E44" s="26">
        <v>4377.153853310731</v>
      </c>
      <c r="F44" s="26">
        <v>4323.255824223868</v>
      </c>
      <c r="G44" s="27">
        <v>0.012466999705375681</v>
      </c>
    </row>
    <row r="45" spans="1:7" ht="14.25">
      <c r="A45" s="8"/>
      <c r="B45" s="22" t="s">
        <v>25</v>
      </c>
      <c r="C45" s="26">
        <v>1372.623397675657</v>
      </c>
      <c r="D45" s="26">
        <v>1805.4653853830048</v>
      </c>
      <c r="E45" s="26">
        <v>1372.623397675657</v>
      </c>
      <c r="F45" s="26">
        <v>1805.4653853830048</v>
      </c>
      <c r="G45" s="27">
        <v>-0.2397398428192663</v>
      </c>
    </row>
    <row r="46" spans="1:7" ht="14.25">
      <c r="A46" s="8"/>
      <c r="B46" s="22" t="s">
        <v>24</v>
      </c>
      <c r="C46" s="26">
        <v>2688.172739002182</v>
      </c>
      <c r="D46" s="26">
        <v>1891.6576721375748</v>
      </c>
      <c r="E46" s="26">
        <v>2688.172739002182</v>
      </c>
      <c r="F46" s="26">
        <v>1891.6576721375748</v>
      </c>
      <c r="G46" s="27">
        <v>0.42106723568252424</v>
      </c>
    </row>
    <row r="47" spans="1:7" ht="14.25">
      <c r="A47" s="12"/>
      <c r="B47" s="23" t="s">
        <v>26</v>
      </c>
      <c r="C47" s="42">
        <v>237.03856184535687</v>
      </c>
      <c r="D47" s="42">
        <v>333.17834149934134</v>
      </c>
      <c r="E47" s="42">
        <v>237.03856184535687</v>
      </c>
      <c r="F47" s="42">
        <v>333.17834149934134</v>
      </c>
      <c r="G47" s="29">
        <v>-0.2885535092747754</v>
      </c>
    </row>
    <row r="48" spans="1:7" ht="15">
      <c r="A48" s="13" t="s">
        <v>18</v>
      </c>
      <c r="B48" s="21" t="s">
        <v>28</v>
      </c>
      <c r="C48" s="41">
        <v>17671.388784145613</v>
      </c>
      <c r="D48" s="41">
        <v>18297.334752239214</v>
      </c>
      <c r="E48" s="41">
        <v>17671.388784145613</v>
      </c>
      <c r="F48" s="41">
        <v>18297.334752239214</v>
      </c>
      <c r="G48" s="27">
        <v>-0.0342096800746895</v>
      </c>
    </row>
    <row r="49" spans="1:7" ht="14.25">
      <c r="A49" s="8"/>
      <c r="B49" s="22" t="s">
        <v>27</v>
      </c>
      <c r="C49" s="26">
        <v>9442.33596641165</v>
      </c>
      <c r="D49" s="26">
        <v>11126.38359494807</v>
      </c>
      <c r="E49" s="26">
        <v>9442.33596641165</v>
      </c>
      <c r="F49" s="26">
        <v>11126.38359494807</v>
      </c>
      <c r="G49" s="27">
        <v>-0.15135624384737745</v>
      </c>
    </row>
    <row r="50" spans="1:7" ht="14.25">
      <c r="A50" s="8"/>
      <c r="B50" s="22" t="s">
        <v>25</v>
      </c>
      <c r="C50" s="26">
        <v>4047.076411593913</v>
      </c>
      <c r="D50" s="26">
        <v>3440.775198318204</v>
      </c>
      <c r="E50" s="26">
        <v>4047.076411593913</v>
      </c>
      <c r="F50" s="26">
        <v>3440.775198318204</v>
      </c>
      <c r="G50" s="27">
        <v>0.17621064391886443</v>
      </c>
    </row>
    <row r="51" spans="1:7" ht="14.25">
      <c r="A51" s="8"/>
      <c r="B51" s="22" t="s">
        <v>24</v>
      </c>
      <c r="C51" s="26">
        <v>2229.5510451501978</v>
      </c>
      <c r="D51" s="26">
        <v>3770.960309820896</v>
      </c>
      <c r="E51" s="26">
        <v>2229.5510451501978</v>
      </c>
      <c r="F51" s="26">
        <v>3770.960309820896</v>
      </c>
      <c r="G51" s="27">
        <v>-0.40875775347100074</v>
      </c>
    </row>
    <row r="52" spans="1:7" ht="14.25">
      <c r="A52" s="12"/>
      <c r="B52" s="23" t="s">
        <v>26</v>
      </c>
      <c r="C52" s="42">
        <v>3195.5856040130952</v>
      </c>
      <c r="D52" s="42">
        <v>2572.063430397125</v>
      </c>
      <c r="E52" s="42">
        <v>3195.5856040130952</v>
      </c>
      <c r="F52" s="42">
        <v>2572.063430397125</v>
      </c>
      <c r="G52" s="29">
        <v>0.24242099407311213</v>
      </c>
    </row>
    <row r="53" spans="1:7" ht="15">
      <c r="A53" s="13" t="s">
        <v>5</v>
      </c>
      <c r="B53" s="21" t="s">
        <v>28</v>
      </c>
      <c r="C53" s="41">
        <v>9851.349686867152</v>
      </c>
      <c r="D53" s="41">
        <v>8109.971987261168</v>
      </c>
      <c r="E53" s="41">
        <v>9851.349686867152</v>
      </c>
      <c r="F53" s="41">
        <v>8109.971987261168</v>
      </c>
      <c r="G53" s="27">
        <v>0.21472055666052525</v>
      </c>
    </row>
    <row r="54" spans="1:7" ht="15">
      <c r="A54" s="13"/>
      <c r="B54" s="22" t="s">
        <v>27</v>
      </c>
      <c r="C54" s="26">
        <v>45.17937376474255</v>
      </c>
      <c r="D54" s="26">
        <v>67.50688928612696</v>
      </c>
      <c r="E54" s="26">
        <v>45.17937376474255</v>
      </c>
      <c r="F54" s="26">
        <v>67.50688928612696</v>
      </c>
      <c r="G54" s="27">
        <v>-0.33074425080897396</v>
      </c>
    </row>
    <row r="55" spans="1:7" ht="15">
      <c r="A55" s="13"/>
      <c r="B55" s="22" t="s">
        <v>25</v>
      </c>
      <c r="C55" s="26">
        <v>2544.7218460316435</v>
      </c>
      <c r="D55" s="26">
        <v>3699.313847135148</v>
      </c>
      <c r="E55" s="26">
        <v>2544.7218460316435</v>
      </c>
      <c r="F55" s="26">
        <v>3699.313847135148</v>
      </c>
      <c r="G55" s="27">
        <v>-0.3121097719236914</v>
      </c>
    </row>
    <row r="56" spans="1:7" ht="15">
      <c r="A56" s="13"/>
      <c r="B56" s="22" t="s">
        <v>24</v>
      </c>
      <c r="C56" s="26">
        <v>1720.6960136886016</v>
      </c>
      <c r="D56" s="26">
        <v>1594.945788001664</v>
      </c>
      <c r="E56" s="26">
        <v>1720.6960136886016</v>
      </c>
      <c r="F56" s="26">
        <v>1594.945788001664</v>
      </c>
      <c r="G56" s="27">
        <v>0.07884294665870262</v>
      </c>
    </row>
    <row r="57" spans="1:7" ht="15">
      <c r="A57" s="14"/>
      <c r="B57" s="23" t="s">
        <v>26</v>
      </c>
      <c r="C57" s="42">
        <v>2992.3039471416773</v>
      </c>
      <c r="D57" s="42">
        <v>1907.3371024604469</v>
      </c>
      <c r="E57" s="42">
        <v>2992.3039471416773</v>
      </c>
      <c r="F57" s="42">
        <v>1907.3371024604469</v>
      </c>
      <c r="G57" s="29">
        <v>0.5688385358212942</v>
      </c>
    </row>
    <row r="58" spans="1:7" ht="15">
      <c r="A58" s="13" t="s">
        <v>19</v>
      </c>
      <c r="B58" s="21" t="s">
        <v>28</v>
      </c>
      <c r="C58" s="41">
        <v>9963.481319041452</v>
      </c>
      <c r="D58" s="41">
        <v>8186.904366749509</v>
      </c>
      <c r="E58" s="41">
        <v>9963.481319041452</v>
      </c>
      <c r="F58" s="41">
        <v>8186.904366749509</v>
      </c>
      <c r="G58" s="27">
        <v>0.21700228471061367</v>
      </c>
    </row>
    <row r="59" spans="1:7" ht="15">
      <c r="A59" s="13"/>
      <c r="B59" s="22" t="s">
        <v>27</v>
      </c>
      <c r="C59" s="26">
        <v>5370.283273897513</v>
      </c>
      <c r="D59" s="26">
        <v>5525.36246517596</v>
      </c>
      <c r="E59" s="26">
        <v>5370.283273897513</v>
      </c>
      <c r="F59" s="26">
        <v>5525.36246517596</v>
      </c>
      <c r="G59" s="27">
        <v>-0.028066790596245283</v>
      </c>
    </row>
    <row r="60" spans="1:7" ht="15">
      <c r="A60" s="13"/>
      <c r="B60" s="22" t="s">
        <v>25</v>
      </c>
      <c r="C60" s="26">
        <v>3972.9005583959793</v>
      </c>
      <c r="D60" s="26">
        <v>1553.7665855371263</v>
      </c>
      <c r="E60" s="26">
        <v>3972.9005583959793</v>
      </c>
      <c r="F60" s="26">
        <v>1553.7665855371263</v>
      </c>
      <c r="G60" s="27">
        <v>1.5569481255272168</v>
      </c>
    </row>
    <row r="61" spans="1:7" ht="15">
      <c r="A61" s="13"/>
      <c r="B61" s="22" t="s">
        <v>24</v>
      </c>
      <c r="C61" s="26">
        <v>1107.839084823365</v>
      </c>
      <c r="D61" s="26">
        <v>1186.5418449695176</v>
      </c>
      <c r="E61" s="26">
        <v>1107.839084823365</v>
      </c>
      <c r="F61" s="26">
        <v>1186.5418449695176</v>
      </c>
      <c r="G61" s="27">
        <v>-0.06632952767727662</v>
      </c>
    </row>
    <row r="62" spans="1:7" ht="15">
      <c r="A62" s="14"/>
      <c r="B62" s="23" t="s">
        <v>26</v>
      </c>
      <c r="C62" s="42">
        <v>14005.299566231108</v>
      </c>
      <c r="D62" s="42">
        <v>14536.615110151533</v>
      </c>
      <c r="E62" s="42">
        <v>14005.299566231108</v>
      </c>
      <c r="F62" s="42">
        <v>14536.615110151533</v>
      </c>
      <c r="G62" s="29">
        <v>-0.036550155582600885</v>
      </c>
    </row>
    <row r="63" spans="1:7" ht="15">
      <c r="A63" s="13" t="s">
        <v>13</v>
      </c>
      <c r="B63" s="21" t="s">
        <v>28</v>
      </c>
      <c r="C63" s="41">
        <v>9988.25339940229</v>
      </c>
      <c r="D63" s="41">
        <v>10096.5341560159</v>
      </c>
      <c r="E63" s="41">
        <v>9988.25339940229</v>
      </c>
      <c r="F63" s="41">
        <v>10096.5341560159</v>
      </c>
      <c r="G63" s="27">
        <v>-0.010724547150577468</v>
      </c>
    </row>
    <row r="64" spans="1:7" ht="15">
      <c r="A64" s="13"/>
      <c r="B64" s="22" t="s">
        <v>27</v>
      </c>
      <c r="C64" s="26">
        <v>5649.246763092356</v>
      </c>
      <c r="D64" s="26">
        <v>5288.655289611171</v>
      </c>
      <c r="E64" s="26">
        <v>5649.246763092356</v>
      </c>
      <c r="F64" s="26">
        <v>5288.655289611171</v>
      </c>
      <c r="G64" s="27">
        <v>0.06818207157299838</v>
      </c>
    </row>
    <row r="65" spans="1:7" ht="15">
      <c r="A65" s="13"/>
      <c r="B65" s="22" t="s">
        <v>25</v>
      </c>
      <c r="C65" s="26">
        <v>1517.0952934431389</v>
      </c>
      <c r="D65" s="26">
        <v>2026.2893362421712</v>
      </c>
      <c r="E65" s="26">
        <v>1517.0952934431389</v>
      </c>
      <c r="F65" s="26">
        <v>2026.2893362421712</v>
      </c>
      <c r="G65" s="27">
        <v>-0.25129384717749714</v>
      </c>
    </row>
    <row r="66" spans="1:7" ht="15">
      <c r="A66" s="13"/>
      <c r="B66" s="22" t="s">
        <v>24</v>
      </c>
      <c r="C66" s="26">
        <v>1673.6660723543994</v>
      </c>
      <c r="D66" s="26">
        <v>1556.9636099165261</v>
      </c>
      <c r="E66" s="26">
        <v>1673.6660723543994</v>
      </c>
      <c r="F66" s="26">
        <v>1556.9636099165261</v>
      </c>
      <c r="G66" s="27">
        <v>0.07495516381666101</v>
      </c>
    </row>
    <row r="67" spans="1:7" ht="15">
      <c r="A67" s="14"/>
      <c r="B67" s="23" t="s">
        <v>26</v>
      </c>
      <c r="C67" s="42">
        <v>29.99195716021045</v>
      </c>
      <c r="D67" s="42">
        <v>7.260174885489127</v>
      </c>
      <c r="E67" s="42">
        <v>29.99195716021045</v>
      </c>
      <c r="F67" s="42">
        <v>7.260174885489127</v>
      </c>
      <c r="G67" s="29">
        <v>3.1310240639182423</v>
      </c>
    </row>
    <row r="68" spans="1:7" ht="15">
      <c r="A68" s="13" t="s">
        <v>6</v>
      </c>
      <c r="B68" s="21" t="s">
        <v>28</v>
      </c>
      <c r="C68" s="41">
        <v>17822.344047673687</v>
      </c>
      <c r="D68" s="41">
        <v>14900.375346212382</v>
      </c>
      <c r="E68" s="41">
        <v>17822.344047673687</v>
      </c>
      <c r="F68" s="41">
        <v>14900.375346212382</v>
      </c>
      <c r="G68" s="27">
        <v>0.19610034200944182</v>
      </c>
    </row>
    <row r="69" spans="1:7" ht="15">
      <c r="A69" s="13"/>
      <c r="B69" s="22" t="s">
        <v>27</v>
      </c>
      <c r="C69" s="26">
        <v>34144.77117396281</v>
      </c>
      <c r="D69" s="26">
        <v>32005.0798962974</v>
      </c>
      <c r="E69" s="26">
        <v>34144.77117396281</v>
      </c>
      <c r="F69" s="26">
        <v>32005.0798962974</v>
      </c>
      <c r="G69" s="27">
        <v>0.06685473945381215</v>
      </c>
    </row>
    <row r="70" spans="1:7" ht="15">
      <c r="A70" s="13"/>
      <c r="B70" s="22" t="s">
        <v>25</v>
      </c>
      <c r="C70" s="26">
        <v>191.97405089527044</v>
      </c>
      <c r="D70" s="26">
        <v>493.74284080894824</v>
      </c>
      <c r="E70" s="26">
        <v>191.97405089527044</v>
      </c>
      <c r="F70" s="26">
        <v>493.74284080894824</v>
      </c>
      <c r="G70" s="27">
        <v>-0.6111861579992934</v>
      </c>
    </row>
    <row r="71" spans="1:7" ht="15">
      <c r="A71" s="13"/>
      <c r="B71" s="22" t="s">
        <v>24</v>
      </c>
      <c r="C71" s="26">
        <v>1588.2209007852039</v>
      </c>
      <c r="D71" s="26">
        <v>1958.2984352970118</v>
      </c>
      <c r="E71" s="26">
        <v>1588.2209007852039</v>
      </c>
      <c r="F71" s="26">
        <v>1958.2984352970118</v>
      </c>
      <c r="G71" s="27">
        <v>-0.18897912996375288</v>
      </c>
    </row>
    <row r="72" spans="1:7" ht="15">
      <c r="A72" s="14"/>
      <c r="B72" s="23" t="s">
        <v>26</v>
      </c>
      <c r="C72" s="42">
        <v>860.8967958476577</v>
      </c>
      <c r="D72" s="42">
        <v>437.1389509999769</v>
      </c>
      <c r="E72" s="42">
        <v>860.8967958476577</v>
      </c>
      <c r="F72" s="42">
        <v>437.1389509999769</v>
      </c>
      <c r="G72" s="29">
        <v>0.969389352923856</v>
      </c>
    </row>
    <row r="73" spans="1:7" ht="15">
      <c r="A73" s="13" t="s">
        <v>20</v>
      </c>
      <c r="B73" s="21" t="s">
        <v>28</v>
      </c>
      <c r="C73" s="41">
        <v>21671.856418059066</v>
      </c>
      <c r="D73" s="41">
        <v>22204.073069567676</v>
      </c>
      <c r="E73" s="41">
        <v>21671.856418059066</v>
      </c>
      <c r="F73" s="41">
        <v>22204.073069567676</v>
      </c>
      <c r="G73" s="27">
        <v>-0.02396932535040397</v>
      </c>
    </row>
    <row r="74" spans="1:7" ht="15">
      <c r="A74" s="13"/>
      <c r="B74" s="22" t="s">
        <v>27</v>
      </c>
      <c r="C74" s="26">
        <v>2738.648564776068</v>
      </c>
      <c r="D74" s="26">
        <v>4588.634322011879</v>
      </c>
      <c r="E74" s="26">
        <v>2738.648564776068</v>
      </c>
      <c r="F74" s="26">
        <v>4588.634322011879</v>
      </c>
      <c r="G74" s="27">
        <v>-0.4031669615426422</v>
      </c>
    </row>
    <row r="75" spans="1:7" ht="15">
      <c r="A75" s="13"/>
      <c r="B75" s="22" t="s">
        <v>25</v>
      </c>
      <c r="C75" s="26">
        <v>1841.9528583605843</v>
      </c>
      <c r="D75" s="26">
        <v>1724.1004780698388</v>
      </c>
      <c r="E75" s="26">
        <v>1841.9528583605843</v>
      </c>
      <c r="F75" s="26">
        <v>1724.1004780698388</v>
      </c>
      <c r="G75" s="27">
        <v>0.06835586544392314</v>
      </c>
    </row>
    <row r="76" spans="1:7" ht="15">
      <c r="A76" s="13"/>
      <c r="B76" s="22" t="s">
        <v>24</v>
      </c>
      <c r="C76" s="26">
        <v>1635.4678052137567</v>
      </c>
      <c r="D76" s="26">
        <v>1721.7695798171292</v>
      </c>
      <c r="E76" s="26">
        <v>1635.4678052137567</v>
      </c>
      <c r="F76" s="26">
        <v>1721.7695798171292</v>
      </c>
      <c r="G76" s="27">
        <v>-0.05012388162447301</v>
      </c>
    </row>
    <row r="77" spans="1:7" ht="15">
      <c r="A77" s="14"/>
      <c r="B77" s="23" t="s">
        <v>26</v>
      </c>
      <c r="C77" s="42">
        <v>299.49840794836535</v>
      </c>
      <c r="D77" s="42">
        <v>342.8331003821497</v>
      </c>
      <c r="E77" s="42">
        <v>299.49840794836535</v>
      </c>
      <c r="F77" s="42">
        <v>342.8331003821497</v>
      </c>
      <c r="G77" s="29">
        <v>-0.12640171671136768</v>
      </c>
    </row>
    <row r="78" spans="1:7" ht="15">
      <c r="A78" s="13" t="s">
        <v>8</v>
      </c>
      <c r="B78" s="21" t="s">
        <v>28</v>
      </c>
      <c r="C78" s="41">
        <v>26024.353053823612</v>
      </c>
      <c r="D78" s="41">
        <v>25676.70387733958</v>
      </c>
      <c r="E78" s="41">
        <v>26024.353053823612</v>
      </c>
      <c r="F78" s="41">
        <v>25676.70387733958</v>
      </c>
      <c r="G78" s="30">
        <v>0.01353947835924707</v>
      </c>
    </row>
    <row r="79" spans="1:7" ht="15">
      <c r="A79" s="13"/>
      <c r="B79" s="22" t="s">
        <v>27</v>
      </c>
      <c r="C79" s="26">
        <v>9628.936990088006</v>
      </c>
      <c r="D79" s="26">
        <v>9474.961288626655</v>
      </c>
      <c r="E79" s="26">
        <v>9628.936990088006</v>
      </c>
      <c r="F79" s="26">
        <v>9474.961288626655</v>
      </c>
      <c r="G79" s="27">
        <v>0.016250800058273285</v>
      </c>
    </row>
    <row r="80" spans="1:7" ht="15">
      <c r="A80" s="13"/>
      <c r="B80" s="22" t="s">
        <v>25</v>
      </c>
      <c r="C80" s="26">
        <v>2296.66921651426</v>
      </c>
      <c r="D80" s="26">
        <v>2160.8573146021586</v>
      </c>
      <c r="E80" s="26">
        <v>2296.66921651426</v>
      </c>
      <c r="F80" s="26">
        <v>2160.8573146021586</v>
      </c>
      <c r="G80" s="27">
        <v>0.06285093467039315</v>
      </c>
    </row>
    <row r="81" spans="1:7" ht="15">
      <c r="A81" s="13"/>
      <c r="B81" s="22" t="s">
        <v>24</v>
      </c>
      <c r="C81" s="26">
        <v>9644.047831482769</v>
      </c>
      <c r="D81" s="26">
        <v>8890.020461536826</v>
      </c>
      <c r="E81" s="26">
        <v>9644.047831482769</v>
      </c>
      <c r="F81" s="26">
        <v>8890.020461536826</v>
      </c>
      <c r="G81" s="27">
        <v>0.08481728171586167</v>
      </c>
    </row>
    <row r="82" spans="1:7" ht="15">
      <c r="A82" s="14"/>
      <c r="B82" s="23" t="s">
        <v>26</v>
      </c>
      <c r="C82" s="42">
        <v>16087.251894548184</v>
      </c>
      <c r="D82" s="42">
        <v>8441.481762251738</v>
      </c>
      <c r="E82" s="42">
        <v>16087.251894548184</v>
      </c>
      <c r="F82" s="42">
        <v>8441.481762251738</v>
      </c>
      <c r="G82" s="29">
        <v>0.9057379199095683</v>
      </c>
    </row>
    <row r="83" spans="1:7" ht="15">
      <c r="A83" s="13" t="s">
        <v>9</v>
      </c>
      <c r="B83" s="21" t="s">
        <v>28</v>
      </c>
      <c r="C83" s="41">
        <v>11120.634838957181</v>
      </c>
      <c r="D83" s="41">
        <v>12723.138058096647</v>
      </c>
      <c r="E83" s="41">
        <v>11120.634838957181</v>
      </c>
      <c r="F83" s="41">
        <v>12723.138058096647</v>
      </c>
      <c r="G83" s="27">
        <v>-0.12595188481191377</v>
      </c>
    </row>
    <row r="84" spans="1:7" ht="15">
      <c r="A84" s="13"/>
      <c r="B84" s="22" t="s">
        <v>27</v>
      </c>
      <c r="C84" s="26">
        <v>5920.029467376689</v>
      </c>
      <c r="D84" s="26">
        <v>4271.657633941208</v>
      </c>
      <c r="E84" s="26">
        <v>5920.029467376689</v>
      </c>
      <c r="F84" s="26">
        <v>4271.657633941208</v>
      </c>
      <c r="G84" s="27">
        <v>0.385885755529201</v>
      </c>
    </row>
    <row r="85" spans="1:7" ht="15">
      <c r="A85" s="13"/>
      <c r="B85" s="22" t="s">
        <v>25</v>
      </c>
      <c r="C85" s="26">
        <v>39.81910908079004</v>
      </c>
      <c r="D85" s="26">
        <v>177.81059894987405</v>
      </c>
      <c r="E85" s="26">
        <v>39.81910908079004</v>
      </c>
      <c r="F85" s="26">
        <v>177.81059894987405</v>
      </c>
      <c r="G85" s="27">
        <v>-0.7760588552315979</v>
      </c>
    </row>
    <row r="86" spans="1:7" ht="15">
      <c r="A86" s="13"/>
      <c r="B86" s="22" t="s">
        <v>24</v>
      </c>
      <c r="C86" s="26">
        <v>770.7294863425996</v>
      </c>
      <c r="D86" s="26">
        <v>704.2369638924453</v>
      </c>
      <c r="E86" s="26">
        <v>770.7294863425996</v>
      </c>
      <c r="F86" s="26">
        <v>704.2369638924453</v>
      </c>
      <c r="G86" s="27">
        <v>0.09441782504945229</v>
      </c>
    </row>
    <row r="87" spans="1:7" ht="15">
      <c r="A87" s="14"/>
      <c r="B87" s="23" t="s">
        <v>26</v>
      </c>
      <c r="C87" s="42">
        <v>448.7307292565955</v>
      </c>
      <c r="D87" s="42">
        <v>681.9469532791014</v>
      </c>
      <c r="E87" s="42">
        <v>448.7307292565955</v>
      </c>
      <c r="F87" s="42">
        <v>681.9469532791014</v>
      </c>
      <c r="G87" s="29">
        <v>-0.3419858728030084</v>
      </c>
    </row>
    <row r="88" spans="1:7" ht="15">
      <c r="A88" s="13" t="s">
        <v>10</v>
      </c>
      <c r="B88" s="21" t="s">
        <v>28</v>
      </c>
      <c r="C88" s="41">
        <v>5459.940082004099</v>
      </c>
      <c r="D88" s="41">
        <v>5543.69122247459</v>
      </c>
      <c r="E88" s="41">
        <v>5459.940082004099</v>
      </c>
      <c r="F88" s="41">
        <v>5543.69122247459</v>
      </c>
      <c r="G88" s="27">
        <v>-0.015107468491563303</v>
      </c>
    </row>
    <row r="89" spans="1:7" ht="15">
      <c r="A89" s="13"/>
      <c r="B89" s="22" t="s">
        <v>27</v>
      </c>
      <c r="C89" s="26">
        <v>1490.2812074884146</v>
      </c>
      <c r="D89" s="26">
        <v>516.4913887834808</v>
      </c>
      <c r="E89" s="26">
        <v>1490.2812074884146</v>
      </c>
      <c r="F89" s="26">
        <v>516.4913887834808</v>
      </c>
      <c r="G89" s="27">
        <v>1.8853941030818575</v>
      </c>
    </row>
    <row r="90" spans="1:7" ht="15">
      <c r="A90" s="13"/>
      <c r="B90" s="22" t="s">
        <v>25</v>
      </c>
      <c r="C90" s="26">
        <v>9.18902517249001</v>
      </c>
      <c r="D90" s="26">
        <v>9.680233180652168</v>
      </c>
      <c r="E90" s="26">
        <v>9.18902517249001</v>
      </c>
      <c r="F90" s="26">
        <v>9.680233180652168</v>
      </c>
      <c r="G90" s="27">
        <v>-0.05074340658899956</v>
      </c>
    </row>
    <row r="91" spans="1:7" ht="15">
      <c r="A91" s="13"/>
      <c r="B91" s="22" t="s">
        <v>24</v>
      </c>
      <c r="C91" s="26">
        <v>569.8471860439986</v>
      </c>
      <c r="D91" s="26">
        <v>287.22270818908737</v>
      </c>
      <c r="E91" s="26">
        <v>569.8471860439986</v>
      </c>
      <c r="F91" s="26">
        <v>287.22270818908737</v>
      </c>
      <c r="G91" s="27">
        <v>0.9839907145115108</v>
      </c>
    </row>
    <row r="92" spans="1:7" ht="15">
      <c r="A92" s="14"/>
      <c r="B92" s="23" t="s">
        <v>26</v>
      </c>
      <c r="C92" s="42">
        <v>12360.642735844862</v>
      </c>
      <c r="D92" s="42">
        <v>13143.463972519701</v>
      </c>
      <c r="E92" s="42">
        <v>12360.642735844862</v>
      </c>
      <c r="F92" s="42">
        <v>13143.463972519701</v>
      </c>
      <c r="G92" s="29">
        <v>-0.059559735417661464</v>
      </c>
    </row>
    <row r="93" spans="1:7" ht="15">
      <c r="A93" s="13" t="s">
        <v>21</v>
      </c>
      <c r="B93" s="21" t="s">
        <v>28</v>
      </c>
      <c r="C93" s="41">
        <v>5511.2837601553865</v>
      </c>
      <c r="D93" s="41">
        <v>5900.165809352106</v>
      </c>
      <c r="E93" s="41">
        <v>5511.2837601553865</v>
      </c>
      <c r="F93" s="41">
        <v>5900.165809352106</v>
      </c>
      <c r="G93" s="27">
        <v>-0.06591035943097046</v>
      </c>
    </row>
    <row r="94" spans="1:7" ht="14.25">
      <c r="A94" s="8"/>
      <c r="B94" s="22" t="s">
        <v>27</v>
      </c>
      <c r="C94" s="26">
        <v>1299.353684460011</v>
      </c>
      <c r="D94" s="26">
        <v>1754.797006971644</v>
      </c>
      <c r="E94" s="26">
        <v>1299.353684460011</v>
      </c>
      <c r="F94" s="26">
        <v>1754.797006971644</v>
      </c>
      <c r="G94" s="27">
        <v>-0.25954188473207973</v>
      </c>
    </row>
    <row r="95" spans="1:7" ht="14.25">
      <c r="A95" s="8"/>
      <c r="B95" s="22" t="s">
        <v>25</v>
      </c>
      <c r="C95" s="26">
        <v>9.520851081496593</v>
      </c>
      <c r="D95" s="26">
        <v>10.138770541840955</v>
      </c>
      <c r="E95" s="26">
        <v>9.520851081496593</v>
      </c>
      <c r="F95" s="26">
        <v>10.138770541840955</v>
      </c>
      <c r="G95" s="27">
        <v>-0.06094619241991084</v>
      </c>
    </row>
    <row r="96" spans="1:7" ht="14.25">
      <c r="A96" s="8"/>
      <c r="B96" s="22" t="s">
        <v>24</v>
      </c>
      <c r="C96" s="26">
        <v>69.27503977260524</v>
      </c>
      <c r="D96" s="26">
        <v>85.9248066272099</v>
      </c>
      <c r="E96" s="26">
        <v>69.27503977260524</v>
      </c>
      <c r="F96" s="26">
        <v>85.9248066272099</v>
      </c>
      <c r="G96" s="27">
        <v>-0.193771362522126</v>
      </c>
    </row>
    <row r="97" spans="1:7" ht="14.25">
      <c r="A97" s="12"/>
      <c r="B97" s="23" t="s">
        <v>26</v>
      </c>
      <c r="C97" s="42">
        <v>0</v>
      </c>
      <c r="D97" s="42">
        <v>26.87538422523168</v>
      </c>
      <c r="E97" s="42">
        <v>0</v>
      </c>
      <c r="F97" s="42">
        <v>26.87538422523168</v>
      </c>
      <c r="G97" s="29">
        <v>-1</v>
      </c>
    </row>
    <row r="98" spans="1:7" ht="15">
      <c r="A98" s="13" t="s">
        <v>11</v>
      </c>
      <c r="B98" s="21" t="s">
        <v>28</v>
      </c>
      <c r="C98" s="41">
        <v>20568.764996241487</v>
      </c>
      <c r="D98" s="41">
        <v>19990.445746982045</v>
      </c>
      <c r="E98" s="41">
        <v>20568.764996241487</v>
      </c>
      <c r="F98" s="41">
        <v>19990.445746982045</v>
      </c>
      <c r="G98" s="27">
        <v>0.028929782586101238</v>
      </c>
    </row>
    <row r="99" spans="1:7" ht="14.25">
      <c r="A99" s="8"/>
      <c r="B99" s="22" t="s">
        <v>27</v>
      </c>
      <c r="C99" s="26">
        <v>683.1784965047086</v>
      </c>
      <c r="D99" s="26">
        <v>992.0965295276281</v>
      </c>
      <c r="E99" s="26">
        <v>683.1784965047086</v>
      </c>
      <c r="F99" s="26">
        <v>992.0965295276281</v>
      </c>
      <c r="G99" s="27">
        <v>-0.31137900781691696</v>
      </c>
    </row>
    <row r="100" spans="1:7" ht="14.25">
      <c r="A100" s="8"/>
      <c r="B100" s="22" t="s">
        <v>25</v>
      </c>
      <c r="C100" s="26">
        <v>2368.892401863039</v>
      </c>
      <c r="D100" s="26">
        <v>1725.4506158555614</v>
      </c>
      <c r="E100" s="26">
        <v>2368.892401863039</v>
      </c>
      <c r="F100" s="26">
        <v>1725.4506158555614</v>
      </c>
      <c r="G100" s="27">
        <v>0.3729123164086783</v>
      </c>
    </row>
    <row r="101" spans="1:7" ht="14.25">
      <c r="A101" s="8"/>
      <c r="B101" s="22" t="s">
        <v>24</v>
      </c>
      <c r="C101" s="26">
        <v>655.3561702880028</v>
      </c>
      <c r="D101" s="26">
        <v>484.41924779810955</v>
      </c>
      <c r="E101" s="26">
        <v>655.3561702880028</v>
      </c>
      <c r="F101" s="26">
        <v>484.41924779810955</v>
      </c>
      <c r="G101" s="27">
        <v>0.3528697987680587</v>
      </c>
    </row>
    <row r="102" spans="1:7" ht="14.25">
      <c r="A102" s="12"/>
      <c r="B102" s="23" t="s">
        <v>26</v>
      </c>
      <c r="C102" s="42">
        <v>1096.812254616377</v>
      </c>
      <c r="D102" s="42">
        <v>698.2505038991472</v>
      </c>
      <c r="E102" s="42">
        <v>1096.812254616377</v>
      </c>
      <c r="F102" s="42">
        <v>698.2505038991472</v>
      </c>
      <c r="G102" s="29">
        <v>0.5708005200019113</v>
      </c>
    </row>
    <row r="103" spans="1:7" ht="15">
      <c r="A103" s="13" t="s">
        <v>15</v>
      </c>
      <c r="B103" s="21" t="s">
        <v>28</v>
      </c>
      <c r="C103" s="41">
        <v>5306.342973738936</v>
      </c>
      <c r="D103" s="41">
        <v>5978.308217988029</v>
      </c>
      <c r="E103" s="41">
        <v>5306.342973738936</v>
      </c>
      <c r="F103" s="41">
        <v>5978.308217988029</v>
      </c>
      <c r="G103" s="27">
        <v>-0.11240056881430582</v>
      </c>
    </row>
    <row r="104" spans="1:7" ht="14.25">
      <c r="A104" s="8"/>
      <c r="B104" s="22" t="s">
        <v>27</v>
      </c>
      <c r="C104" s="26">
        <v>4.977388635098755</v>
      </c>
      <c r="D104" s="26">
        <v>1.1463434029719675</v>
      </c>
      <c r="E104" s="26">
        <v>4.977388635098755</v>
      </c>
      <c r="F104" s="26">
        <v>1.1463434029719675</v>
      </c>
      <c r="G104" s="27">
        <v>3.3419699735651305</v>
      </c>
    </row>
    <row r="105" spans="1:7" ht="14.25">
      <c r="A105" s="8"/>
      <c r="B105" s="22" t="s">
        <v>25</v>
      </c>
      <c r="C105" s="26">
        <v>0</v>
      </c>
      <c r="D105" s="26">
        <v>1.6558293598483973</v>
      </c>
      <c r="E105" s="26">
        <v>0</v>
      </c>
      <c r="F105" s="26">
        <v>1.6558293598483973</v>
      </c>
      <c r="G105" s="27">
        <v>-1</v>
      </c>
    </row>
    <row r="106" spans="1:7" ht="14.25">
      <c r="A106" s="8"/>
      <c r="B106" s="22" t="s">
        <v>24</v>
      </c>
      <c r="C106" s="26">
        <v>76.20509625685813</v>
      </c>
      <c r="D106" s="26">
        <v>70.8567594525895</v>
      </c>
      <c r="E106" s="26">
        <v>76.20509625685813</v>
      </c>
      <c r="F106" s="26">
        <v>70.8567594525895</v>
      </c>
      <c r="G106" s="27">
        <v>0.07548096816150918</v>
      </c>
    </row>
    <row r="107" spans="1:7" ht="15" thickBot="1">
      <c r="A107" s="8"/>
      <c r="B107" s="23" t="s">
        <v>26</v>
      </c>
      <c r="C107" s="42">
        <v>3099.8921168695815</v>
      </c>
      <c r="D107" s="42">
        <v>9175.077854409188</v>
      </c>
      <c r="E107" s="42">
        <v>3099.8921168695815</v>
      </c>
      <c r="F107" s="42">
        <v>9175.077854409188</v>
      </c>
      <c r="G107" s="27">
        <v>-0.6621399658881485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16"/>
    </row>
    <row r="109" spans="1:7" ht="15">
      <c r="A109" s="52" t="s">
        <v>14</v>
      </c>
      <c r="B109" s="53" t="s">
        <v>28</v>
      </c>
      <c r="C109" s="54">
        <v>239338.90667194015</v>
      </c>
      <c r="D109" s="54">
        <v>235560.24625296693</v>
      </c>
      <c r="E109" s="54">
        <v>239338.90667194015</v>
      </c>
      <c r="F109" s="54">
        <v>235560.24625296693</v>
      </c>
      <c r="G109" s="55">
        <v>0.016041163477624076</v>
      </c>
    </row>
    <row r="110" spans="1:7" ht="15">
      <c r="A110" s="56"/>
      <c r="B110" s="57" t="s">
        <v>27</v>
      </c>
      <c r="C110" s="58">
        <v>105673.29174477162</v>
      </c>
      <c r="D110" s="58">
        <v>98128.37090648395</v>
      </c>
      <c r="E110" s="58">
        <v>105673.29174477162</v>
      </c>
      <c r="F110" s="58">
        <v>98128.37090648395</v>
      </c>
      <c r="G110" s="59">
        <v>0.07688827164447631</v>
      </c>
    </row>
    <row r="111" spans="1:7" ht="15">
      <c r="A111" s="56"/>
      <c r="B111" s="57" t="s">
        <v>25</v>
      </c>
      <c r="C111" s="58">
        <v>24647.620119890256</v>
      </c>
      <c r="D111" s="58">
        <v>22255.569362658964</v>
      </c>
      <c r="E111" s="58">
        <v>24647.620119890256</v>
      </c>
      <c r="F111" s="58">
        <v>22255.569362658964</v>
      </c>
      <c r="G111" s="59">
        <v>0.10748099580165071</v>
      </c>
    </row>
    <row r="112" spans="1:7" ht="15">
      <c r="A112" s="56"/>
      <c r="B112" s="57" t="s">
        <v>29</v>
      </c>
      <c r="C112" s="58">
        <v>33552.20667568682</v>
      </c>
      <c r="D112" s="58">
        <v>33417.400443056715</v>
      </c>
      <c r="E112" s="58">
        <v>33552.20667568682</v>
      </c>
      <c r="F112" s="58">
        <v>33417.400443056715</v>
      </c>
      <c r="G112" s="59">
        <v>0.004034013144134763</v>
      </c>
    </row>
    <row r="113" spans="1:7" ht="15.75" thickBot="1">
      <c r="A113" s="60"/>
      <c r="B113" s="61" t="s">
        <v>26</v>
      </c>
      <c r="C113" s="62">
        <v>57186.685720170215</v>
      </c>
      <c r="D113" s="62">
        <v>54923.184797278474</v>
      </c>
      <c r="E113" s="62">
        <v>57186.685720170215</v>
      </c>
      <c r="F113" s="62">
        <v>54923.184797278474</v>
      </c>
      <c r="G113" s="63">
        <v>0.041212120732734725</v>
      </c>
    </row>
    <row r="114" spans="4:7" ht="12.75">
      <c r="D114" s="11"/>
      <c r="E114" s="11"/>
      <c r="F114" s="11"/>
      <c r="G114" s="11"/>
    </row>
    <row r="115" spans="3:6" ht="12.75">
      <c r="C115" s="33"/>
      <c r="D115" s="33"/>
      <c r="E115" s="33"/>
      <c r="F115" s="33"/>
    </row>
    <row r="116" spans="3:6" ht="12.75">
      <c r="C116" s="31"/>
      <c r="D116" s="31"/>
      <c r="E116" s="31"/>
      <c r="F116" s="31"/>
    </row>
    <row r="117" spans="3:6" ht="12.75">
      <c r="C117" s="31"/>
      <c r="D117" s="31"/>
      <c r="E117" s="31"/>
      <c r="F117" s="31"/>
    </row>
    <row r="118" spans="3:6" ht="12.75">
      <c r="C118" s="31"/>
      <c r="D118" s="31"/>
      <c r="E118" s="31"/>
      <c r="F118" s="31"/>
    </row>
    <row r="119" spans="3:6" ht="12.75">
      <c r="C119" s="31"/>
      <c r="D119" s="31"/>
      <c r="E119" s="31"/>
      <c r="F119" s="31"/>
    </row>
  </sheetData>
  <printOptions horizontalCentered="1"/>
  <pageMargins left="0" right="0" top="0.5905511811023623" bottom="0.5905511811023623" header="0.3937007874015748" footer="0.5118110236220472"/>
  <pageSetup fitToHeight="2" fitToWidth="1" horizontalDpi="1200" verticalDpi="1200" orientation="portrait" paperSize="45" scale="62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thibaut.champagnol</cp:lastModifiedBy>
  <cp:lastPrinted>2011-03-23T14:26:20Z</cp:lastPrinted>
  <dcterms:created xsi:type="dcterms:W3CDTF">2000-08-02T09:15:47Z</dcterms:created>
  <dcterms:modified xsi:type="dcterms:W3CDTF">2012-09-03T17:20:44Z</dcterms:modified>
  <cp:category/>
  <cp:version/>
  <cp:contentType/>
  <cp:contentStatus/>
</cp:coreProperties>
</file>