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5" yWindow="375" windowWidth="12315" windowHeight="7710" tabRatio="654" activeTab="0"/>
  </bookViews>
  <sheets>
    <sheet name="BT" sheetId="1" r:id="rId1"/>
    <sheet name="MA" sheetId="2" r:id="rId2"/>
    <sheet name="OR" sheetId="3" r:id="rId3"/>
    <sheet name="BD" sheetId="4" r:id="rId4"/>
    <sheet name="AV" sheetId="5" r:id="rId5"/>
    <sheet name="SE" sheetId="6" r:id="rId6"/>
    <sheet name="SO" sheetId="7" r:id="rId7"/>
    <sheet name="TR"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Total_Utilis.Diverses">'BT'!#REF!</definedName>
    <definedName name="_21.Incorporations">'BT'!#REF!</definedName>
    <definedName name="_30à_34._Panification">'BT'!#REF!</definedName>
    <definedName name="_38.39_Conditionneurs">'BT'!#REF!</definedName>
    <definedName name="_40.Patisserie_Artis">'BT'!#REF!</definedName>
    <definedName name="_41.I.A.A_Biscuit._Biscot">'BT'!#REF!</definedName>
    <definedName name="_42.Util.Diverses_Alim.">'BT'!#REF!</definedName>
    <definedName name="_48.49_Mixes">'BT'!#REF!</definedName>
    <definedName name="_57.Utilis.div.non_Alim.">'BT'!#REF!</definedName>
    <definedName name="_58.Amidonnerie.Glut.">'BT'!#REF!</definedName>
    <definedName name="_59.Fab.Amid.Gluten">'BT'!#REF!</definedName>
    <definedName name="_60.Alimentat.Animale">'BT'!#REF!</definedName>
    <definedName name="_66.Freintes">'BT'!#REF!</definedName>
    <definedName name="amidonnerie">'BT'!$B$37:$N$37</definedName>
    <definedName name="AOUT">'BT'!$C$9:$C$46</definedName>
    <definedName name="AVRIL">'BT'!$K$9:$K$46</definedName>
    <definedName name="Bilmbt00">'BT'!$B$11:$N$11</definedName>
    <definedName name="biscot._biscui._pr.reg.">'BT'!$B$36:$N$36</definedName>
    <definedName name="boulangerie">'BT'!$B$33:$N$33</definedName>
    <definedName name="CEE_farine">'BT'!$B$41:$N$41</definedName>
    <definedName name="CEE_grains">'BT'!$B$40:$N$40</definedName>
    <definedName name="collecte" localSheetId="3">'BD'!$B$21</definedName>
    <definedName name="collecte" localSheetId="0">'BT'!$B$24</definedName>
    <definedName name="collecte" localSheetId="1">'MA'!$B$22</definedName>
    <definedName name="collecte" localSheetId="2">'OR'!$B$22</definedName>
    <definedName name="collecte">'SO'!$C$21</definedName>
    <definedName name="collecteurs_agrées">'BT'!$B$11:$N$11</definedName>
    <definedName name="collecteurs_agrées__1">'BT'!$B$24:$N$24</definedName>
    <definedName name="conditionneurs">'BT'!$B$35:$N$35</definedName>
    <definedName name="dat1" localSheetId="3">'BD'!$O$7</definedName>
    <definedName name="dat1" localSheetId="0">'BT'!$O$7</definedName>
    <definedName name="dat1" localSheetId="1">'MA'!$O$7</definedName>
    <definedName name="dat1" localSheetId="2">'OR'!$O$7</definedName>
    <definedName name="dat1">'SO'!#REF!</definedName>
    <definedName name="dat2" localSheetId="3">'BD'!$P$7</definedName>
    <definedName name="dat2" localSheetId="0">'BT'!$P$7</definedName>
    <definedName name="dat2" localSheetId="1">'MA'!$P$7</definedName>
    <definedName name="dat2" localSheetId="2">'OR'!$P$7</definedName>
    <definedName name="dat2">'SO'!$Q$8</definedName>
    <definedName name="DECEM.">'BT'!$G$9:$G$46</definedName>
    <definedName name="ecercee" localSheetId="3">'BD'!$K$31</definedName>
    <definedName name="ecercee" localSheetId="0">'BT'!$K$40</definedName>
    <definedName name="ecercee" localSheetId="1">'MA'!$K$35</definedName>
    <definedName name="ecercee" localSheetId="2">'OR'!$K$34</definedName>
    <definedName name="ecercee">'SO'!$L$31</definedName>
    <definedName name="ecerpt" localSheetId="3">'BD'!$K$32</definedName>
    <definedName name="ecerpt" localSheetId="0">'BT'!$K$42</definedName>
    <definedName name="ecerpt" localSheetId="1">'MA'!$K$36</definedName>
    <definedName name="ecerpt" localSheetId="2">'OR'!$K$35</definedName>
    <definedName name="ecerpt">'SO'!$L$32</definedName>
    <definedName name="efarcee">'BT'!$K$41</definedName>
    <definedName name="efarpt">'BT'!$K$43</definedName>
    <definedName name="en_Milliers_de_Tonnes">'BT'!$B$9:$N$46</definedName>
    <definedName name="Entrées">'BT'!$B$23:$N$23</definedName>
    <definedName name="entrepots_d_export.">'BT'!$B$13:$N$13</definedName>
    <definedName name="Exportations__2">'BT'!$B$39:$N$39</definedName>
    <definedName name="fab" localSheetId="3">'BD'!$B$28</definedName>
    <definedName name="fab" localSheetId="0">'BT'!$B$32</definedName>
    <definedName name="fab" localSheetId="1">'MA'!$B$29</definedName>
    <definedName name="fab" localSheetId="2">'OR'!$B$29</definedName>
    <definedName name="fab">'SO'!$C$27</definedName>
    <definedName name="Fabric._Alim._Bét.">'BT'!$B$32:$N$32</definedName>
    <definedName name="FEVR.">'BT'!$I$9:$I$46</definedName>
    <definedName name="icer91" localSheetId="3">'BD'!$K$22</definedName>
    <definedName name="icer91" localSheetId="0">'BT'!$K$26</definedName>
    <definedName name="icer91" localSheetId="1">'MA'!$K$23</definedName>
    <definedName name="icer91" localSheetId="2">'OR'!$L$23</definedName>
    <definedName name="icer91">'SO'!$L$22</definedName>
    <definedName name="icer92" localSheetId="3">'BD'!$K$22</definedName>
    <definedName name="icer92" localSheetId="0">'BT'!$K$26</definedName>
    <definedName name="icer92" localSheetId="1">'MA'!$K$23</definedName>
    <definedName name="icer92" localSheetId="2">'OR'!$K$23</definedName>
    <definedName name="icer92">'SO'!$L$22</definedName>
    <definedName name="ifar91">'BT'!#REF!</definedName>
    <definedName name="ifar92">'BT'!#REF!</definedName>
    <definedName name="Importations_Farine">'BT'!#REF!</definedName>
    <definedName name="Importations_Grains">'BT'!$B$26:$N$26</definedName>
    <definedName name="incorporations">'BT'!$B$25:$N$25</definedName>
    <definedName name="JANV.">'BT'!$H$9:$H$46</definedName>
    <definedName name="JUIL.">'BT'!$N$9:$N$46</definedName>
    <definedName name="JUIN">'BT'!$M$9:$M$46</definedName>
    <definedName name="MAI">'BT'!$L$9:$L$46</definedName>
    <definedName name="MARS">'BT'!$J$9:$J$46</definedName>
    <definedName name="meuniers">'BT'!$B$14:$N$14</definedName>
    <definedName name="Mois">'BT'!#REF!</definedName>
    <definedName name="NOVE.">'BT'!$F$9:$F$46</definedName>
    <definedName name="OCTO.">'BT'!$E$9:$E$46</definedName>
    <definedName name="P.T_farine">'BT'!$B$43:$N$43</definedName>
    <definedName name="P.T_grains">'BT'!$B$42:$N$42</definedName>
    <definedName name="Patisserie_Ind.">'BT'!#REF!</definedName>
    <definedName name="patissiers">'BT'!#REF!</definedName>
    <definedName name="SEPT.">'BT'!$D$9:$D$46</definedName>
    <definedName name="st07" localSheetId="3">'BD'!#REF!</definedName>
    <definedName name="st07" localSheetId="0">'BT'!#REF!</definedName>
    <definedName name="ST07" localSheetId="1">'MA'!#REF!</definedName>
    <definedName name="st07" localSheetId="2">'OR'!#REF!</definedName>
    <definedName name="ST07">'SO'!#REF!</definedName>
    <definedName name="stca" localSheetId="3">'BD'!$B$10</definedName>
    <definedName name="stca" localSheetId="0">'BT'!$B$11</definedName>
    <definedName name="stca" localSheetId="1">'MA'!$B$10</definedName>
    <definedName name="stca" localSheetId="2">'OR'!$B$10</definedName>
    <definedName name="stca">'SO'!$C$11</definedName>
    <definedName name="stent" localSheetId="3">'BD'!#REF!</definedName>
    <definedName name="stent" localSheetId="0">'BT'!$B$13</definedName>
    <definedName name="stent" localSheetId="1">'MA'!#REF!</definedName>
    <definedName name="stent" localSheetId="2">'OR'!$B$13</definedName>
    <definedName name="stent">'SO'!#REF!</definedName>
    <definedName name="stfab" localSheetId="3">'BD'!$B$12</definedName>
    <definedName name="stfab" localSheetId="0">'BT'!$B$12</definedName>
    <definedName name="stfab" localSheetId="1">'MA'!$B$13</definedName>
    <definedName name="stfab" localSheetId="2">'OR'!$B$12</definedName>
    <definedName name="stfab">'SO'!$C$12</definedName>
    <definedName name="sti" localSheetId="3">'BD'!#REF!</definedName>
    <definedName name="sti" localSheetId="0">'BT'!#REF!</definedName>
    <definedName name="sti" localSheetId="1">'MA'!#REF!</definedName>
    <definedName name="sti" localSheetId="2">'OR'!#REF!</definedName>
    <definedName name="sti">'SO'!#REF!</definedName>
    <definedName name="stinter" localSheetId="3">'BD'!$B$16</definedName>
    <definedName name="stinter" localSheetId="0">'BT'!$B$19</definedName>
    <definedName name="stinter" localSheetId="1">'MA'!$B$17</definedName>
    <definedName name="stinter" localSheetId="2">'OR'!$B$17</definedName>
    <definedName name="stinter">'SO'!$C$16</definedName>
    <definedName name="stockage_intermédiaiare">'BT'!#REF!</definedName>
    <definedName name="stockage_intermédiaire">'BT'!#REF!</definedName>
    <definedName name="Stockage_Intervention">'BT'!$B$19:$N$19</definedName>
    <definedName name="Stocks_au_1er_jour_du">'BT'!$B$9:$N$9</definedName>
    <definedName name="stsemoul">'MA'!$B$12</definedName>
    <definedName name="stutil" localSheetId="3">'BD'!$B$11</definedName>
    <definedName name="stutil" localSheetId="0">'BT'!$B$14</definedName>
    <definedName name="stutil" localSheetId="1">'MA'!$B$11</definedName>
    <definedName name="stutil" localSheetId="2">'OR'!$B$11</definedName>
    <definedName name="stutil">'SO'!#REF!</definedName>
    <definedName name="TOTAL_des_stocks">'BT'!$B$21:$N$21</definedName>
    <definedName name="TOTAL_marché_libre">'BT'!$B$17:$N$17</definedName>
    <definedName name="TOTAL_Ressources">'BT'!$B$28:$N$28</definedName>
    <definedName name="TOTAL_utilisations">'BT'!$B$46:$N$46</definedName>
    <definedName name="Utilisations">'BT'!#REF!</definedName>
    <definedName name="utilisations_diverses">'BT'!$B$34:$N$34</definedName>
    <definedName name="_xlnm.Print_Area" localSheetId="3">'BD'!$A$2:$Q$40</definedName>
    <definedName name="_xlnm.Print_Area" localSheetId="0">'BT'!$A$1:$Q$46</definedName>
    <definedName name="_xlnm.Print_Area" localSheetId="1">'MA'!$A$2:$Q$42</definedName>
    <definedName name="_xlnm.Print_Area" localSheetId="2">'OR'!$A$1:$Q$44</definedName>
    <definedName name="_xlnm.Print_Area" localSheetId="6">'SO'!$B$3:$R$36</definedName>
  </definedNames>
  <calcPr calcMode="manual" fullCalcOnLoad="1"/>
</workbook>
</file>

<file path=xl/sharedStrings.xml><?xml version="1.0" encoding="utf-8"?>
<sst xmlns="http://schemas.openxmlformats.org/spreadsheetml/2006/main" count="327" uniqueCount="117">
  <si>
    <t>JUIL.</t>
  </si>
  <si>
    <t>AOUT</t>
  </si>
  <si>
    <t>SEPT.</t>
  </si>
  <si>
    <t>OCTO.</t>
  </si>
  <si>
    <t>NOVE.</t>
  </si>
  <si>
    <t>DECEM.</t>
  </si>
  <si>
    <t>JANV.</t>
  </si>
  <si>
    <t>FEVR.</t>
  </si>
  <si>
    <t>MARS</t>
  </si>
  <si>
    <t>AVRIL</t>
  </si>
  <si>
    <t>MAI</t>
  </si>
  <si>
    <t>JUIN</t>
  </si>
  <si>
    <t>TOTAL</t>
  </si>
  <si>
    <t>Evol.</t>
  </si>
  <si>
    <t>en Milliers de Tonnes</t>
  </si>
  <si>
    <t xml:space="preserve"> </t>
  </si>
  <si>
    <t>Fabric. alim. bétail</t>
  </si>
  <si>
    <t>TOTAL Marché libre</t>
  </si>
  <si>
    <t>TOTAL des Stocks</t>
  </si>
  <si>
    <t>Stockage Intervention</t>
  </si>
  <si>
    <t>Entrées:</t>
  </si>
  <si>
    <t>Importations (2)</t>
  </si>
  <si>
    <t>TOTAL des Ressources</t>
  </si>
  <si>
    <t>Utilisations:</t>
  </si>
  <si>
    <t>.Fab d'Aliments Bétail</t>
  </si>
  <si>
    <t>.Autres Utilisat. int.</t>
  </si>
  <si>
    <t>Exportations: (2)</t>
  </si>
  <si>
    <t>TOTAL des Utilisations</t>
  </si>
  <si>
    <t xml:space="preserve">(1) Redressements inclus mois par mois </t>
  </si>
  <si>
    <t>(2) Source: Douanes, redressements inclus</t>
  </si>
  <si>
    <t xml:space="preserve">U.E. </t>
  </si>
  <si>
    <t xml:space="preserve">Pays tiers </t>
  </si>
  <si>
    <t xml:space="preserve">Collecteurs agréés </t>
  </si>
  <si>
    <t>Collecteurs agréés (1)</t>
  </si>
  <si>
    <t>Total au</t>
  </si>
  <si>
    <t>Fabric. alim. bét.</t>
  </si>
  <si>
    <t>Entrepots d'export.</t>
  </si>
  <si>
    <t>Meuniers</t>
  </si>
  <si>
    <t xml:space="preserve">Amidonniers </t>
  </si>
  <si>
    <t>Stock d' Intervention</t>
  </si>
  <si>
    <t xml:space="preserve"> Entrées:</t>
  </si>
  <si>
    <t xml:space="preserve"> Collecteurs agréés </t>
  </si>
  <si>
    <t>Incorporations</t>
  </si>
  <si>
    <t>Importations Grains</t>
  </si>
  <si>
    <t>Malterie de Blé</t>
  </si>
  <si>
    <t xml:space="preserve">Fabric. Alim. Bét. </t>
  </si>
  <si>
    <t>Panification</t>
  </si>
  <si>
    <t>Utilisations diverses  (1)</t>
  </si>
  <si>
    <t>Conditionneurs</t>
  </si>
  <si>
    <t>Biscot./Biscuiterie/Prod.régime</t>
  </si>
  <si>
    <t xml:space="preserve">Amidonnerie.Glutennerie </t>
  </si>
  <si>
    <t>Exportations:</t>
  </si>
  <si>
    <t>UE grains</t>
  </si>
  <si>
    <t>UE farine (val. Grains)</t>
  </si>
  <si>
    <t>P.T grains</t>
  </si>
  <si>
    <t>P.T farine (val. Grains)</t>
  </si>
  <si>
    <t>DOM</t>
  </si>
  <si>
    <t>Total</t>
  </si>
  <si>
    <t>en %</t>
  </si>
  <si>
    <t xml:space="preserve">Collecteurs agréés  (1) </t>
  </si>
  <si>
    <t>Amidonniers</t>
  </si>
  <si>
    <t>Semouliers</t>
  </si>
  <si>
    <t xml:space="preserve"> Fabric. alim. bét. </t>
  </si>
  <si>
    <t>Entrepôts d'export</t>
  </si>
  <si>
    <t>Collecteurs agréés(1)</t>
  </si>
  <si>
    <t>Importations</t>
  </si>
  <si>
    <t>Amidonnerie(2)</t>
  </si>
  <si>
    <t>Fabric. alim. bét. (1)</t>
  </si>
  <si>
    <t>Semoulerie</t>
  </si>
  <si>
    <t>Utilisations Intérieures</t>
  </si>
  <si>
    <t xml:space="preserve"> Exportations: (3)</t>
  </si>
  <si>
    <t xml:space="preserve">UE </t>
  </si>
  <si>
    <t xml:space="preserve">Pays Tiers </t>
  </si>
  <si>
    <t>Total Exportations</t>
  </si>
  <si>
    <t>Autres utilisations</t>
  </si>
  <si>
    <t>(2) Source Douanes, redressements inclus</t>
  </si>
  <si>
    <t>Malteurs</t>
  </si>
  <si>
    <t>Fab. alim. bét. (1)</t>
  </si>
  <si>
    <t>Stock d'intervention (1)</t>
  </si>
  <si>
    <t>TOTAL des stocks</t>
  </si>
  <si>
    <t>Importations (1)</t>
  </si>
  <si>
    <t>Malterie</t>
  </si>
  <si>
    <t>Total Utilisations Intérieures</t>
  </si>
  <si>
    <t>Exportations: (1)</t>
  </si>
  <si>
    <t xml:space="preserve">U.E </t>
  </si>
  <si>
    <t xml:space="preserve">(1) Redressements inclus mois par mois  </t>
  </si>
  <si>
    <t>Collect. agréés  (1)</t>
  </si>
  <si>
    <t>Fabric. alim. Bétail (1)</t>
  </si>
  <si>
    <t>Stock intervention</t>
  </si>
  <si>
    <t>Fabric. Alim. Bét.</t>
  </si>
  <si>
    <t xml:space="preserve">Pays-Tiers </t>
  </si>
  <si>
    <t>Fab d'Aliments Bétail</t>
  </si>
  <si>
    <t>Autres Utilisat. Intérieures</t>
  </si>
  <si>
    <t>Collecteurs agréés</t>
  </si>
  <si>
    <t>Total  Stocks Marché libre</t>
  </si>
  <si>
    <t>Total des Stocks</t>
  </si>
  <si>
    <t xml:space="preserve">Importations </t>
  </si>
  <si>
    <t>Importations(2)</t>
  </si>
  <si>
    <t xml:space="preserve"> Exportations:(2)</t>
  </si>
  <si>
    <t>U.E.</t>
  </si>
  <si>
    <t>Pays tiers</t>
  </si>
  <si>
    <t xml:space="preserve"> (1) Redressements inclus mois par mois</t>
  </si>
  <si>
    <t xml:space="preserve"> (2)Source:Douanes</t>
  </si>
  <si>
    <t>(Redressements inclus mois par mois)</t>
  </si>
  <si>
    <t>(1) Lignes 42, 48, 49 et 60 de l'état 8.</t>
  </si>
  <si>
    <t>Autres Utilisations</t>
  </si>
  <si>
    <t xml:space="preserve">(2) Les mises en oeuvre au titre du T.P.A. sont incluses dans ce bilan.         </t>
  </si>
  <si>
    <t xml:space="preserve">(3) Source Douanes, redressements inclus.     </t>
  </si>
  <si>
    <t>Collect. agréés (y compris STI) (1) (2)</t>
  </si>
  <si>
    <t xml:space="preserve">(2)Stocks CA au 01.07.03, avant redressement de décembre 03: 1039 Mt </t>
  </si>
  <si>
    <t>(1) Redressements inclus mois par mois</t>
  </si>
  <si>
    <t>(3) Le stock à l'intervention est  calculé à partir des bons d'entrée et de sortie et correspond donc davantage à un stock physique.</t>
  </si>
  <si>
    <t xml:space="preserve"> Les corrections ont été effectuées selon cette méthode depuis le 1er Août 94.</t>
  </si>
  <si>
    <t>Stocks au 1er jour du mois</t>
  </si>
  <si>
    <t>Autres Utilisat. int.</t>
  </si>
  <si>
    <t>Autres Util.Inter.</t>
  </si>
  <si>
    <t>F.A.B (1)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</si>
</sst>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F&quot;;[Red]\-#,##0.00\ &quot;F&quot;"/>
    <numFmt numFmtId="165" formatCode="_-* #,##0\ &quot;F&quot;_-;\-* #,##0\ &quot;F&quot;_-;_-* &quot;-&quot;\ &quot;F&quot;_-;_-@_-"/>
    <numFmt numFmtId="166" formatCode="_-* #,##0\ _F_-;\-* #,##0\ _F_-;_-* &quot;-&quot;\ _F_-;_-@_-"/>
    <numFmt numFmtId="167" formatCode="#,##0&quot; F&quot;\ ;\(#,##0&quot; F&quot;\)"/>
    <numFmt numFmtId="168" formatCode="#,##0.0"/>
    <numFmt numFmtId="169" formatCode="#,##0.00%"/>
    <numFmt numFmtId="170" formatCode="#,##0.0%"/>
    <numFmt numFmtId="171" formatCode="d/mm/yy"/>
    <numFmt numFmtId="172" formatCode="#,##0.00,"/>
    <numFmt numFmtId="173" formatCode="[Black][&gt;=0]#,##0.00,;General"/>
    <numFmt numFmtId="174" formatCode="#,##0.0,"/>
    <numFmt numFmtId="175" formatCode="[Black]#,##0.00,"/>
    <numFmt numFmtId="176" formatCode="[Black][&gt;=0]\ \ #,##0.0,;General"/>
    <numFmt numFmtId="177" formatCode="[Black][&gt;=0]\ #,##0.00,;General"/>
    <numFmt numFmtId="178" formatCode="[Black][&gt;0]#,##0,;General"/>
    <numFmt numFmtId="179" formatCode="#,##0,\ "/>
    <numFmt numFmtId="180" formatCode="[Black][&gt;=0]#,##0,;General"/>
    <numFmt numFmtId="181" formatCode="#,##0,"/>
    <numFmt numFmtId="182" formatCode="[&gt;0]#,##0,;General"/>
    <numFmt numFmtId="183" formatCode="[&gt;0]\ #,##0,;General"/>
    <numFmt numFmtId="184" formatCode="[Black][&gt;0]\ #,##0,;General"/>
    <numFmt numFmtId="185" formatCode="#,##0,;General"/>
    <numFmt numFmtId="186" formatCode="[Black][&gt;0]#,##0.0000,;General"/>
    <numFmt numFmtId="187" formatCode="#,##0.00000,"/>
    <numFmt numFmtId="188" formatCode="#,##0.00000000,"/>
    <numFmt numFmtId="189" formatCode="dd\-mmm\-yy\ hh:mm"/>
    <numFmt numFmtId="190" formatCode="#,##0.000,"/>
    <numFmt numFmtId="191" formatCode="[Black][&gt;=0]\ #,##0,;General"/>
    <numFmt numFmtId="192" formatCode="[&gt;=0]#,##0,;General"/>
    <numFmt numFmtId="193" formatCode="[Black][&lt;&gt;0]\ #,##0,;General"/>
    <numFmt numFmtId="194" formatCode="[Black][&gt;=0]#,##0.0,;General"/>
    <numFmt numFmtId="195" formatCode="[&gt;=0]#,##0.0,;General"/>
    <numFmt numFmtId="196" formatCode="#,##0.0,;General"/>
    <numFmt numFmtId="197" formatCode="#,##0%"/>
    <numFmt numFmtId="198" formatCode="0.0"/>
    <numFmt numFmtId="199" formatCode="[Black]#,##0.00,;General"/>
    <numFmt numFmtId="200" formatCode="[Black]\ #,##0.00,;General"/>
    <numFmt numFmtId="201" formatCode="d/m/yyyy\ h:mm"/>
    <numFmt numFmtId="202" formatCode="[Black][&gt;0]#,##0.0,;General"/>
    <numFmt numFmtId="203" formatCode="0.0%"/>
    <numFmt numFmtId="204" formatCode="d/mm/yy"/>
    <numFmt numFmtId="205" formatCode="[Black][&gt;=0]\ #,##0.0,;General"/>
    <numFmt numFmtId="206" formatCode="[Black][&gt;0]#,##0.00,;General"/>
  </numFmts>
  <fonts count="40">
    <font>
      <sz val="10"/>
      <name val="Helv"/>
      <family val="0"/>
    </font>
    <font>
      <b/>
      <sz val="14"/>
      <name val="Helv"/>
      <family val="0"/>
    </font>
    <font>
      <b/>
      <sz val="8"/>
      <name val="Helv"/>
      <family val="0"/>
    </font>
    <font>
      <b/>
      <i/>
      <sz val="10"/>
      <name val="Helv"/>
      <family val="0"/>
    </font>
    <font>
      <b/>
      <sz val="9"/>
      <name val="arial"/>
      <family val="0"/>
    </font>
    <font>
      <b/>
      <u val="single"/>
      <sz val="8"/>
      <name val="Albertus Xb (W1)"/>
      <family val="0"/>
    </font>
    <font>
      <b/>
      <sz val="9"/>
      <name val="Arial"/>
      <family val="2"/>
    </font>
    <font>
      <b/>
      <u val="single"/>
      <sz val="9"/>
      <name val="Arial"/>
      <family val="2"/>
    </font>
    <font>
      <b/>
      <sz val="11"/>
      <name val="Arial"/>
      <family val="2"/>
    </font>
    <font>
      <b/>
      <sz val="9"/>
      <color indexed="9"/>
      <name val="Arial"/>
      <family val="0"/>
    </font>
    <font>
      <b/>
      <sz val="18"/>
      <color indexed="9"/>
      <name val="Arial"/>
      <family val="2"/>
    </font>
    <font>
      <b/>
      <sz val="10"/>
      <name val="Arial"/>
      <family val="2"/>
    </font>
    <font>
      <sz val="9"/>
      <name val="Arial"/>
      <family val="2"/>
    </font>
    <font>
      <b/>
      <sz val="14"/>
      <name val="Arial"/>
      <family val="2"/>
    </font>
    <font>
      <b/>
      <i/>
      <u val="single"/>
      <sz val="8"/>
      <name val="Helv"/>
      <family val="0"/>
    </font>
    <font>
      <b/>
      <i/>
      <u val="single"/>
      <sz val="11"/>
      <name val="Arial"/>
      <family val="2"/>
    </font>
    <font>
      <b/>
      <sz val="8"/>
      <name val="Arial"/>
      <family val="0"/>
    </font>
    <font>
      <b/>
      <sz val="10"/>
      <name val="Helv"/>
      <family val="0"/>
    </font>
    <font>
      <sz val="10"/>
      <name val="Arial"/>
      <family val="0"/>
    </font>
    <font>
      <b/>
      <sz val="10"/>
      <color indexed="9"/>
      <name val="Arial"/>
      <family val="2"/>
    </font>
    <font>
      <sz val="10"/>
      <color indexed="9"/>
      <name val="Arial"/>
      <family val="2"/>
    </font>
    <font>
      <sz val="8"/>
      <name val="Arial"/>
      <family val="2"/>
    </font>
    <font>
      <sz val="10"/>
      <color indexed="10"/>
      <name val="Arial"/>
      <family val="2"/>
    </font>
    <font>
      <sz val="10"/>
      <color indexed="8"/>
      <name val="Arial"/>
      <family val="2"/>
    </font>
    <font>
      <sz val="8"/>
      <name val="Helv"/>
      <family val="0"/>
    </font>
    <font>
      <b/>
      <sz val="13"/>
      <name val="Arial"/>
      <family val="2"/>
    </font>
    <font>
      <b/>
      <u val="single"/>
      <sz val="8"/>
      <name val="Arial"/>
      <family val="2"/>
    </font>
    <font>
      <sz val="10"/>
      <color indexed="10"/>
      <name val="Helv"/>
      <family val="0"/>
    </font>
    <font>
      <sz val="10"/>
      <color indexed="9"/>
      <name val="Helv"/>
      <family val="0"/>
    </font>
    <font>
      <b/>
      <sz val="14"/>
      <color indexed="9"/>
      <name val="Arial"/>
      <family val="2"/>
    </font>
    <font>
      <b/>
      <i/>
      <u val="single"/>
      <sz val="7"/>
      <name val="Arial"/>
      <family val="2"/>
    </font>
    <font>
      <b/>
      <i/>
      <u val="single"/>
      <sz val="8"/>
      <name val="Arial"/>
      <family val="2"/>
    </font>
    <font>
      <b/>
      <sz val="7"/>
      <name val="Helv"/>
      <family val="0"/>
    </font>
    <font>
      <b/>
      <u val="single"/>
      <sz val="7.2"/>
      <color indexed="12"/>
      <name val="Helv"/>
      <family val="0"/>
    </font>
    <font>
      <b/>
      <u val="single"/>
      <sz val="7.2"/>
      <color indexed="36"/>
      <name val="Helv"/>
      <family val="0"/>
    </font>
    <font>
      <b/>
      <u val="single"/>
      <sz val="10"/>
      <color indexed="9"/>
      <name val="Arial"/>
      <family val="0"/>
    </font>
    <font>
      <b/>
      <sz val="16"/>
      <color indexed="9"/>
      <name val="Arial"/>
      <family val="0"/>
    </font>
    <font>
      <b/>
      <i/>
      <sz val="10"/>
      <name val="Arial"/>
      <family val="2"/>
    </font>
    <font>
      <sz val="8"/>
      <name val="Helvetica-Light"/>
      <family val="0"/>
    </font>
    <font>
      <sz val="10"/>
      <color indexed="16"/>
      <name val="Arial"/>
      <family val="0"/>
    </font>
  </fonts>
  <fills count="5">
    <fill>
      <patternFill/>
    </fill>
    <fill>
      <patternFill patternType="gray125"/>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83">
    <border>
      <left/>
      <right/>
      <top/>
      <bottom/>
      <diagonal/>
    </border>
    <border>
      <left style="dotted"/>
      <right style="dotted"/>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style="thin"/>
    </border>
    <border>
      <left>
        <color indexed="63"/>
      </left>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medium"/>
      <right style="thin"/>
      <top style="hair"/>
      <bottom style="hair"/>
    </border>
    <border>
      <left>
        <color indexed="63"/>
      </left>
      <right style="medium"/>
      <top style="medium"/>
      <bottom>
        <color indexed="63"/>
      </bottom>
    </border>
    <border>
      <left style="thin"/>
      <right>
        <color indexed="63"/>
      </right>
      <top>
        <color indexed="63"/>
      </top>
      <bottom style="thin"/>
    </border>
    <border>
      <left style="thin"/>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medium"/>
    </border>
    <border>
      <left style="thin"/>
      <right style="thin"/>
      <top>
        <color indexed="63"/>
      </top>
      <bottom>
        <color indexed="63"/>
      </bottom>
    </border>
    <border>
      <left style="dotted"/>
      <right style="dotted"/>
      <top style="thin"/>
      <bottom>
        <color indexed="63"/>
      </bottom>
    </border>
    <border>
      <left style="thin"/>
      <right style="dotted"/>
      <top>
        <color indexed="63"/>
      </top>
      <bottom>
        <color indexed="63"/>
      </bottom>
    </border>
    <border>
      <left style="dotted"/>
      <right style="thin"/>
      <top>
        <color indexed="63"/>
      </top>
      <bottom>
        <color indexed="63"/>
      </bottom>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thin"/>
      <bottom>
        <color indexed="63"/>
      </bottom>
    </border>
    <border>
      <left style="dotted"/>
      <right style="thin"/>
      <top style="thin"/>
      <bottom>
        <color indexed="63"/>
      </bottom>
    </border>
    <border>
      <left style="medium"/>
      <right style="thin"/>
      <top style="thin"/>
      <bottom>
        <color indexed="63"/>
      </bottom>
    </border>
    <border>
      <left>
        <color indexed="63"/>
      </left>
      <right style="medium"/>
      <top style="hair"/>
      <bottom style="hair"/>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color indexed="63"/>
      </right>
      <top style="hair"/>
      <bottom style="hair"/>
    </border>
    <border>
      <left style="medium"/>
      <right>
        <color indexed="63"/>
      </right>
      <top style="thin"/>
      <bottom style="thin"/>
    </border>
    <border>
      <left style="thin"/>
      <right style="medium"/>
      <top style="thin"/>
      <bottom>
        <color indexed="63"/>
      </bottom>
    </border>
    <border>
      <left style="thin"/>
      <right>
        <color indexed="63"/>
      </right>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medium"/>
    </border>
    <border>
      <left style="thin"/>
      <right style="medium"/>
      <top style="hair"/>
      <bottom style="hair"/>
    </border>
    <border>
      <left>
        <color indexed="63"/>
      </left>
      <right style="thin"/>
      <top style="medium"/>
      <bottom>
        <color indexed="63"/>
      </bottom>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thin"/>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style="thin"/>
      <top style="hair"/>
      <bottom style="hair"/>
    </border>
    <border>
      <left style="thin"/>
      <right style="thin"/>
      <top style="thin"/>
      <bottom style="thin"/>
    </border>
    <border>
      <left style="thin"/>
      <right style="thin"/>
      <top style="thin"/>
      <bottom style="medium"/>
    </border>
    <border>
      <left>
        <color indexed="63"/>
      </left>
      <right>
        <color indexed="63"/>
      </right>
      <top style="hair"/>
      <bottom style="hair"/>
    </border>
    <border>
      <left>
        <color indexed="63"/>
      </left>
      <right>
        <color indexed="63"/>
      </right>
      <top style="thin"/>
      <bottom style="thin"/>
    </border>
    <border>
      <left>
        <color indexed="63"/>
      </left>
      <right>
        <color indexed="63"/>
      </right>
      <top style="thin"/>
      <bottom style="medium"/>
    </border>
    <border>
      <left>
        <color indexed="63"/>
      </left>
      <right style="dotted"/>
      <top style="thin"/>
      <bottom>
        <color indexed="63"/>
      </bottom>
    </border>
    <border>
      <left style="thin"/>
      <right style="thin"/>
      <top style="thin"/>
      <bottom>
        <color indexed="63"/>
      </bottom>
    </border>
    <border>
      <left>
        <color indexed="63"/>
      </left>
      <right style="dotted"/>
      <top>
        <color indexed="63"/>
      </top>
      <bottom>
        <color indexed="63"/>
      </bottom>
    </border>
    <border>
      <left style="thin"/>
      <right>
        <color indexed="63"/>
      </right>
      <top style="hair"/>
      <bottom style="hair"/>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style="dotted"/>
      <top style="thin"/>
      <bottom style="medium"/>
    </border>
    <border>
      <left style="dotted"/>
      <right style="dotted"/>
      <top style="thin"/>
      <bottom style="medium"/>
    </border>
    <border>
      <left style="dotted"/>
      <right style="thin"/>
      <top style="thin"/>
      <bottom style="medium"/>
    </border>
    <border>
      <left style="thin">
        <color indexed="8"/>
      </left>
      <right style="thin"/>
      <top>
        <color indexed="63"/>
      </top>
      <bottom>
        <color indexed="63"/>
      </bottom>
    </border>
    <border>
      <left>
        <color indexed="63"/>
      </left>
      <right style="thin"/>
      <top style="hair"/>
      <bottom style="hair"/>
    </border>
    <border>
      <left>
        <color indexed="63"/>
      </left>
      <right style="thin"/>
      <top style="thin"/>
      <bottom style="thin"/>
    </border>
    <border>
      <left>
        <color indexed="63"/>
      </left>
      <right style="thin"/>
      <top style="thin"/>
      <bottom style="mediu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thin"/>
      <top>
        <color indexed="63"/>
      </top>
      <bottom style="medium"/>
    </border>
    <border>
      <left>
        <color indexed="63"/>
      </left>
      <right style="dotted"/>
      <top style="thin"/>
      <bottom style="thin"/>
    </border>
    <border>
      <left>
        <color indexed="63"/>
      </left>
      <right style="dotted"/>
      <top style="thin"/>
      <bottom style="medium"/>
    </border>
    <border>
      <left style="thin"/>
      <right style="dotted"/>
      <top>
        <color indexed="63"/>
      </top>
      <bottom style="medium"/>
    </border>
    <border>
      <left style="dotted"/>
      <right style="dotted"/>
      <top>
        <color indexed="63"/>
      </top>
      <bottom style="medium"/>
    </border>
    <border>
      <left style="dotted"/>
      <right style="thin"/>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4" fontId="0" fillId="0" borderId="0" applyFont="0" applyFill="0" applyBorder="0" applyAlignment="0" applyProtection="0"/>
    <xf numFmtId="166" fontId="18" fillId="0" borderId="0" applyFont="0" applyFill="0" applyBorder="0" applyAlignment="0" applyProtection="0"/>
    <xf numFmtId="164" fontId="0" fillId="0" borderId="0" applyFont="0" applyFill="0" applyBorder="0" applyAlignment="0" applyProtection="0"/>
    <xf numFmtId="165" fontId="18" fillId="0" borderId="0" applyFont="0" applyFill="0" applyBorder="0" applyAlignment="0" applyProtection="0"/>
    <xf numFmtId="0" fontId="2" fillId="0" borderId="0">
      <alignment/>
      <protection/>
    </xf>
    <xf numFmtId="0" fontId="0" fillId="0" borderId="0" applyFill="0">
      <alignment/>
      <protection/>
    </xf>
    <xf numFmtId="9" fontId="0" fillId="0" borderId="0" applyFont="0" applyFill="0" applyBorder="0" applyAlignment="0" applyProtection="0"/>
  </cellStyleXfs>
  <cellXfs count="422">
    <xf numFmtId="0" fontId="0" fillId="0" borderId="0" xfId="0" applyAlignment="1">
      <alignment/>
    </xf>
    <xf numFmtId="3" fontId="0" fillId="0" borderId="0" xfId="0" applyNumberFormat="1" applyAlignment="1" applyProtection="1">
      <alignment/>
      <protection locked="0"/>
    </xf>
    <xf numFmtId="3" fontId="3" fillId="0" borderId="0" xfId="0" applyNumberFormat="1" applyFont="1" applyAlignment="1" applyProtection="1">
      <alignment/>
      <protection locked="0"/>
    </xf>
    <xf numFmtId="167" fontId="0" fillId="0" borderId="0" xfId="0" applyNumberFormat="1" applyAlignment="1" applyProtection="1">
      <alignment/>
      <protection locked="0"/>
    </xf>
    <xf numFmtId="3" fontId="4" fillId="0" borderId="0" xfId="0" applyNumberFormat="1" applyFont="1" applyAlignment="1" applyProtection="1">
      <alignment/>
      <protection locked="0"/>
    </xf>
    <xf numFmtId="168" fontId="4" fillId="0" borderId="0" xfId="0" applyNumberFormat="1" applyFont="1" applyAlignment="1" applyProtection="1">
      <alignment/>
      <protection locked="0"/>
    </xf>
    <xf numFmtId="167" fontId="4" fillId="0" borderId="0" xfId="0" applyNumberFormat="1" applyFont="1" applyAlignment="1" applyProtection="1">
      <alignment/>
      <protection locked="0"/>
    </xf>
    <xf numFmtId="22" fontId="5" fillId="0" borderId="0" xfId="0" applyNumberFormat="1" applyFont="1" applyAlignment="1" applyProtection="1">
      <alignment horizontal="center"/>
      <protection locked="0"/>
    </xf>
    <xf numFmtId="3" fontId="6" fillId="0" borderId="0" xfId="0" applyNumberFormat="1" applyFont="1" applyAlignment="1" applyProtection="1">
      <alignment/>
      <protection locked="0"/>
    </xf>
    <xf numFmtId="167" fontId="6" fillId="0" borderId="0" xfId="0" applyNumberFormat="1" applyFont="1" applyAlignment="1" applyProtection="1">
      <alignment/>
      <protection locked="0"/>
    </xf>
    <xf numFmtId="3" fontId="2" fillId="0" borderId="0" xfId="0" applyNumberFormat="1" applyFont="1" applyAlignment="1" applyProtection="1">
      <alignment/>
      <protection locked="0"/>
    </xf>
    <xf numFmtId="167" fontId="16" fillId="0" borderId="0" xfId="0" applyNumberFormat="1" applyFont="1" applyAlignment="1" applyProtection="1">
      <alignment/>
      <protection locked="0"/>
    </xf>
    <xf numFmtId="0" fontId="16" fillId="0" borderId="0" xfId="0" applyFont="1" applyAlignment="1">
      <alignment/>
    </xf>
    <xf numFmtId="181" fontId="16" fillId="0" borderId="0" xfId="0" applyNumberFormat="1" applyFont="1" applyAlignment="1" applyProtection="1">
      <alignment/>
      <protection locked="0"/>
    </xf>
    <xf numFmtId="3" fontId="30" fillId="0" borderId="0" xfId="0" applyNumberFormat="1" applyFont="1" applyAlignment="1" applyProtection="1">
      <alignment/>
      <protection locked="0"/>
    </xf>
    <xf numFmtId="0" fontId="0" fillId="0" borderId="0" xfId="0" applyBorder="1" applyAlignment="1">
      <alignment/>
    </xf>
    <xf numFmtId="3" fontId="0" fillId="0" borderId="0" xfId="0" applyNumberFormat="1" applyFill="1" applyAlignment="1" applyProtection="1">
      <alignment/>
      <protection locked="0"/>
    </xf>
    <xf numFmtId="3" fontId="31" fillId="0" borderId="0" xfId="0" applyNumberFormat="1" applyFont="1" applyAlignment="1" applyProtection="1">
      <alignment/>
      <protection locked="0"/>
    </xf>
    <xf numFmtId="0" fontId="7" fillId="0" borderId="0" xfId="0" applyFont="1" applyAlignment="1">
      <alignment/>
    </xf>
    <xf numFmtId="167" fontId="2" fillId="0" borderId="0" xfId="0" applyNumberFormat="1" applyFont="1" applyAlignment="1" applyProtection="1">
      <alignment/>
      <protection locked="0"/>
    </xf>
    <xf numFmtId="0" fontId="2" fillId="0" borderId="0" xfId="0" applyFont="1" applyAlignment="1">
      <alignment/>
    </xf>
    <xf numFmtId="10" fontId="0" fillId="0" borderId="0" xfId="0" applyNumberFormat="1" applyAlignment="1" applyProtection="1">
      <alignment/>
      <protection locked="0"/>
    </xf>
    <xf numFmtId="198" fontId="24" fillId="0" borderId="0" xfId="0" applyNumberFormat="1" applyFont="1" applyAlignment="1" applyProtection="1">
      <alignment/>
      <protection locked="0"/>
    </xf>
    <xf numFmtId="22" fontId="32" fillId="0" borderId="0" xfId="0" applyNumberFormat="1" applyFont="1" applyAlignment="1" applyProtection="1">
      <alignment horizontal="center"/>
      <protection locked="0"/>
    </xf>
    <xf numFmtId="201" fontId="24" fillId="0" borderId="0" xfId="0" applyNumberFormat="1" applyFont="1" applyAlignment="1" applyProtection="1">
      <alignment horizontal="center"/>
      <protection locked="0"/>
    </xf>
    <xf numFmtId="3" fontId="2" fillId="0" borderId="0" xfId="22" applyNumberFormat="1" applyAlignment="1" applyProtection="1">
      <alignment horizontal="center"/>
      <protection locked="0"/>
    </xf>
    <xf numFmtId="3" fontId="2" fillId="0" borderId="0" xfId="22" applyNumberFormat="1" applyProtection="1">
      <alignment/>
      <protection locked="0"/>
    </xf>
    <xf numFmtId="0" fontId="14" fillId="0" borderId="0" xfId="22" applyFont="1" applyBorder="1" applyAlignment="1">
      <alignment horizontal="center"/>
      <protection/>
    </xf>
    <xf numFmtId="0" fontId="15" fillId="0" borderId="0" xfId="22" applyFont="1" applyBorder="1" applyAlignment="1">
      <alignment horizontal="center"/>
      <protection/>
    </xf>
    <xf numFmtId="22" fontId="5" fillId="0" borderId="0" xfId="22" applyNumberFormat="1" applyFont="1" applyAlignment="1" applyProtection="1">
      <alignment horizontal="center"/>
      <protection locked="0"/>
    </xf>
    <xf numFmtId="1" fontId="2" fillId="0" borderId="0" xfId="22" applyNumberFormat="1" applyProtection="1">
      <alignment/>
      <protection locked="0"/>
    </xf>
    <xf numFmtId="0" fontId="2" fillId="0" borderId="0" xfId="22">
      <alignment/>
      <protection/>
    </xf>
    <xf numFmtId="167" fontId="2" fillId="0" borderId="0" xfId="22" applyNumberFormat="1" applyProtection="1">
      <alignment/>
      <protection locked="0"/>
    </xf>
    <xf numFmtId="167" fontId="16" fillId="0" borderId="0" xfId="22" applyNumberFormat="1" applyFont="1" applyAlignment="1" applyProtection="1">
      <alignment horizontal="center"/>
      <protection locked="0"/>
    </xf>
    <xf numFmtId="178" fontId="18" fillId="0" borderId="1" xfId="22" applyNumberFormat="1" applyFont="1" applyFill="1" applyBorder="1" applyAlignment="1" applyProtection="1">
      <alignment vertical="center"/>
      <protection locked="0"/>
    </xf>
    <xf numFmtId="167" fontId="2" fillId="0" borderId="0" xfId="22" applyNumberFormat="1" applyBorder="1" applyProtection="1">
      <alignment/>
      <protection locked="0"/>
    </xf>
    <xf numFmtId="187" fontId="0" fillId="0" borderId="0" xfId="23" applyNumberFormat="1" applyAlignment="1" applyProtection="1">
      <alignment horizontal="center"/>
      <protection locked="0"/>
    </xf>
    <xf numFmtId="181" fontId="0" fillId="0" borderId="0" xfId="23" applyNumberFormat="1" applyProtection="1">
      <alignment/>
      <protection locked="0"/>
    </xf>
    <xf numFmtId="188" fontId="26" fillId="0" borderId="0" xfId="23" applyNumberFormat="1" applyFont="1" applyAlignment="1" applyProtection="1">
      <alignment horizontal="center"/>
      <protection locked="0"/>
    </xf>
    <xf numFmtId="181" fontId="3" fillId="0" borderId="0" xfId="23" applyNumberFormat="1" applyFont="1" applyProtection="1">
      <alignment/>
      <protection locked="0"/>
    </xf>
    <xf numFmtId="22" fontId="5" fillId="0" borderId="0" xfId="23" applyNumberFormat="1" applyFont="1" applyAlignment="1" applyProtection="1">
      <alignment horizontal="center"/>
      <protection locked="0"/>
    </xf>
    <xf numFmtId="181" fontId="0" fillId="0" borderId="0" xfId="23" applyNumberFormat="1">
      <alignment/>
      <protection/>
    </xf>
    <xf numFmtId="181" fontId="2" fillId="0" borderId="0" xfId="23" applyNumberFormat="1" applyFont="1" applyProtection="1">
      <alignment/>
      <protection locked="0"/>
    </xf>
    <xf numFmtId="189" fontId="16" fillId="0" borderId="0" xfId="23" applyNumberFormat="1" applyFont="1" applyAlignment="1" applyProtection="1">
      <alignment horizontal="center" vertical="center"/>
      <protection locked="0"/>
    </xf>
    <xf numFmtId="181" fontId="2" fillId="0" borderId="0" xfId="23" applyNumberFormat="1" applyFont="1" applyAlignment="1" applyProtection="1">
      <alignment horizontal="center"/>
      <protection locked="0"/>
    </xf>
    <xf numFmtId="181" fontId="11" fillId="0" borderId="2" xfId="23" applyNumberFormat="1" applyFont="1" applyFill="1" applyBorder="1" applyAlignment="1" applyProtection="1">
      <alignment vertical="center"/>
      <protection locked="0"/>
    </xf>
    <xf numFmtId="181" fontId="11" fillId="0" borderId="3" xfId="23" applyNumberFormat="1" applyFont="1" applyFill="1" applyBorder="1" applyAlignment="1" applyProtection="1">
      <alignment vertical="center"/>
      <protection locked="0"/>
    </xf>
    <xf numFmtId="181" fontId="27" fillId="0" borderId="0" xfId="23" applyNumberFormat="1" applyFont="1" applyFill="1" applyAlignment="1" applyProtection="1">
      <alignment vertical="center"/>
      <protection locked="0"/>
    </xf>
    <xf numFmtId="181" fontId="0" fillId="0" borderId="0" xfId="23" applyNumberFormat="1" applyAlignment="1" applyProtection="1">
      <alignment horizontal="center"/>
      <protection locked="0"/>
    </xf>
    <xf numFmtId="181" fontId="0" fillId="0" borderId="0" xfId="23" applyNumberFormat="1" applyBorder="1" applyProtection="1">
      <alignment/>
      <protection locked="0"/>
    </xf>
    <xf numFmtId="3" fontId="19" fillId="2" borderId="4" xfId="22" applyNumberFormat="1" applyFont="1" applyFill="1" applyBorder="1" applyAlignment="1" applyProtection="1">
      <alignment horizontal="center" vertical="center"/>
      <protection locked="0"/>
    </xf>
    <xf numFmtId="3" fontId="19" fillId="2" borderId="5"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alignment horizontal="center" vertical="center"/>
      <protection locked="0"/>
    </xf>
    <xf numFmtId="3" fontId="35" fillId="2" borderId="6"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quotePrefix="1">
      <alignment horizontal="center" vertical="center"/>
      <protection locked="0"/>
    </xf>
    <xf numFmtId="3" fontId="19" fillId="2" borderId="7" xfId="22" applyNumberFormat="1" applyFont="1" applyFill="1" applyBorder="1" applyAlignment="1" applyProtection="1">
      <alignment horizontal="center" vertical="center"/>
      <protection locked="0"/>
    </xf>
    <xf numFmtId="0" fontId="19" fillId="2" borderId="6" xfId="22" applyFont="1" applyFill="1" applyBorder="1" applyAlignment="1">
      <alignment horizontal="center" vertical="center"/>
      <protection/>
    </xf>
    <xf numFmtId="3" fontId="19" fillId="2" borderId="8" xfId="22" applyNumberFormat="1" applyFont="1" applyFill="1" applyBorder="1" applyAlignment="1" applyProtection="1">
      <alignment horizontal="center" vertical="center"/>
      <protection locked="0"/>
    </xf>
    <xf numFmtId="167" fontId="19" fillId="2" borderId="9" xfId="22" applyNumberFormat="1" applyFont="1" applyFill="1" applyBorder="1" applyAlignment="1" applyProtection="1">
      <alignment horizontal="center" vertical="center"/>
      <protection locked="0"/>
    </xf>
    <xf numFmtId="167" fontId="19" fillId="2" borderId="8" xfId="22" applyNumberFormat="1" applyFont="1" applyFill="1" applyBorder="1" applyAlignment="1" applyProtection="1">
      <alignment horizontal="center" vertical="center"/>
      <protection locked="0"/>
    </xf>
    <xf numFmtId="3" fontId="19" fillId="2" borderId="10" xfId="22" applyNumberFormat="1" applyFont="1" applyFill="1" applyBorder="1" applyAlignment="1" applyProtection="1">
      <alignment vertical="center"/>
      <protection locked="0"/>
    </xf>
    <xf numFmtId="3" fontId="19" fillId="2" borderId="4" xfId="23" applyNumberFormat="1" applyFont="1" applyFill="1" applyBorder="1" applyAlignment="1" applyProtection="1">
      <alignment horizontal="center" vertical="center"/>
      <protection locked="0"/>
    </xf>
    <xf numFmtId="181" fontId="19" fillId="2" borderId="6" xfId="23" applyNumberFormat="1" applyFont="1" applyFill="1" applyBorder="1" applyAlignment="1" applyProtection="1">
      <alignment horizontal="center" vertical="center"/>
      <protection locked="0"/>
    </xf>
    <xf numFmtId="181" fontId="35" fillId="2" borderId="6" xfId="23" applyNumberFormat="1" applyFont="1" applyFill="1" applyBorder="1" applyAlignment="1" applyProtection="1">
      <alignment horizontal="center" vertical="center"/>
      <protection locked="0"/>
    </xf>
    <xf numFmtId="181" fontId="19" fillId="2" borderId="11" xfId="23" applyNumberFormat="1" applyFont="1" applyFill="1" applyBorder="1" applyAlignment="1" applyProtection="1">
      <alignment horizontal="center" vertical="center"/>
      <protection locked="0"/>
    </xf>
    <xf numFmtId="3" fontId="19" fillId="2" borderId="8" xfId="23" applyNumberFormat="1" applyFont="1" applyFill="1" applyBorder="1" applyAlignment="1" applyProtection="1">
      <alignment horizontal="center" vertical="center"/>
      <protection locked="0"/>
    </xf>
    <xf numFmtId="181" fontId="19" fillId="2" borderId="9" xfId="23" applyNumberFormat="1" applyFont="1" applyFill="1" applyBorder="1" applyAlignment="1" applyProtection="1">
      <alignment horizontal="center" vertical="center"/>
      <protection locked="0"/>
    </xf>
    <xf numFmtId="181" fontId="19" fillId="2" borderId="12" xfId="23" applyNumberFormat="1" applyFont="1" applyFill="1" applyBorder="1" applyAlignment="1" applyProtection="1">
      <alignment horizontal="center" vertical="center"/>
      <protection locked="0"/>
    </xf>
    <xf numFmtId="181" fontId="19" fillId="2" borderId="13" xfId="23" applyNumberFormat="1" applyFont="1" applyFill="1" applyBorder="1" applyAlignment="1" applyProtection="1">
      <alignment horizontal="center" vertical="center"/>
      <protection locked="0"/>
    </xf>
    <xf numFmtId="181" fontId="19" fillId="2" borderId="0" xfId="23" applyNumberFormat="1" applyFont="1" applyFill="1" applyBorder="1" applyAlignment="1" applyProtection="1">
      <alignment horizontal="center" vertical="center"/>
      <protection locked="0"/>
    </xf>
    <xf numFmtId="171" fontId="19" fillId="2" borderId="14" xfId="23" applyNumberFormat="1" applyFont="1" applyFill="1" applyBorder="1" applyAlignment="1" applyProtection="1">
      <alignment horizontal="center" vertical="center"/>
      <protection locked="0"/>
    </xf>
    <xf numFmtId="181" fontId="19" fillId="2" borderId="15" xfId="23" applyNumberFormat="1" applyFont="1" applyFill="1" applyBorder="1" applyAlignment="1" applyProtection="1">
      <alignment horizontal="center" vertical="center"/>
      <protection locked="0"/>
    </xf>
    <xf numFmtId="203" fontId="11" fillId="0" borderId="16" xfId="24"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167" fontId="17" fillId="0" borderId="0" xfId="22" applyNumberFormat="1" applyFont="1" applyAlignment="1" applyProtection="1">
      <alignment vertical="center"/>
      <protection locked="0"/>
    </xf>
    <xf numFmtId="3" fontId="17" fillId="0" borderId="0" xfId="22" applyNumberFormat="1" applyFont="1" applyAlignment="1" applyProtection="1">
      <alignment vertical="center"/>
      <protection locked="0"/>
    </xf>
    <xf numFmtId="0" fontId="17" fillId="0" borderId="0" xfId="22" applyFont="1" applyAlignment="1">
      <alignment vertical="center"/>
      <protection/>
    </xf>
    <xf numFmtId="181" fontId="0" fillId="0" borderId="0" xfId="23" applyNumberFormat="1" applyFont="1" applyAlignment="1" applyProtection="1">
      <alignment vertical="center"/>
      <protection locked="0"/>
    </xf>
    <xf numFmtId="181" fontId="0" fillId="0" borderId="0" xfId="23" applyNumberFormat="1" applyFont="1" applyFill="1" applyAlignment="1" applyProtection="1">
      <alignment vertical="center"/>
      <protection locked="0"/>
    </xf>
    <xf numFmtId="181" fontId="17" fillId="0" borderId="0" xfId="23" applyNumberFormat="1" applyFont="1" applyAlignment="1" applyProtection="1">
      <alignment vertical="center"/>
      <protection locked="0"/>
    </xf>
    <xf numFmtId="3" fontId="0" fillId="0" borderId="0" xfId="0" applyNumberFormat="1" applyAlignment="1" applyProtection="1">
      <alignment vertical="center"/>
      <protection locked="0"/>
    </xf>
    <xf numFmtId="0" fontId="0" fillId="0" borderId="0" xfId="0" applyAlignment="1">
      <alignment vertical="center"/>
    </xf>
    <xf numFmtId="3" fontId="18" fillId="0" borderId="0" xfId="0" applyNumberFormat="1" applyFont="1" applyAlignment="1" applyProtection="1">
      <alignment/>
      <protection locked="0"/>
    </xf>
    <xf numFmtId="3" fontId="26" fillId="0" borderId="0" xfId="0" applyNumberFormat="1" applyFont="1" applyAlignment="1" applyProtection="1">
      <alignment/>
      <protection locked="0"/>
    </xf>
    <xf numFmtId="3" fontId="37" fillId="0" borderId="0" xfId="0" applyNumberFormat="1" applyFont="1" applyAlignment="1" applyProtection="1">
      <alignment/>
      <protection locked="0"/>
    </xf>
    <xf numFmtId="22" fontId="26" fillId="0" borderId="0" xfId="0" applyNumberFormat="1" applyFont="1" applyAlignment="1" applyProtection="1">
      <alignment horizontal="center"/>
      <protection locked="0"/>
    </xf>
    <xf numFmtId="167" fontId="18" fillId="0" borderId="0" xfId="0" applyNumberFormat="1" applyFont="1" applyAlignment="1" applyProtection="1">
      <alignment/>
      <protection locked="0"/>
    </xf>
    <xf numFmtId="0" fontId="18" fillId="0" borderId="0" xfId="0" applyFont="1" applyAlignment="1">
      <alignment/>
    </xf>
    <xf numFmtId="3" fontId="19" fillId="2" borderId="4" xfId="0" applyNumberFormat="1" applyFont="1" applyFill="1" applyBorder="1" applyAlignment="1" applyProtection="1">
      <alignment horizontal="center" vertical="center"/>
      <protection locked="0"/>
    </xf>
    <xf numFmtId="3" fontId="19" fillId="2" borderId="8" xfId="0" applyNumberFormat="1" applyFont="1" applyFill="1" applyBorder="1" applyAlignment="1" applyProtection="1">
      <alignment horizontal="center" vertical="center"/>
      <protection locked="0"/>
    </xf>
    <xf numFmtId="3" fontId="19" fillId="2" borderId="9" xfId="0" applyNumberFormat="1" applyFont="1" applyFill="1" applyBorder="1" applyAlignment="1" applyProtection="1">
      <alignment horizontal="center" vertical="center"/>
      <protection locked="0"/>
    </xf>
    <xf numFmtId="3" fontId="19" fillId="2" borderId="12" xfId="0" applyNumberFormat="1" applyFont="1" applyFill="1" applyBorder="1" applyAlignment="1" applyProtection="1">
      <alignment horizontal="center" vertical="center"/>
      <protection locked="0"/>
    </xf>
    <xf numFmtId="3" fontId="18" fillId="0" borderId="0" xfId="0" applyNumberFormat="1" applyFont="1" applyAlignment="1" applyProtection="1">
      <alignment vertical="center"/>
      <protection locked="0"/>
    </xf>
    <xf numFmtId="3" fontId="19" fillId="2" borderId="5"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vertical="center"/>
      <protection locked="0"/>
    </xf>
    <xf numFmtId="3" fontId="19" fillId="2" borderId="17" xfId="0" applyNumberFormat="1" applyFont="1" applyFill="1" applyBorder="1" applyAlignment="1" applyProtection="1">
      <alignment horizontal="center" vertical="center"/>
      <protection locked="0"/>
    </xf>
    <xf numFmtId="3" fontId="19" fillId="2" borderId="6" xfId="0" applyNumberFormat="1" applyFont="1" applyFill="1" applyBorder="1" applyAlignment="1" applyProtection="1">
      <alignment vertical="center"/>
      <protection locked="0"/>
    </xf>
    <xf numFmtId="3" fontId="11" fillId="0" borderId="15" xfId="0" applyNumberFormat="1" applyFont="1" applyBorder="1" applyAlignment="1" applyProtection="1">
      <alignment horizontal="center" vertical="center"/>
      <protection locked="0"/>
    </xf>
    <xf numFmtId="3" fontId="35" fillId="2" borderId="6" xfId="0" applyNumberFormat="1" applyFont="1" applyFill="1" applyBorder="1" applyAlignment="1" applyProtection="1">
      <alignment horizontal="center" vertical="center"/>
      <protection locked="0"/>
    </xf>
    <xf numFmtId="3" fontId="11" fillId="0" borderId="1" xfId="0" applyNumberFormat="1" applyFont="1" applyFill="1" applyBorder="1" applyAlignment="1" applyProtection="1">
      <alignment vertical="center"/>
      <protection locked="0"/>
    </xf>
    <xf numFmtId="3" fontId="19" fillId="2" borderId="6" xfId="0" applyNumberFormat="1" applyFont="1" applyFill="1" applyBorder="1" applyAlignment="1" applyProtection="1" quotePrefix="1">
      <alignment horizontal="center" vertical="center"/>
      <protection locked="0"/>
    </xf>
    <xf numFmtId="3" fontId="19" fillId="2" borderId="6" xfId="0" applyNumberFormat="1" applyFont="1" applyFill="1" applyBorder="1" applyAlignment="1" applyProtection="1">
      <alignment horizontal="center" vertical="center"/>
      <protection locked="0"/>
    </xf>
    <xf numFmtId="3" fontId="19" fillId="2" borderId="11" xfId="0" applyNumberFormat="1" applyFont="1" applyFill="1" applyBorder="1" applyAlignment="1" applyProtection="1">
      <alignment horizontal="center" vertical="center"/>
      <protection locked="0"/>
    </xf>
    <xf numFmtId="3" fontId="19" fillId="2" borderId="7" xfId="0" applyNumberFormat="1" applyFont="1" applyFill="1" applyBorder="1" applyAlignment="1" applyProtection="1">
      <alignment horizontal="center" vertical="center"/>
      <protection locked="0"/>
    </xf>
    <xf numFmtId="0" fontId="19" fillId="2" borderId="6" xfId="0" applyFont="1" applyFill="1" applyBorder="1" applyAlignment="1">
      <alignment vertical="center"/>
    </xf>
    <xf numFmtId="0" fontId="18" fillId="0" borderId="0" xfId="0" applyFont="1" applyAlignment="1">
      <alignment vertical="center"/>
    </xf>
    <xf numFmtId="3" fontId="19" fillId="2" borderId="18" xfId="0" applyNumberFormat="1" applyFont="1" applyFill="1" applyBorder="1" applyAlignment="1" applyProtection="1">
      <alignment horizontal="center" vertical="center"/>
      <protection locked="0"/>
    </xf>
    <xf numFmtId="3" fontId="16" fillId="0" borderId="0" xfId="0" applyNumberFormat="1" applyFont="1" applyAlignment="1" applyProtection="1">
      <alignment/>
      <protection locked="0"/>
    </xf>
    <xf numFmtId="181" fontId="6" fillId="0" borderId="0" xfId="0" applyNumberFormat="1" applyFont="1" applyAlignment="1" applyProtection="1">
      <alignment/>
      <protection locked="0"/>
    </xf>
    <xf numFmtId="167" fontId="16" fillId="0" borderId="0" xfId="0" applyNumberFormat="1" applyFont="1" applyAlignment="1" applyProtection="1">
      <alignment/>
      <protection locked="0"/>
    </xf>
    <xf numFmtId="181" fontId="21" fillId="0" borderId="0" xfId="18" applyNumberFormat="1" applyFont="1" applyAlignment="1" applyProtection="1">
      <alignment/>
      <protection locked="0"/>
    </xf>
    <xf numFmtId="3" fontId="12" fillId="0" borderId="0" xfId="0" applyNumberFormat="1" applyFont="1" applyAlignment="1" applyProtection="1">
      <alignment/>
      <protection locked="0"/>
    </xf>
    <xf numFmtId="4" fontId="18" fillId="0" borderId="0" xfId="0" applyNumberFormat="1" applyFont="1" applyAlignment="1" applyProtection="1">
      <alignment/>
      <protection locked="0"/>
    </xf>
    <xf numFmtId="167" fontId="21" fillId="0" borderId="0" xfId="0" applyNumberFormat="1" applyFont="1" applyAlignment="1" applyProtection="1">
      <alignment/>
      <protection locked="0"/>
    </xf>
    <xf numFmtId="181" fontId="21" fillId="0" borderId="0" xfId="0" applyNumberFormat="1" applyFont="1" applyAlignment="1" applyProtection="1">
      <alignment/>
      <protection locked="0"/>
    </xf>
    <xf numFmtId="198" fontId="21" fillId="0" borderId="0" xfId="0" applyNumberFormat="1" applyFont="1" applyAlignment="1" applyProtection="1">
      <alignment/>
      <protection locked="0"/>
    </xf>
    <xf numFmtId="167" fontId="21" fillId="0" borderId="0" xfId="0" applyNumberFormat="1" applyFont="1" applyAlignment="1" applyProtection="1">
      <alignment horizontal="left"/>
      <protection locked="0"/>
    </xf>
    <xf numFmtId="181" fontId="38" fillId="0" borderId="0" xfId="0" applyNumberFormat="1" applyFont="1" applyAlignment="1" applyProtection="1">
      <alignment horizontal="left"/>
      <protection locked="0"/>
    </xf>
    <xf numFmtId="3" fontId="11" fillId="0" borderId="0" xfId="0" applyNumberFormat="1" applyFont="1" applyAlignment="1" applyProtection="1">
      <alignment vertical="center"/>
      <protection locked="0"/>
    </xf>
    <xf numFmtId="14" fontId="11" fillId="0" borderId="19" xfId="0" applyNumberFormat="1" applyFont="1" applyBorder="1" applyAlignment="1" applyProtection="1">
      <alignment horizontal="center" vertical="center"/>
      <protection locked="0"/>
    </xf>
    <xf numFmtId="3" fontId="11" fillId="0" borderId="19" xfId="0"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203" fontId="18" fillId="0" borderId="15" xfId="24" applyNumberFormat="1" applyFont="1" applyFill="1" applyBorder="1" applyAlignment="1" applyProtection="1">
      <alignment vertical="center"/>
      <protection locked="0"/>
    </xf>
    <xf numFmtId="178" fontId="20" fillId="0" borderId="1" xfId="0" applyNumberFormat="1" applyFont="1" applyFill="1" applyBorder="1" applyAlignment="1" applyProtection="1">
      <alignment vertical="center"/>
      <protection locked="0"/>
    </xf>
    <xf numFmtId="181" fontId="19" fillId="2" borderId="7" xfId="23" applyNumberFormat="1" applyFont="1" applyFill="1" applyBorder="1" applyAlignment="1" applyProtection="1">
      <alignment horizontal="center" vertical="center"/>
      <protection locked="0"/>
    </xf>
    <xf numFmtId="181" fontId="19" fillId="2" borderId="18" xfId="23"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vertical="center"/>
      <protection locked="0"/>
    </xf>
    <xf numFmtId="178" fontId="20" fillId="0" borderId="21" xfId="0" applyNumberFormat="1" applyFont="1" applyFill="1" applyBorder="1" applyAlignment="1" applyProtection="1">
      <alignment vertical="center"/>
      <protection locked="0"/>
    </xf>
    <xf numFmtId="178" fontId="20" fillId="0" borderId="22" xfId="0" applyNumberFormat="1" applyFont="1" applyFill="1" applyBorder="1" applyAlignment="1" applyProtection="1">
      <alignment vertical="center"/>
      <protection locked="0"/>
    </xf>
    <xf numFmtId="178" fontId="20" fillId="0" borderId="23" xfId="0" applyNumberFormat="1" applyFont="1" applyFill="1" applyBorder="1" applyAlignment="1" applyProtection="1">
      <alignment vertical="center"/>
      <protection locked="0"/>
    </xf>
    <xf numFmtId="178" fontId="20" fillId="0" borderId="24" xfId="0" applyNumberFormat="1" applyFont="1" applyFill="1" applyBorder="1" applyAlignment="1" applyProtection="1">
      <alignment vertical="center"/>
      <protection locked="0"/>
    </xf>
    <xf numFmtId="178" fontId="20" fillId="0" borderId="25" xfId="0" applyNumberFormat="1" applyFont="1" applyFill="1" applyBorder="1" applyAlignment="1" applyProtection="1">
      <alignment vertical="center"/>
      <protection locked="0"/>
    </xf>
    <xf numFmtId="3" fontId="11" fillId="0" borderId="26" xfId="0" applyNumberFormat="1" applyFont="1" applyFill="1" applyBorder="1" applyAlignment="1" applyProtection="1">
      <alignment vertical="center"/>
      <protection locked="0"/>
    </xf>
    <xf numFmtId="3" fontId="11" fillId="0" borderId="27" xfId="0" applyNumberFormat="1" applyFont="1" applyFill="1" applyBorder="1" applyAlignment="1" applyProtection="1">
      <alignment vertical="center"/>
      <protection locked="0"/>
    </xf>
    <xf numFmtId="3" fontId="11" fillId="0" borderId="22" xfId="0" applyNumberFormat="1" applyFont="1" applyFill="1" applyBorder="1" applyAlignment="1" applyProtection="1">
      <alignment vertical="center"/>
      <protection locked="0"/>
    </xf>
    <xf numFmtId="3" fontId="11" fillId="0" borderId="21" xfId="0" applyNumberFormat="1" applyFont="1" applyFill="1" applyBorder="1" applyAlignment="1" applyProtection="1">
      <alignment vertical="center"/>
      <protection locked="0"/>
    </xf>
    <xf numFmtId="3" fontId="11" fillId="0" borderId="26" xfId="0" applyNumberFormat="1" applyFont="1" applyBorder="1" applyAlignment="1" applyProtection="1">
      <alignment vertical="center"/>
      <protection locked="0"/>
    </xf>
    <xf numFmtId="3" fontId="11" fillId="0" borderId="20" xfId="0" applyNumberFormat="1" applyFont="1" applyBorder="1" applyAlignment="1" applyProtection="1">
      <alignment vertical="center"/>
      <protection locked="0"/>
    </xf>
    <xf numFmtId="3" fontId="11" fillId="0" borderId="27" xfId="0" applyNumberFormat="1" applyFont="1" applyBorder="1" applyAlignment="1" applyProtection="1">
      <alignment vertical="center"/>
      <protection locked="0"/>
    </xf>
    <xf numFmtId="178" fontId="18" fillId="0" borderId="21" xfId="22" applyNumberFormat="1" applyFont="1" applyFill="1" applyBorder="1" applyAlignment="1" applyProtection="1">
      <alignment vertical="center"/>
      <protection locked="0"/>
    </xf>
    <xf numFmtId="178" fontId="18" fillId="0" borderId="22" xfId="22" applyNumberFormat="1" applyFont="1" applyFill="1" applyBorder="1" applyAlignment="1" applyProtection="1">
      <alignment vertical="center"/>
      <protection locked="0"/>
    </xf>
    <xf numFmtId="181" fontId="0" fillId="3" borderId="28" xfId="23" applyNumberFormat="1" applyFont="1" applyFill="1" applyBorder="1" applyAlignment="1" applyProtection="1">
      <alignment vertical="center"/>
      <protection locked="0"/>
    </xf>
    <xf numFmtId="3" fontId="19" fillId="0" borderId="26" xfId="22" applyNumberFormat="1" applyFont="1" applyFill="1" applyBorder="1" applyAlignment="1" applyProtection="1">
      <alignment vertical="center"/>
      <protection locked="0"/>
    </xf>
    <xf numFmtId="3" fontId="19" fillId="0" borderId="20" xfId="22" applyNumberFormat="1" applyFont="1" applyFill="1" applyBorder="1" applyAlignment="1" applyProtection="1">
      <alignment vertical="center"/>
      <protection locked="0"/>
    </xf>
    <xf numFmtId="3" fontId="19" fillId="0" borderId="27" xfId="22" applyNumberFormat="1" applyFont="1" applyFill="1" applyBorder="1" applyAlignment="1" applyProtection="1">
      <alignment vertical="center"/>
      <protection locked="0"/>
    </xf>
    <xf numFmtId="171" fontId="19" fillId="0" borderId="19" xfId="22" applyNumberFormat="1" applyFont="1" applyFill="1" applyBorder="1" applyAlignment="1">
      <alignment horizontal="center" vertical="center"/>
      <protection/>
    </xf>
    <xf numFmtId="171" fontId="19" fillId="0" borderId="0" xfId="22" applyNumberFormat="1" applyFont="1" applyFill="1" applyBorder="1" applyAlignment="1">
      <alignment horizontal="center" vertical="center"/>
      <protection/>
    </xf>
    <xf numFmtId="203" fontId="18" fillId="0" borderId="29" xfId="24" applyNumberFormat="1" applyFont="1" applyFill="1" applyBorder="1" applyAlignment="1" applyProtection="1">
      <alignment vertical="center"/>
      <protection locked="0"/>
    </xf>
    <xf numFmtId="3" fontId="19" fillId="2" borderId="11" xfId="22" applyNumberFormat="1" applyFont="1" applyFill="1" applyBorder="1" applyAlignment="1" applyProtection="1">
      <alignment horizontal="center" vertical="center"/>
      <protection locked="0"/>
    </xf>
    <xf numFmtId="3" fontId="19" fillId="2" borderId="30" xfId="22" applyNumberFormat="1" applyFont="1" applyFill="1" applyBorder="1" applyAlignment="1" applyProtection="1">
      <alignment horizontal="center" vertical="center"/>
      <protection locked="0"/>
    </xf>
    <xf numFmtId="3" fontId="19" fillId="2" borderId="31" xfId="22" applyNumberFormat="1" applyFont="1" applyFill="1" applyBorder="1" applyAlignment="1" applyProtection="1">
      <alignment horizontal="center" vertical="center"/>
      <protection locked="0"/>
    </xf>
    <xf numFmtId="3" fontId="19" fillId="0" borderId="32" xfId="22" applyNumberFormat="1" applyFont="1" applyFill="1" applyBorder="1" applyAlignment="1" applyProtection="1">
      <alignment horizontal="center" vertical="center"/>
      <protection locked="0"/>
    </xf>
    <xf numFmtId="203" fontId="18" fillId="0" borderId="32" xfId="24" applyNumberFormat="1" applyFont="1" applyFill="1" applyBorder="1" applyAlignment="1" applyProtection="1">
      <alignment vertical="center"/>
      <protection locked="0"/>
    </xf>
    <xf numFmtId="3" fontId="19" fillId="2" borderId="18" xfId="22"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198" fontId="2" fillId="0" borderId="0" xfId="0" applyNumberFormat="1" applyFont="1" applyAlignment="1" applyProtection="1">
      <alignment/>
      <protection locked="0"/>
    </xf>
    <xf numFmtId="198" fontId="2" fillId="0" borderId="0" xfId="0" applyNumberFormat="1" applyFont="1" applyAlignment="1">
      <alignment/>
    </xf>
    <xf numFmtId="198" fontId="0" fillId="0" borderId="0" xfId="0" applyNumberFormat="1" applyAlignment="1" applyProtection="1">
      <alignment/>
      <protection locked="0"/>
    </xf>
    <xf numFmtId="168" fontId="0" fillId="0" borderId="0" xfId="0" applyNumberFormat="1" applyAlignment="1" applyProtection="1">
      <alignment/>
      <protection locked="0"/>
    </xf>
    <xf numFmtId="171" fontId="11" fillId="0" borderId="33" xfId="0" applyNumberFormat="1" applyFont="1" applyFill="1" applyBorder="1" applyAlignment="1" applyProtection="1">
      <alignment horizontal="center" vertical="center"/>
      <protection locked="0"/>
    </xf>
    <xf numFmtId="3" fontId="2" fillId="0" borderId="21" xfId="0" applyNumberFormat="1" applyFont="1" applyBorder="1" applyAlignment="1" applyProtection="1">
      <alignment vertical="center"/>
      <protection locked="0"/>
    </xf>
    <xf numFmtId="3" fontId="11" fillId="0" borderId="26" xfId="0"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horizontal="center" vertical="center"/>
      <protection locked="0"/>
    </xf>
    <xf numFmtId="3" fontId="11" fillId="0" borderId="27" xfId="0" applyNumberFormat="1" applyFont="1" applyFill="1" applyBorder="1" applyAlignment="1" applyProtection="1">
      <alignment horizontal="center" vertical="center"/>
      <protection locked="0"/>
    </xf>
    <xf numFmtId="3" fontId="2" fillId="0" borderId="1" xfId="0" applyNumberFormat="1" applyFont="1" applyBorder="1" applyAlignment="1" applyProtection="1">
      <alignment vertical="center"/>
      <protection locked="0"/>
    </xf>
    <xf numFmtId="3" fontId="2" fillId="0" borderId="22" xfId="0" applyNumberFormat="1" applyFont="1" applyBorder="1" applyAlignment="1" applyProtection="1">
      <alignment vertical="center"/>
      <protection locked="0"/>
    </xf>
    <xf numFmtId="3" fontId="19" fillId="2" borderId="34"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horizontal="center" vertical="center"/>
      <protection locked="0"/>
    </xf>
    <xf numFmtId="171" fontId="19" fillId="2" borderId="13" xfId="0" applyNumberFormat="1" applyFont="1" applyFill="1" applyBorder="1" applyAlignment="1" applyProtection="1">
      <alignment horizontal="center" vertical="center"/>
      <protection locked="0"/>
    </xf>
    <xf numFmtId="3" fontId="35"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vertical="center"/>
      <protection locked="0"/>
    </xf>
    <xf numFmtId="3" fontId="19" fillId="2" borderId="36" xfId="0" applyNumberFormat="1" applyFont="1" applyFill="1" applyBorder="1" applyAlignment="1" applyProtection="1">
      <alignment horizontal="center" vertical="center"/>
      <protection locked="0"/>
    </xf>
    <xf numFmtId="0" fontId="19" fillId="2" borderId="35" xfId="0" applyFont="1" applyFill="1" applyBorder="1" applyAlignment="1">
      <alignment vertical="center"/>
    </xf>
    <xf numFmtId="3" fontId="19" fillId="2" borderId="37"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quotePrefix="1">
      <alignment horizontal="center" vertical="center"/>
      <protection locked="0"/>
    </xf>
    <xf numFmtId="0" fontId="35" fillId="2" borderId="35" xfId="0" applyFont="1" applyFill="1" applyBorder="1" applyAlignment="1">
      <alignment horizontal="center" vertical="center"/>
    </xf>
    <xf numFmtId="0" fontId="19" fillId="2" borderId="35" xfId="0" applyFont="1" applyFill="1" applyBorder="1" applyAlignment="1">
      <alignment horizontal="center" vertical="center"/>
    </xf>
    <xf numFmtId="3" fontId="2" fillId="0" borderId="0" xfId="0" applyNumberFormat="1" applyFont="1" applyFill="1" applyBorder="1" applyAlignment="1" applyProtection="1">
      <alignment vertical="center"/>
      <protection locked="0"/>
    </xf>
    <xf numFmtId="171" fontId="11" fillId="0" borderId="2" xfId="0" applyNumberFormat="1" applyFont="1" applyFill="1" applyBorder="1" applyAlignment="1" applyProtection="1">
      <alignment horizontal="center" vertical="center"/>
      <protection locked="0"/>
    </xf>
    <xf numFmtId="9" fontId="11" fillId="0" borderId="38" xfId="24" applyFont="1" applyFill="1" applyBorder="1" applyAlignment="1" applyProtection="1">
      <alignment horizontal="center" vertical="center"/>
      <protection locked="0"/>
    </xf>
    <xf numFmtId="3" fontId="2" fillId="0" borderId="39" xfId="0" applyNumberFormat="1" applyFont="1" applyFill="1" applyBorder="1" applyAlignment="1" applyProtection="1">
      <alignment vertical="center"/>
      <protection locked="0"/>
    </xf>
    <xf numFmtId="3" fontId="19" fillId="2" borderId="30" xfId="0" applyNumberFormat="1" applyFont="1" applyFill="1" applyBorder="1" applyAlignment="1" applyProtection="1">
      <alignment horizontal="center" vertical="center"/>
      <protection locked="0"/>
    </xf>
    <xf numFmtId="3" fontId="19" fillId="2" borderId="31" xfId="0" applyNumberFormat="1" applyFont="1" applyFill="1" applyBorder="1" applyAlignment="1" applyProtection="1">
      <alignment horizontal="center" vertical="center"/>
      <protection locked="0"/>
    </xf>
    <xf numFmtId="9" fontId="2" fillId="0" borderId="32" xfId="24" applyFont="1" applyBorder="1" applyAlignment="1" applyProtection="1">
      <alignment vertical="center"/>
      <protection locked="0"/>
    </xf>
    <xf numFmtId="202" fontId="20" fillId="0" borderId="40" xfId="0" applyNumberFormat="1" applyFont="1" applyFill="1" applyBorder="1" applyAlignment="1" applyProtection="1">
      <alignment vertical="center"/>
      <protection locked="0"/>
    </xf>
    <xf numFmtId="202" fontId="20" fillId="0" borderId="41" xfId="0" applyNumberFormat="1" applyFont="1" applyFill="1" applyBorder="1" applyAlignment="1" applyProtection="1">
      <alignment vertical="center"/>
      <protection locked="0"/>
    </xf>
    <xf numFmtId="202" fontId="20" fillId="0" borderId="42" xfId="0" applyNumberFormat="1" applyFont="1" applyFill="1" applyBorder="1" applyAlignment="1" applyProtection="1">
      <alignment vertical="center"/>
      <protection locked="0"/>
    </xf>
    <xf numFmtId="3" fontId="21" fillId="0" borderId="0" xfId="0" applyNumberFormat="1" applyFont="1" applyAlignment="1" applyProtection="1">
      <alignment/>
      <protection locked="0"/>
    </xf>
    <xf numFmtId="3" fontId="19" fillId="2" borderId="43" xfId="0" applyNumberFormat="1" applyFont="1" applyFill="1" applyBorder="1" applyAlignment="1" applyProtection="1">
      <alignment horizontal="center" vertical="center"/>
      <protection locked="0"/>
    </xf>
    <xf numFmtId="0" fontId="19" fillId="2" borderId="44" xfId="0" applyFont="1" applyFill="1" applyBorder="1" applyAlignment="1">
      <alignment horizontal="center" vertical="center"/>
    </xf>
    <xf numFmtId="3" fontId="20" fillId="0" borderId="0" xfId="0" applyNumberFormat="1" applyFont="1" applyAlignment="1" applyProtection="1">
      <alignment/>
      <protection locked="0"/>
    </xf>
    <xf numFmtId="167" fontId="20" fillId="0" borderId="0" xfId="0" applyNumberFormat="1" applyFont="1" applyAlignment="1" applyProtection="1">
      <alignment/>
      <protection locked="0"/>
    </xf>
    <xf numFmtId="22" fontId="35" fillId="0" borderId="0" xfId="0" applyNumberFormat="1" applyFont="1" applyAlignment="1" applyProtection="1">
      <alignment horizontal="center"/>
      <protection locked="0"/>
    </xf>
    <xf numFmtId="0" fontId="20" fillId="0" borderId="0" xfId="0" applyFont="1" applyAlignment="1">
      <alignment/>
    </xf>
    <xf numFmtId="3" fontId="9" fillId="0" borderId="0" xfId="0" applyNumberFormat="1" applyFont="1" applyAlignment="1" applyProtection="1">
      <alignment/>
      <protection locked="0"/>
    </xf>
    <xf numFmtId="167" fontId="9"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35" fillId="4" borderId="6"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protection locked="0"/>
    </xf>
    <xf numFmtId="0" fontId="19" fillId="4" borderId="6" xfId="0" applyFont="1" applyFill="1" applyBorder="1" applyAlignment="1">
      <alignment horizontal="center"/>
    </xf>
    <xf numFmtId="3" fontId="19" fillId="4" borderId="6" xfId="0" applyNumberFormat="1" applyFont="1" applyFill="1" applyBorder="1" applyAlignment="1" applyProtection="1" quotePrefix="1">
      <alignment horizontal="center"/>
      <protection locked="0"/>
    </xf>
    <xf numFmtId="3" fontId="19" fillId="4" borderId="7" xfId="0" applyNumberFormat="1" applyFont="1" applyFill="1" applyBorder="1" applyAlignment="1" applyProtection="1">
      <alignment horizontal="center" vertical="center"/>
      <protection locked="0"/>
    </xf>
    <xf numFmtId="3" fontId="19" fillId="4" borderId="18" xfId="0" applyNumberFormat="1" applyFont="1" applyFill="1" applyBorder="1" applyAlignment="1" applyProtection="1">
      <alignment horizontal="center" vertical="center"/>
      <protection locked="0"/>
    </xf>
    <xf numFmtId="3" fontId="17" fillId="0" borderId="0" xfId="0" applyNumberFormat="1" applyFont="1" applyAlignment="1" applyProtection="1">
      <alignment vertical="center"/>
      <protection locked="0"/>
    </xf>
    <xf numFmtId="3" fontId="35" fillId="4" borderId="35"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horizontal="center"/>
      <protection locked="0"/>
    </xf>
    <xf numFmtId="0" fontId="19" fillId="4" borderId="35" xfId="0" applyFont="1" applyFill="1" applyBorder="1" applyAlignment="1">
      <alignment horizontal="center"/>
    </xf>
    <xf numFmtId="3" fontId="19" fillId="4" borderId="37" xfId="0" applyNumberFormat="1" applyFont="1" applyFill="1" applyBorder="1" applyAlignment="1" applyProtection="1">
      <alignment horizontal="center" vertical="center"/>
      <protection locked="0"/>
    </xf>
    <xf numFmtId="3" fontId="19" fillId="4" borderId="35" xfId="0" applyNumberFormat="1" applyFont="1" applyFill="1" applyBorder="1" applyAlignment="1" applyProtection="1" quotePrefix="1">
      <alignment horizontal="center"/>
      <protection locked="0"/>
    </xf>
    <xf numFmtId="3" fontId="19" fillId="4" borderId="45" xfId="0" applyNumberFormat="1" applyFont="1" applyFill="1" applyBorder="1" applyAlignment="1" applyProtection="1">
      <alignment horizontal="center" vertical="center"/>
      <protection locked="0"/>
    </xf>
    <xf numFmtId="9" fontId="18" fillId="0" borderId="32" xfId="24" applyFont="1" applyFill="1" applyBorder="1" applyAlignment="1" applyProtection="1">
      <alignment vertical="center"/>
      <protection locked="0"/>
    </xf>
    <xf numFmtId="9" fontId="18" fillId="0" borderId="46" xfId="24" applyFont="1" applyFill="1" applyBorder="1" applyAlignment="1" applyProtection="1">
      <alignment vertical="center"/>
      <protection locked="0"/>
    </xf>
    <xf numFmtId="3" fontId="19" fillId="2" borderId="47" xfId="0" applyNumberFormat="1" applyFont="1" applyFill="1" applyBorder="1" applyAlignment="1" applyProtection="1">
      <alignment horizontal="center" vertical="center"/>
      <protection locked="0"/>
    </xf>
    <xf numFmtId="203" fontId="18" fillId="0" borderId="48" xfId="24" applyNumberFormat="1" applyFont="1" applyFill="1" applyBorder="1" applyAlignment="1" applyProtection="1">
      <alignment vertical="center"/>
      <protection locked="0"/>
    </xf>
    <xf numFmtId="203" fontId="18" fillId="0" borderId="49" xfId="24" applyNumberFormat="1" applyFont="1" applyFill="1" applyBorder="1" applyAlignment="1" applyProtection="1">
      <alignment vertical="center"/>
      <protection locked="0"/>
    </xf>
    <xf numFmtId="203" fontId="18" fillId="0" borderId="46" xfId="24" applyNumberFormat="1" applyFont="1" applyFill="1" applyBorder="1" applyAlignment="1" applyProtection="1">
      <alignment vertical="center"/>
      <protection locked="0"/>
    </xf>
    <xf numFmtId="9" fontId="18" fillId="0" borderId="49" xfId="24" applyFont="1" applyFill="1" applyBorder="1" applyAlignment="1" applyProtection="1">
      <alignment vertical="center"/>
      <protection locked="0"/>
    </xf>
    <xf numFmtId="173" fontId="20" fillId="0" borderId="0" xfId="0" applyNumberFormat="1" applyFont="1" applyBorder="1" applyAlignment="1" applyProtection="1">
      <alignment/>
      <protection locked="0"/>
    </xf>
    <xf numFmtId="173" fontId="20" fillId="0" borderId="19" xfId="0" applyNumberFormat="1" applyFont="1" applyBorder="1" applyAlignment="1" applyProtection="1">
      <alignment/>
      <protection locked="0"/>
    </xf>
    <xf numFmtId="173" fontId="20" fillId="0" borderId="0" xfId="0" applyNumberFormat="1" applyFont="1" applyBorder="1" applyAlignment="1">
      <alignment/>
    </xf>
    <xf numFmtId="173" fontId="20" fillId="0" borderId="19" xfId="0" applyNumberFormat="1" applyFont="1" applyBorder="1" applyAlignment="1">
      <alignment/>
    </xf>
    <xf numFmtId="3" fontId="19" fillId="4" borderId="28" xfId="0" applyNumberFormat="1" applyFont="1" applyFill="1" applyBorder="1" applyAlignment="1" applyProtection="1">
      <alignment horizontal="center"/>
      <protection locked="0"/>
    </xf>
    <xf numFmtId="3" fontId="11" fillId="0" borderId="15" xfId="0" applyNumberFormat="1" applyFont="1" applyBorder="1" applyAlignment="1" applyProtection="1">
      <alignment/>
      <protection locked="0"/>
    </xf>
    <xf numFmtId="3" fontId="19" fillId="4" borderId="11"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vertical="center"/>
      <protection locked="0"/>
    </xf>
    <xf numFmtId="3" fontId="19" fillId="4" borderId="6" xfId="0" applyNumberFormat="1" applyFont="1" applyFill="1" applyBorder="1" applyAlignment="1" applyProtection="1">
      <alignment/>
      <protection locked="0"/>
    </xf>
    <xf numFmtId="3" fontId="18" fillId="0" borderId="15" xfId="0" applyNumberFormat="1" applyFont="1" applyBorder="1" applyAlignment="1" applyProtection="1">
      <alignment/>
      <protection locked="0"/>
    </xf>
    <xf numFmtId="9" fontId="11" fillId="0" borderId="15" xfId="24" applyFont="1" applyBorder="1" applyAlignment="1" applyProtection="1">
      <alignment/>
      <protection locked="0"/>
    </xf>
    <xf numFmtId="3" fontId="19" fillId="2" borderId="0" xfId="0" applyNumberFormat="1" applyFont="1" applyFill="1" applyBorder="1" applyAlignment="1" applyProtection="1">
      <alignment horizontal="center" vertical="center"/>
      <protection locked="0"/>
    </xf>
    <xf numFmtId="3" fontId="19" fillId="2" borderId="32" xfId="0" applyNumberFormat="1" applyFont="1" applyFill="1" applyBorder="1" applyAlignment="1" applyProtection="1">
      <alignment horizontal="center" vertical="center"/>
      <protection locked="0"/>
    </xf>
    <xf numFmtId="3" fontId="19" fillId="4" borderId="4" xfId="0" applyNumberFormat="1" applyFont="1" applyFill="1" applyBorder="1" applyAlignment="1" applyProtection="1">
      <alignment horizontal="center"/>
      <protection locked="0"/>
    </xf>
    <xf numFmtId="9" fontId="11" fillId="0" borderId="12" xfId="24" applyFont="1" applyBorder="1" applyAlignment="1" applyProtection="1">
      <alignment/>
      <protection locked="0"/>
    </xf>
    <xf numFmtId="9" fontId="18" fillId="0" borderId="15" xfId="24" applyFont="1" applyBorder="1" applyAlignment="1" applyProtection="1">
      <alignment/>
      <protection locked="0"/>
    </xf>
    <xf numFmtId="9" fontId="18" fillId="0" borderId="15" xfId="24" applyFont="1" applyBorder="1" applyAlignment="1">
      <alignment/>
    </xf>
    <xf numFmtId="9" fontId="18" fillId="0" borderId="29" xfId="24" applyFont="1" applyBorder="1" applyAlignment="1" applyProtection="1">
      <alignment/>
      <protection locked="0"/>
    </xf>
    <xf numFmtId="9" fontId="18" fillId="0" borderId="48" xfId="24" applyFont="1" applyBorder="1" applyAlignment="1" applyProtection="1">
      <alignment vertical="center"/>
      <protection locked="0"/>
    </xf>
    <xf numFmtId="9" fontId="18" fillId="0" borderId="48" xfId="24" applyFont="1" applyFill="1" applyBorder="1" applyAlignment="1" applyProtection="1">
      <alignment vertical="center"/>
      <protection locked="0"/>
    </xf>
    <xf numFmtId="9" fontId="18" fillId="0" borderId="50" xfId="24" applyFont="1" applyBorder="1" applyAlignment="1" applyProtection="1">
      <alignment vertical="center"/>
      <protection locked="0"/>
    </xf>
    <xf numFmtId="4" fontId="11" fillId="0" borderId="51" xfId="0" applyNumberFormat="1" applyFont="1" applyBorder="1" applyAlignment="1" applyProtection="1">
      <alignment/>
      <protection locked="0"/>
    </xf>
    <xf numFmtId="168" fontId="11" fillId="0" borderId="52" xfId="0" applyNumberFormat="1" applyFont="1" applyBorder="1" applyAlignment="1" applyProtection="1">
      <alignment/>
      <protection locked="0"/>
    </xf>
    <xf numFmtId="168" fontId="11" fillId="0" borderId="53" xfId="0" applyNumberFormat="1" applyFont="1" applyBorder="1" applyAlignment="1" applyProtection="1">
      <alignment/>
      <protection locked="0"/>
    </xf>
    <xf numFmtId="168" fontId="11" fillId="0" borderId="21" xfId="0" applyNumberFormat="1" applyFont="1" applyBorder="1" applyAlignment="1" applyProtection="1">
      <alignment/>
      <protection locked="0"/>
    </xf>
    <xf numFmtId="168" fontId="11" fillId="0" borderId="1" xfId="0" applyNumberFormat="1" applyFont="1" applyBorder="1" applyAlignment="1" applyProtection="1">
      <alignment/>
      <protection locked="0"/>
    </xf>
    <xf numFmtId="168" fontId="11" fillId="0" borderId="22" xfId="0" applyNumberFormat="1" applyFont="1" applyBorder="1" applyAlignment="1" applyProtection="1">
      <alignment/>
      <protection locked="0"/>
    </xf>
    <xf numFmtId="168" fontId="11" fillId="0" borderId="9" xfId="0" applyNumberFormat="1" applyFont="1" applyBorder="1" applyAlignment="1" applyProtection="1">
      <alignment/>
      <protection locked="0"/>
    </xf>
    <xf numFmtId="168" fontId="11" fillId="0" borderId="19" xfId="0" applyNumberFormat="1" applyFont="1" applyBorder="1" applyAlignment="1" applyProtection="1">
      <alignment/>
      <protection locked="0"/>
    </xf>
    <xf numFmtId="173" fontId="20" fillId="0" borderId="54" xfId="0" applyNumberFormat="1" applyFont="1" applyBorder="1" applyAlignment="1" applyProtection="1">
      <alignment/>
      <protection locked="0"/>
    </xf>
    <xf numFmtId="173" fontId="20" fillId="0" borderId="55" xfId="0" applyNumberFormat="1" applyFont="1" applyBorder="1" applyAlignment="1" applyProtection="1">
      <alignment vertical="center"/>
      <protection locked="0"/>
    </xf>
    <xf numFmtId="173" fontId="20" fillId="0" borderId="55" xfId="0" applyNumberFormat="1" applyFont="1" applyFill="1" applyBorder="1" applyAlignment="1" applyProtection="1">
      <alignment vertical="center"/>
      <protection locked="0"/>
    </xf>
    <xf numFmtId="176" fontId="20" fillId="0" borderId="19" xfId="0" applyNumberFormat="1" applyFont="1" applyBorder="1" applyAlignment="1">
      <alignment/>
    </xf>
    <xf numFmtId="200" fontId="20" fillId="0" borderId="19" xfId="0" applyNumberFormat="1" applyFont="1" applyBorder="1" applyAlignment="1" applyProtection="1">
      <alignment/>
      <protection locked="0"/>
    </xf>
    <xf numFmtId="173" fontId="20" fillId="0" borderId="56" xfId="0" applyNumberFormat="1" applyFont="1" applyBorder="1" applyAlignment="1" applyProtection="1">
      <alignment vertical="center"/>
      <protection locked="0"/>
    </xf>
    <xf numFmtId="0" fontId="19" fillId="4" borderId="6" xfId="0" applyFont="1" applyFill="1" applyBorder="1" applyAlignment="1">
      <alignment/>
    </xf>
    <xf numFmtId="4" fontId="11" fillId="0" borderId="26" xfId="0" applyNumberFormat="1" applyFont="1" applyBorder="1" applyAlignment="1" applyProtection="1">
      <alignment/>
      <protection locked="0"/>
    </xf>
    <xf numFmtId="168" fontId="11" fillId="0" borderId="20" xfId="0" applyNumberFormat="1" applyFont="1" applyBorder="1" applyAlignment="1" applyProtection="1">
      <alignment/>
      <protection locked="0"/>
    </xf>
    <xf numFmtId="168" fontId="11" fillId="0" borderId="27" xfId="0" applyNumberFormat="1" applyFont="1" applyBorder="1" applyAlignment="1" applyProtection="1">
      <alignment/>
      <protection locked="0"/>
    </xf>
    <xf numFmtId="168" fontId="11" fillId="0" borderId="0" xfId="0" applyNumberFormat="1" applyFont="1" applyBorder="1" applyAlignment="1" applyProtection="1">
      <alignment/>
      <protection locked="0"/>
    </xf>
    <xf numFmtId="173" fontId="20" fillId="0" borderId="57" xfId="0" applyNumberFormat="1" applyFont="1" applyBorder="1" applyAlignment="1" applyProtection="1">
      <alignment/>
      <protection locked="0"/>
    </xf>
    <xf numFmtId="173" fontId="20" fillId="0" borderId="58" xfId="0" applyNumberFormat="1" applyFont="1" applyBorder="1" applyAlignment="1" applyProtection="1">
      <alignment vertical="center"/>
      <protection locked="0"/>
    </xf>
    <xf numFmtId="173" fontId="20" fillId="0" borderId="58" xfId="0" applyNumberFormat="1" applyFont="1" applyFill="1" applyBorder="1" applyAlignment="1" applyProtection="1">
      <alignment vertical="center"/>
      <protection locked="0"/>
    </xf>
    <xf numFmtId="176" fontId="20" fillId="0" borderId="0" xfId="0" applyNumberFormat="1" applyFont="1" applyBorder="1" applyAlignment="1">
      <alignment/>
    </xf>
    <xf numFmtId="168" fontId="37" fillId="0" borderId="19" xfId="0" applyNumberFormat="1" applyFont="1" applyBorder="1" applyAlignment="1" applyProtection="1">
      <alignment/>
      <protection locked="0"/>
    </xf>
    <xf numFmtId="173" fontId="20" fillId="0" borderId="15" xfId="0" applyNumberFormat="1" applyFont="1" applyBorder="1" applyAlignment="1" applyProtection="1">
      <alignment/>
      <protection locked="0"/>
    </xf>
    <xf numFmtId="173" fontId="20" fillId="0" borderId="15" xfId="0" applyNumberFormat="1" applyFont="1" applyBorder="1" applyAlignment="1">
      <alignment/>
    </xf>
    <xf numFmtId="3" fontId="19" fillId="4" borderId="36"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protection locked="0"/>
    </xf>
    <xf numFmtId="173" fontId="20" fillId="0" borderId="59" xfId="0" applyNumberFormat="1" applyFont="1" applyBorder="1" applyAlignment="1" applyProtection="1">
      <alignment vertical="center"/>
      <protection locked="0"/>
    </xf>
    <xf numFmtId="173" fontId="20" fillId="0" borderId="50" xfId="0" applyNumberFormat="1" applyFont="1" applyBorder="1" applyAlignment="1" applyProtection="1">
      <alignment vertical="center"/>
      <protection locked="0"/>
    </xf>
    <xf numFmtId="4" fontId="18" fillId="0" borderId="60" xfId="0" applyNumberFormat="1" applyFont="1" applyBorder="1" applyAlignment="1" applyProtection="1">
      <alignment/>
      <protection locked="0"/>
    </xf>
    <xf numFmtId="168" fontId="18" fillId="0" borderId="60" xfId="0" applyNumberFormat="1" applyFont="1" applyBorder="1" applyAlignment="1" applyProtection="1">
      <alignment/>
      <protection locked="0"/>
    </xf>
    <xf numFmtId="168" fontId="18" fillId="0" borderId="33" xfId="0" applyNumberFormat="1" applyFont="1" applyBorder="1" applyAlignment="1" applyProtection="1">
      <alignment/>
      <protection locked="0"/>
    </xf>
    <xf numFmtId="168" fontId="18" fillId="0" borderId="61" xfId="0" applyNumberFormat="1" applyFont="1" applyBorder="1" applyAlignment="1" applyProtection="1">
      <alignment/>
      <protection locked="0"/>
    </xf>
    <xf numFmtId="3" fontId="18" fillId="0" borderId="16" xfId="0" applyNumberFormat="1" applyFont="1" applyBorder="1" applyAlignment="1" applyProtection="1">
      <alignment/>
      <protection locked="0"/>
    </xf>
    <xf numFmtId="168" fontId="18" fillId="0" borderId="62" xfId="0" applyNumberFormat="1" applyFont="1" applyBorder="1" applyAlignment="1" applyProtection="1">
      <alignment/>
      <protection locked="0"/>
    </xf>
    <xf numFmtId="168" fontId="18" fillId="0" borderId="0" xfId="0" applyNumberFormat="1" applyFont="1" applyBorder="1" applyAlignment="1" applyProtection="1">
      <alignment/>
      <protection locked="0"/>
    </xf>
    <xf numFmtId="168" fontId="18" fillId="0" borderId="19" xfId="0" applyNumberFormat="1" applyFont="1" applyBorder="1" applyAlignment="1" applyProtection="1">
      <alignment/>
      <protection locked="0"/>
    </xf>
    <xf numFmtId="194" fontId="20" fillId="0" borderId="19" xfId="0" applyNumberFormat="1" applyFont="1" applyBorder="1" applyAlignment="1" applyProtection="1">
      <alignment/>
      <protection locked="0"/>
    </xf>
    <xf numFmtId="194" fontId="20" fillId="0" borderId="19" xfId="0" applyNumberFormat="1" applyFont="1" applyBorder="1" applyAlignment="1">
      <alignment/>
    </xf>
    <xf numFmtId="194" fontId="20" fillId="0" borderId="55" xfId="0" applyNumberFormat="1" applyFont="1" applyBorder="1" applyAlignment="1" applyProtection="1">
      <alignment vertical="center"/>
      <protection locked="0"/>
    </xf>
    <xf numFmtId="194" fontId="20" fillId="0" borderId="19" xfId="0" applyNumberFormat="1" applyFont="1" applyBorder="1" applyAlignment="1" applyProtection="1" quotePrefix="1">
      <alignment/>
      <protection locked="0"/>
    </xf>
    <xf numFmtId="9" fontId="18" fillId="0" borderId="15" xfId="24" applyFont="1" applyBorder="1" applyAlignment="1" applyProtection="1" quotePrefix="1">
      <alignment/>
      <protection locked="0"/>
    </xf>
    <xf numFmtId="194" fontId="20" fillId="0" borderId="55" xfId="0" applyNumberFormat="1" applyFont="1" applyFill="1" applyBorder="1" applyAlignment="1" applyProtection="1">
      <alignment vertical="center"/>
      <protection locked="0"/>
    </xf>
    <xf numFmtId="194" fontId="18" fillId="0" borderId="19" xfId="0" applyNumberFormat="1" applyFont="1" applyFill="1" applyBorder="1" applyAlignment="1" applyProtection="1">
      <alignment/>
      <protection locked="0"/>
    </xf>
    <xf numFmtId="9" fontId="18" fillId="0" borderId="15" xfId="24" applyFont="1" applyFill="1" applyBorder="1" applyAlignment="1" applyProtection="1">
      <alignment/>
      <protection locked="0"/>
    </xf>
    <xf numFmtId="194" fontId="20" fillId="0" borderId="56" xfId="0" applyNumberFormat="1" applyFont="1" applyBorder="1" applyAlignment="1" applyProtection="1">
      <alignment vertical="center"/>
      <protection locked="0"/>
    </xf>
    <xf numFmtId="194" fontId="20" fillId="0" borderId="0" xfId="18" applyNumberFormat="1" applyFont="1" applyFill="1" applyBorder="1" applyAlignment="1" applyProtection="1">
      <alignment vertical="center"/>
      <protection locked="0"/>
    </xf>
    <xf numFmtId="194" fontId="20" fillId="0" borderId="39" xfId="18" applyNumberFormat="1" applyFont="1" applyFill="1" applyBorder="1" applyAlignment="1" applyProtection="1">
      <alignment vertical="center"/>
      <protection locked="0"/>
    </xf>
    <xf numFmtId="194" fontId="20" fillId="0" borderId="57" xfId="18" applyNumberFormat="1" applyFont="1" applyFill="1" applyBorder="1" applyAlignment="1" applyProtection="1">
      <alignment vertical="center"/>
      <protection locked="0"/>
    </xf>
    <xf numFmtId="194" fontId="20" fillId="0" borderId="63" xfId="18" applyNumberFormat="1" applyFont="1" applyFill="1" applyBorder="1" applyAlignment="1" applyProtection="1">
      <alignment vertical="center"/>
      <protection locked="0"/>
    </xf>
    <xf numFmtId="194" fontId="20" fillId="0" borderId="58" xfId="18" applyNumberFormat="1" applyFont="1" applyFill="1" applyBorder="1" applyAlignment="1" applyProtection="1">
      <alignment vertical="center"/>
      <protection locked="0"/>
    </xf>
    <xf numFmtId="194" fontId="20" fillId="0" borderId="64" xfId="18" applyNumberFormat="1" applyFont="1" applyFill="1" applyBorder="1" applyAlignment="1" applyProtection="1">
      <alignment vertical="center"/>
      <protection locked="0"/>
    </xf>
    <xf numFmtId="194" fontId="20" fillId="0" borderId="59" xfId="18" applyNumberFormat="1" applyFont="1" applyFill="1" applyBorder="1" applyAlignment="1" applyProtection="1">
      <alignment vertical="center"/>
      <protection locked="0"/>
    </xf>
    <xf numFmtId="194" fontId="20" fillId="0" borderId="65" xfId="18" applyNumberFormat="1" applyFont="1" applyFill="1" applyBorder="1" applyAlignment="1" applyProtection="1">
      <alignment vertical="center"/>
      <protection locked="0"/>
    </xf>
    <xf numFmtId="9" fontId="18" fillId="0" borderId="66" xfId="24" applyFont="1" applyFill="1" applyBorder="1" applyAlignment="1" applyProtection="1">
      <alignment vertical="center"/>
      <protection locked="0"/>
    </xf>
    <xf numFmtId="180" fontId="20" fillId="0" borderId="19" xfId="0" applyNumberFormat="1" applyFont="1" applyFill="1" applyBorder="1" applyAlignment="1" applyProtection="1">
      <alignment vertical="center"/>
      <protection locked="0"/>
    </xf>
    <xf numFmtId="180" fontId="20" fillId="0" borderId="54" xfId="0" applyNumberFormat="1" applyFont="1" applyFill="1" applyBorder="1" applyAlignment="1" applyProtection="1">
      <alignment vertical="center"/>
      <protection locked="0"/>
    </xf>
    <xf numFmtId="178" fontId="20" fillId="0" borderId="40" xfId="0" applyNumberFormat="1" applyFont="1" applyFill="1" applyBorder="1" applyAlignment="1" applyProtection="1">
      <alignment vertical="center"/>
      <protection locked="0"/>
    </xf>
    <xf numFmtId="178" fontId="20" fillId="0" borderId="41" xfId="0" applyNumberFormat="1" applyFont="1" applyFill="1" applyBorder="1" applyAlignment="1" applyProtection="1">
      <alignment vertical="center"/>
      <protection locked="0"/>
    </xf>
    <xf numFmtId="178" fontId="20" fillId="0" borderId="42" xfId="0" applyNumberFormat="1" applyFont="1" applyFill="1" applyBorder="1" applyAlignment="1" applyProtection="1">
      <alignment vertical="center"/>
      <protection locked="0"/>
    </xf>
    <xf numFmtId="180" fontId="20" fillId="0" borderId="55" xfId="0" applyNumberFormat="1" applyFont="1" applyFill="1" applyBorder="1" applyAlignment="1" applyProtection="1">
      <alignment vertical="center"/>
      <protection locked="0"/>
    </xf>
    <xf numFmtId="178" fontId="20" fillId="0" borderId="67" xfId="0" applyNumberFormat="1" applyFont="1" applyFill="1" applyBorder="1" applyAlignment="1" applyProtection="1">
      <alignment vertical="center"/>
      <protection locked="0"/>
    </xf>
    <xf numFmtId="178" fontId="20" fillId="0" borderId="68" xfId="0" applyNumberFormat="1" applyFont="1" applyFill="1" applyBorder="1" applyAlignment="1" applyProtection="1">
      <alignment vertical="center"/>
      <protection locked="0"/>
    </xf>
    <xf numFmtId="178" fontId="20" fillId="0" borderId="69" xfId="0" applyNumberFormat="1" applyFont="1" applyFill="1" applyBorder="1" applyAlignment="1" applyProtection="1">
      <alignment vertical="center"/>
      <protection locked="0"/>
    </xf>
    <xf numFmtId="180" fontId="20" fillId="0" borderId="56" xfId="0" applyNumberFormat="1" applyFont="1" applyFill="1" applyBorder="1" applyAlignment="1" applyProtection="1">
      <alignment vertical="center"/>
      <protection locked="0"/>
    </xf>
    <xf numFmtId="203" fontId="18" fillId="0" borderId="50" xfId="24" applyNumberFormat="1" applyFont="1" applyFill="1" applyBorder="1" applyAlignment="1" applyProtection="1">
      <alignment vertical="center"/>
      <protection locked="0"/>
    </xf>
    <xf numFmtId="180" fontId="18" fillId="0" borderId="3" xfId="0" applyNumberFormat="1" applyFont="1" applyFill="1" applyBorder="1" applyAlignment="1" applyProtection="1">
      <alignment vertical="center"/>
      <protection locked="0"/>
    </xf>
    <xf numFmtId="180" fontId="23" fillId="0" borderId="70" xfId="0" applyNumberFormat="1" applyFont="1" applyFill="1" applyBorder="1" applyAlignment="1" applyProtection="1">
      <alignment vertical="center"/>
      <protection locked="0"/>
    </xf>
    <xf numFmtId="180" fontId="18" fillId="0" borderId="71" xfId="0" applyNumberFormat="1" applyFont="1" applyFill="1" applyBorder="1" applyAlignment="1" applyProtection="1">
      <alignment vertical="center"/>
      <protection locked="0"/>
    </xf>
    <xf numFmtId="180" fontId="18" fillId="0" borderId="54" xfId="0" applyNumberFormat="1" applyFont="1" applyFill="1" applyBorder="1" applyAlignment="1" applyProtection="1">
      <alignment vertical="center"/>
      <protection locked="0"/>
    </xf>
    <xf numFmtId="180" fontId="18" fillId="0" borderId="72" xfId="0" applyNumberFormat="1" applyFont="1" applyFill="1" applyBorder="1" applyAlignment="1" applyProtection="1">
      <alignment vertical="center"/>
      <protection locked="0"/>
    </xf>
    <xf numFmtId="180" fontId="18" fillId="0" borderId="55" xfId="0" applyNumberFormat="1" applyFont="1" applyFill="1" applyBorder="1" applyAlignment="1" applyProtection="1">
      <alignment vertical="center"/>
      <protection locked="0"/>
    </xf>
    <xf numFmtId="180" fontId="18" fillId="0" borderId="19" xfId="0" applyNumberFormat="1" applyFont="1" applyFill="1" applyBorder="1" applyAlignment="1" applyProtection="1">
      <alignment vertical="center"/>
      <protection locked="0"/>
    </xf>
    <xf numFmtId="180" fontId="23" fillId="0" borderId="3" xfId="0" applyNumberFormat="1" applyFont="1" applyFill="1" applyBorder="1" applyAlignment="1" applyProtection="1">
      <alignment vertical="center"/>
      <protection locked="0"/>
    </xf>
    <xf numFmtId="180" fontId="22" fillId="0" borderId="3" xfId="0" applyNumberFormat="1" applyFont="1" applyFill="1" applyBorder="1" applyAlignment="1" applyProtection="1">
      <alignment vertical="center"/>
      <protection locked="0"/>
    </xf>
    <xf numFmtId="180" fontId="22" fillId="0" borderId="71" xfId="0" applyNumberFormat="1" applyFont="1" applyFill="1" applyBorder="1" applyAlignment="1" applyProtection="1">
      <alignment vertical="center"/>
      <protection locked="0"/>
    </xf>
    <xf numFmtId="180" fontId="23" fillId="0" borderId="73" xfId="0" applyNumberFormat="1" applyFont="1" applyFill="1" applyBorder="1" applyAlignment="1" applyProtection="1">
      <alignment vertical="center"/>
      <protection locked="0"/>
    </xf>
    <xf numFmtId="180" fontId="18" fillId="0" borderId="73" xfId="0" applyNumberFormat="1" applyFont="1" applyFill="1" applyBorder="1" applyAlignment="1" applyProtection="1">
      <alignment vertical="center"/>
      <protection locked="0"/>
    </xf>
    <xf numFmtId="3" fontId="18" fillId="0" borderId="21" xfId="22" applyNumberFormat="1" applyFont="1" applyFill="1" applyBorder="1" applyAlignment="1" applyProtection="1">
      <alignment vertical="center"/>
      <protection locked="0"/>
    </xf>
    <xf numFmtId="3" fontId="18" fillId="0" borderId="1" xfId="22" applyNumberFormat="1" applyFont="1" applyFill="1" applyBorder="1" applyAlignment="1" applyProtection="1">
      <alignment vertical="center"/>
      <protection locked="0"/>
    </xf>
    <xf numFmtId="3" fontId="18" fillId="0" borderId="22" xfId="22" applyNumberFormat="1" applyFont="1" applyFill="1" applyBorder="1" applyAlignment="1" applyProtection="1">
      <alignment vertical="center"/>
      <protection locked="0"/>
    </xf>
    <xf numFmtId="0" fontId="18" fillId="0" borderId="19" xfId="22" applyFont="1" applyFill="1" applyBorder="1" applyAlignment="1">
      <alignment vertical="center"/>
      <protection/>
    </xf>
    <xf numFmtId="0" fontId="18" fillId="0" borderId="0" xfId="22" applyFont="1" applyFill="1" applyBorder="1" applyAlignment="1">
      <alignment vertical="center"/>
      <protection/>
    </xf>
    <xf numFmtId="3" fontId="18" fillId="0" borderId="19" xfId="22" applyNumberFormat="1" applyFont="1" applyFill="1" applyBorder="1" applyAlignment="1" applyProtection="1">
      <alignment vertical="center"/>
      <protection locked="0"/>
    </xf>
    <xf numFmtId="3" fontId="18" fillId="0" borderId="0" xfId="22" applyNumberFormat="1" applyFont="1" applyFill="1" applyBorder="1" applyAlignment="1" applyProtection="1">
      <alignment vertical="center"/>
      <protection locked="0"/>
    </xf>
    <xf numFmtId="178" fontId="18" fillId="0" borderId="19" xfId="22" applyNumberFormat="1" applyFont="1" applyFill="1" applyBorder="1" applyAlignment="1" applyProtection="1">
      <alignment vertical="center"/>
      <protection locked="0"/>
    </xf>
    <xf numFmtId="178" fontId="18" fillId="0" borderId="0" xfId="22" applyNumberFormat="1" applyFont="1" applyFill="1" applyBorder="1" applyAlignment="1" applyProtection="1">
      <alignment vertical="center"/>
      <protection locked="0"/>
    </xf>
    <xf numFmtId="178" fontId="18" fillId="0" borderId="54" xfId="22" applyNumberFormat="1" applyFont="1" applyFill="1" applyBorder="1" applyAlignment="1" applyProtection="1">
      <alignment vertical="center"/>
      <protection locked="0"/>
    </xf>
    <xf numFmtId="178" fontId="18" fillId="0" borderId="57" xfId="22" applyNumberFormat="1" applyFont="1" applyFill="1" applyBorder="1" applyAlignment="1" applyProtection="1">
      <alignment vertical="center"/>
      <protection locked="0"/>
    </xf>
    <xf numFmtId="178" fontId="18" fillId="0" borderId="40" xfId="22" applyNumberFormat="1" applyFont="1" applyFill="1" applyBorder="1" applyAlignment="1" applyProtection="1">
      <alignment vertical="center"/>
      <protection locked="0"/>
    </xf>
    <xf numFmtId="178" fontId="18" fillId="0" borderId="41" xfId="22" applyNumberFormat="1" applyFont="1" applyFill="1" applyBorder="1" applyAlignment="1" applyProtection="1">
      <alignment vertical="center"/>
      <protection locked="0"/>
    </xf>
    <xf numFmtId="178" fontId="18" fillId="0" borderId="42" xfId="22" applyNumberFormat="1" applyFont="1" applyFill="1" applyBorder="1" applyAlignment="1" applyProtection="1">
      <alignment vertical="center"/>
      <protection locked="0"/>
    </xf>
    <xf numFmtId="178" fontId="18" fillId="0" borderId="55" xfId="22" applyNumberFormat="1" applyFont="1" applyFill="1" applyBorder="1" applyAlignment="1" applyProtection="1">
      <alignment vertical="center"/>
      <protection locked="0"/>
    </xf>
    <xf numFmtId="178" fontId="18" fillId="0" borderId="58" xfId="22" applyNumberFormat="1" applyFont="1" applyFill="1" applyBorder="1" applyAlignment="1" applyProtection="1">
      <alignment vertical="center"/>
      <protection locked="0"/>
    </xf>
    <xf numFmtId="178" fontId="18" fillId="0" borderId="67" xfId="22" applyNumberFormat="1" applyFont="1" applyFill="1" applyBorder="1" applyAlignment="1" applyProtection="1">
      <alignment vertical="center"/>
      <protection locked="0"/>
    </xf>
    <xf numFmtId="178" fontId="18" fillId="0" borderId="68" xfId="22" applyNumberFormat="1" applyFont="1" applyFill="1" applyBorder="1" applyAlignment="1" applyProtection="1">
      <alignment vertical="center"/>
      <protection locked="0"/>
    </xf>
    <xf numFmtId="178" fontId="18" fillId="0" borderId="69" xfId="22" applyNumberFormat="1" applyFont="1" applyFill="1" applyBorder="1" applyAlignment="1" applyProtection="1">
      <alignment vertical="center"/>
      <protection locked="0"/>
    </xf>
    <xf numFmtId="178" fontId="18" fillId="0" borderId="56" xfId="22" applyNumberFormat="1" applyFont="1" applyFill="1" applyBorder="1" applyAlignment="1" applyProtection="1">
      <alignment vertical="center"/>
      <protection locked="0"/>
    </xf>
    <xf numFmtId="178" fontId="18" fillId="0" borderId="59" xfId="22" applyNumberFormat="1" applyFont="1" applyFill="1" applyBorder="1" applyAlignment="1" applyProtection="1">
      <alignment vertical="center"/>
      <protection locked="0"/>
    </xf>
    <xf numFmtId="203" fontId="18" fillId="0" borderId="66" xfId="24" applyNumberFormat="1" applyFont="1" applyFill="1" applyBorder="1" applyAlignment="1" applyProtection="1">
      <alignment vertical="center"/>
      <protection locked="0"/>
    </xf>
    <xf numFmtId="171" fontId="19" fillId="3" borderId="0" xfId="0" applyNumberFormat="1" applyFont="1" applyFill="1" applyAlignment="1" applyProtection="1">
      <alignment horizontal="center"/>
      <protection locked="0"/>
    </xf>
    <xf numFmtId="171" fontId="19" fillId="3" borderId="3" xfId="0" applyNumberFormat="1" applyFont="1" applyFill="1" applyBorder="1" applyAlignment="1" applyProtection="1">
      <alignment horizontal="center"/>
      <protection locked="0"/>
    </xf>
    <xf numFmtId="171" fontId="19" fillId="3" borderId="19" xfId="0" applyNumberFormat="1" applyFont="1" applyFill="1" applyBorder="1" applyAlignment="1" applyProtection="1">
      <alignment horizontal="center"/>
      <protection locked="0"/>
    </xf>
    <xf numFmtId="9" fontId="11" fillId="0" borderId="15" xfId="24" applyFont="1" applyFill="1" applyBorder="1" applyAlignment="1" applyProtection="1">
      <alignment horizontal="center"/>
      <protection locked="0"/>
    </xf>
    <xf numFmtId="3" fontId="19" fillId="2" borderId="51" xfId="0" applyNumberFormat="1" applyFont="1" applyFill="1" applyBorder="1" applyAlignment="1" applyProtection="1">
      <alignment horizontal="center" vertical="center"/>
      <protection locked="0"/>
    </xf>
    <xf numFmtId="3" fontId="19" fillId="2" borderId="52" xfId="0" applyNumberFormat="1" applyFont="1" applyFill="1" applyBorder="1" applyAlignment="1" applyProtection="1">
      <alignment horizontal="center" vertical="center"/>
      <protection locked="0"/>
    </xf>
    <xf numFmtId="3" fontId="19" fillId="2" borderId="53" xfId="0" applyNumberFormat="1" applyFont="1" applyFill="1" applyBorder="1" applyAlignment="1" applyProtection="1">
      <alignment horizontal="center" vertical="center"/>
      <protection locked="0"/>
    </xf>
    <xf numFmtId="3" fontId="19" fillId="2" borderId="74" xfId="0" applyNumberFormat="1" applyFont="1" applyFill="1" applyBorder="1" applyAlignment="1" applyProtection="1">
      <alignment horizontal="center" vertical="center"/>
      <protection locked="0"/>
    </xf>
    <xf numFmtId="3" fontId="19" fillId="2" borderId="75" xfId="0" applyNumberFormat="1" applyFont="1" applyFill="1" applyBorder="1" applyAlignment="1" applyProtection="1">
      <alignment horizontal="center" vertical="center"/>
      <protection locked="0"/>
    </xf>
    <xf numFmtId="3" fontId="19" fillId="2" borderId="76" xfId="0" applyNumberFormat="1" applyFont="1" applyFill="1" applyBorder="1" applyAlignment="1" applyProtection="1">
      <alignment horizontal="center" vertical="center"/>
      <protection locked="0"/>
    </xf>
    <xf numFmtId="3" fontId="11" fillId="0" borderId="21" xfId="0" applyNumberFormat="1" applyFont="1" applyFill="1" applyBorder="1" applyAlignment="1" applyProtection="1">
      <alignment/>
      <protection locked="0"/>
    </xf>
    <xf numFmtId="3" fontId="11" fillId="0" borderId="1" xfId="0" applyNumberFormat="1" applyFont="1" applyFill="1" applyBorder="1" applyAlignment="1" applyProtection="1">
      <alignment/>
      <protection locked="0"/>
    </xf>
    <xf numFmtId="3" fontId="11" fillId="0" borderId="22" xfId="0" applyNumberFormat="1" applyFont="1" applyFill="1" applyBorder="1" applyAlignment="1" applyProtection="1">
      <alignment/>
      <protection locked="0"/>
    </xf>
    <xf numFmtId="168" fontId="18" fillId="0" borderId="21" xfId="0" applyNumberFormat="1" applyFont="1" applyBorder="1" applyAlignment="1" applyProtection="1">
      <alignment/>
      <protection locked="0"/>
    </xf>
    <xf numFmtId="168" fontId="18" fillId="0" borderId="1" xfId="0" applyNumberFormat="1" applyFont="1" applyBorder="1" applyAlignment="1" applyProtection="1">
      <alignment/>
      <protection locked="0"/>
    </xf>
    <xf numFmtId="168" fontId="18" fillId="0" borderId="22" xfId="0" applyNumberFormat="1" applyFont="1" applyBorder="1" applyAlignment="1" applyProtection="1">
      <alignment/>
      <protection locked="0"/>
    </xf>
    <xf numFmtId="14" fontId="11" fillId="0" borderId="0" xfId="0" applyNumberFormat="1" applyFont="1" applyFill="1" applyBorder="1" applyAlignment="1" applyProtection="1">
      <alignment/>
      <protection locked="0"/>
    </xf>
    <xf numFmtId="175" fontId="18" fillId="0" borderId="0" xfId="0" applyNumberFormat="1" applyFont="1" applyBorder="1" applyAlignment="1" applyProtection="1">
      <alignment/>
      <protection locked="0"/>
    </xf>
    <xf numFmtId="14" fontId="11" fillId="0" borderId="61" xfId="0" applyNumberFormat="1" applyFont="1" applyFill="1" applyBorder="1" applyAlignment="1" applyProtection="1">
      <alignment/>
      <protection locked="0"/>
    </xf>
    <xf numFmtId="175" fontId="18" fillId="0" borderId="19" xfId="0" applyNumberFormat="1" applyFont="1" applyBorder="1" applyAlignment="1" applyProtection="1">
      <alignment/>
      <protection locked="0"/>
    </xf>
    <xf numFmtId="171" fontId="19" fillId="3" borderId="14" xfId="0" applyNumberFormat="1" applyFont="1" applyFill="1" applyBorder="1" applyAlignment="1" applyProtection="1">
      <alignment horizontal="center"/>
      <protection locked="0"/>
    </xf>
    <xf numFmtId="171" fontId="19" fillId="3" borderId="77" xfId="0" applyNumberFormat="1" applyFont="1" applyFill="1" applyBorder="1" applyAlignment="1" applyProtection="1">
      <alignment horizontal="center"/>
      <protection locked="0"/>
    </xf>
    <xf numFmtId="178" fontId="18" fillId="0" borderId="21" xfId="0" applyNumberFormat="1" applyFont="1" applyFill="1" applyBorder="1" applyAlignment="1" applyProtection="1">
      <alignment vertical="center"/>
      <protection locked="0"/>
    </xf>
    <xf numFmtId="178" fontId="18" fillId="0" borderId="1" xfId="0" applyNumberFormat="1" applyFont="1" applyFill="1" applyBorder="1" applyAlignment="1" applyProtection="1">
      <alignment vertical="center"/>
      <protection locked="0"/>
    </xf>
    <xf numFmtId="178" fontId="18" fillId="0" borderId="22" xfId="0" applyNumberFormat="1" applyFont="1" applyFill="1" applyBorder="1" applyAlignment="1" applyProtection="1">
      <alignment vertical="center"/>
      <protection locked="0"/>
    </xf>
    <xf numFmtId="202" fontId="20" fillId="0" borderId="21" xfId="0" applyNumberFormat="1" applyFont="1" applyBorder="1" applyAlignment="1" applyProtection="1">
      <alignment/>
      <protection locked="0"/>
    </xf>
    <xf numFmtId="202" fontId="20" fillId="0" borderId="1" xfId="0" applyNumberFormat="1" applyFont="1" applyBorder="1" applyAlignment="1" applyProtection="1">
      <alignment/>
      <protection locked="0"/>
    </xf>
    <xf numFmtId="202" fontId="20" fillId="0" borderId="22" xfId="0" applyNumberFormat="1" applyFont="1" applyBorder="1" applyAlignment="1" applyProtection="1">
      <alignment/>
      <protection locked="0"/>
    </xf>
    <xf numFmtId="202" fontId="20" fillId="0" borderId="62" xfId="0" applyNumberFormat="1" applyFont="1" applyBorder="1" applyAlignment="1">
      <alignment/>
    </xf>
    <xf numFmtId="202" fontId="20" fillId="0" borderId="1" xfId="0" applyNumberFormat="1" applyFont="1" applyBorder="1" applyAlignment="1">
      <alignment/>
    </xf>
    <xf numFmtId="202" fontId="20" fillId="0" borderId="3" xfId="0" applyNumberFormat="1" applyFont="1" applyBorder="1" applyAlignment="1">
      <alignment/>
    </xf>
    <xf numFmtId="202" fontId="20" fillId="0" borderId="78" xfId="0" applyNumberFormat="1" applyFont="1" applyBorder="1" applyAlignment="1" applyProtection="1">
      <alignment vertical="center"/>
      <protection locked="0"/>
    </xf>
    <xf numFmtId="202" fontId="20" fillId="0" borderId="41" xfId="0" applyNumberFormat="1" applyFont="1" applyBorder="1" applyAlignment="1" applyProtection="1">
      <alignment vertical="center"/>
      <protection locked="0"/>
    </xf>
    <xf numFmtId="202" fontId="20" fillId="0" borderId="72" xfId="0" applyNumberFormat="1" applyFont="1" applyBorder="1" applyAlignment="1" applyProtection="1">
      <alignment vertical="center"/>
      <protection locked="0"/>
    </xf>
    <xf numFmtId="202" fontId="20" fillId="0" borderId="62" xfId="0" applyNumberFormat="1" applyFont="1" applyBorder="1" applyAlignment="1" applyProtection="1">
      <alignment/>
      <protection locked="0"/>
    </xf>
    <xf numFmtId="202" fontId="20" fillId="0" borderId="3" xfId="0" applyNumberFormat="1" applyFont="1" applyBorder="1" applyAlignment="1" applyProtection="1">
      <alignment/>
      <protection locked="0"/>
    </xf>
    <xf numFmtId="202" fontId="20" fillId="0" borderId="62" xfId="0" applyNumberFormat="1" applyFont="1" applyBorder="1" applyAlignment="1" applyProtection="1" quotePrefix="1">
      <alignment/>
      <protection locked="0"/>
    </xf>
    <xf numFmtId="202" fontId="20" fillId="0" borderId="1" xfId="0" applyNumberFormat="1" applyFont="1" applyBorder="1" applyAlignment="1" applyProtection="1" quotePrefix="1">
      <alignment/>
      <protection locked="0"/>
    </xf>
    <xf numFmtId="202" fontId="20" fillId="0" borderId="3" xfId="0" applyNumberFormat="1" applyFont="1" applyBorder="1" applyAlignment="1" applyProtection="1" quotePrefix="1">
      <alignment/>
      <protection locked="0"/>
    </xf>
    <xf numFmtId="202" fontId="20" fillId="0" borderId="78" xfId="0" applyNumberFormat="1" applyFont="1" applyFill="1" applyBorder="1" applyAlignment="1" applyProtection="1">
      <alignment vertical="center"/>
      <protection locked="0"/>
    </xf>
    <xf numFmtId="202" fontId="20" fillId="0" borderId="72" xfId="0" applyNumberFormat="1" applyFont="1" applyFill="1" applyBorder="1" applyAlignment="1" applyProtection="1">
      <alignment vertical="center"/>
      <protection locked="0"/>
    </xf>
    <xf numFmtId="202" fontId="18" fillId="0" borderId="62" xfId="0" applyNumberFormat="1" applyFont="1" applyFill="1" applyBorder="1" applyAlignment="1" applyProtection="1">
      <alignment/>
      <protection locked="0"/>
    </xf>
    <xf numFmtId="202" fontId="18" fillId="0" borderId="1" xfId="0" applyNumberFormat="1" applyFont="1" applyFill="1" applyBorder="1" applyAlignment="1" applyProtection="1">
      <alignment/>
      <protection locked="0"/>
    </xf>
    <xf numFmtId="202" fontId="18" fillId="0" borderId="3" xfId="0" applyNumberFormat="1" applyFont="1" applyFill="1" applyBorder="1" applyAlignment="1" applyProtection="1">
      <alignment/>
      <protection locked="0"/>
    </xf>
    <xf numFmtId="202" fontId="20" fillId="0" borderId="79" xfId="0" applyNumberFormat="1" applyFont="1" applyBorder="1" applyAlignment="1" applyProtection="1">
      <alignment vertical="center"/>
      <protection locked="0"/>
    </xf>
    <xf numFmtId="202" fontId="20" fillId="0" borderId="68" xfId="0" applyNumberFormat="1" applyFont="1" applyBorder="1" applyAlignment="1" applyProtection="1">
      <alignment vertical="center"/>
      <protection locked="0"/>
    </xf>
    <xf numFmtId="202" fontId="20" fillId="0" borderId="73" xfId="0" applyNumberFormat="1" applyFont="1" applyBorder="1" applyAlignment="1" applyProtection="1">
      <alignment vertical="center"/>
      <protection locked="0"/>
    </xf>
    <xf numFmtId="202" fontId="20" fillId="0" borderId="21" xfId="0" applyNumberFormat="1" applyFont="1" applyBorder="1" applyAlignment="1">
      <alignment/>
    </xf>
    <xf numFmtId="202" fontId="20" fillId="0" borderId="23" xfId="0" applyNumberFormat="1" applyFont="1" applyBorder="1" applyAlignment="1" applyProtection="1">
      <alignment/>
      <protection locked="0"/>
    </xf>
    <xf numFmtId="202" fontId="20" fillId="0" borderId="24" xfId="0" applyNumberFormat="1" applyFont="1" applyBorder="1" applyAlignment="1" applyProtection="1">
      <alignment/>
      <protection locked="0"/>
    </xf>
    <xf numFmtId="202" fontId="20" fillId="0" borderId="40" xfId="0" applyNumberFormat="1" applyFont="1" applyBorder="1" applyAlignment="1" applyProtection="1">
      <alignment vertical="center"/>
      <protection locked="0"/>
    </xf>
    <xf numFmtId="202" fontId="20" fillId="0" borderId="67" xfId="0" applyNumberFormat="1" applyFont="1" applyBorder="1" applyAlignment="1" applyProtection="1">
      <alignment vertical="center"/>
      <protection locked="0"/>
    </xf>
    <xf numFmtId="202" fontId="20" fillId="0" borderId="22" xfId="0" applyNumberFormat="1" applyFont="1" applyBorder="1" applyAlignment="1">
      <alignment/>
    </xf>
    <xf numFmtId="202" fontId="20" fillId="0" borderId="25" xfId="0" applyNumberFormat="1" applyFont="1" applyBorder="1" applyAlignment="1" applyProtection="1">
      <alignment/>
      <protection locked="0"/>
    </xf>
    <xf numFmtId="202" fontId="20" fillId="0" borderId="42" xfId="0" applyNumberFormat="1" applyFont="1" applyBorder="1" applyAlignment="1" applyProtection="1">
      <alignment vertical="center"/>
      <protection locked="0"/>
    </xf>
    <xf numFmtId="202" fontId="20" fillId="0" borderId="69" xfId="0" applyNumberFormat="1" applyFont="1" applyBorder="1" applyAlignment="1" applyProtection="1">
      <alignment vertical="center"/>
      <protection locked="0"/>
    </xf>
    <xf numFmtId="202" fontId="18" fillId="0" borderId="21" xfId="0" applyNumberFormat="1" applyFont="1" applyBorder="1" applyAlignment="1" applyProtection="1">
      <alignment/>
      <protection locked="0"/>
    </xf>
    <xf numFmtId="202" fontId="18" fillId="0" borderId="1" xfId="0" applyNumberFormat="1" applyFont="1" applyBorder="1" applyAlignment="1" applyProtection="1">
      <alignment/>
      <protection locked="0"/>
    </xf>
    <xf numFmtId="202" fontId="18" fillId="0" borderId="22" xfId="0" applyNumberFormat="1" applyFont="1" applyBorder="1" applyAlignment="1" applyProtection="1">
      <alignment/>
      <protection locked="0"/>
    </xf>
    <xf numFmtId="178" fontId="20" fillId="0" borderId="74" xfId="0" applyNumberFormat="1" applyFont="1" applyFill="1" applyBorder="1" applyAlignment="1" applyProtection="1">
      <alignment vertical="center"/>
      <protection locked="0"/>
    </xf>
    <xf numFmtId="178" fontId="20" fillId="0" borderId="75" xfId="0" applyNumberFormat="1" applyFont="1" applyFill="1" applyBorder="1" applyAlignment="1" applyProtection="1">
      <alignment vertical="center"/>
      <protection locked="0"/>
    </xf>
    <xf numFmtId="178" fontId="20" fillId="0" borderId="76" xfId="0" applyNumberFormat="1" applyFont="1" applyFill="1" applyBorder="1" applyAlignment="1" applyProtection="1">
      <alignment vertical="center"/>
      <protection locked="0"/>
    </xf>
    <xf numFmtId="178" fontId="20" fillId="0" borderId="80" xfId="0" applyNumberFormat="1" applyFont="1" applyFill="1" applyBorder="1" applyAlignment="1" applyProtection="1">
      <alignment vertical="center"/>
      <protection locked="0"/>
    </xf>
    <xf numFmtId="178" fontId="20" fillId="0" borderId="81" xfId="0" applyNumberFormat="1" applyFont="1" applyFill="1" applyBorder="1" applyAlignment="1" applyProtection="1">
      <alignment vertical="center"/>
      <protection locked="0"/>
    </xf>
    <xf numFmtId="178" fontId="20" fillId="0" borderId="82" xfId="0" applyNumberFormat="1" applyFont="1" applyFill="1" applyBorder="1" applyAlignment="1" applyProtection="1">
      <alignment vertical="center"/>
      <protection locked="0"/>
    </xf>
    <xf numFmtId="181" fontId="23" fillId="0" borderId="21" xfId="0" applyNumberFormat="1" applyFont="1" applyFill="1" applyBorder="1" applyAlignment="1" applyProtection="1">
      <alignment vertical="center"/>
      <protection locked="0"/>
    </xf>
    <xf numFmtId="180" fontId="20" fillId="0" borderId="1" xfId="0" applyNumberFormat="1" applyFont="1" applyFill="1" applyBorder="1" applyAlignment="1" applyProtection="1">
      <alignment vertical="center"/>
      <protection locked="0"/>
    </xf>
    <xf numFmtId="193" fontId="18" fillId="0" borderId="1" xfId="0" applyNumberFormat="1" applyFont="1" applyFill="1" applyBorder="1" applyAlignment="1" applyProtection="1">
      <alignment vertical="center"/>
      <protection locked="0"/>
    </xf>
    <xf numFmtId="206" fontId="20" fillId="0" borderId="1" xfId="0" applyNumberFormat="1" applyFont="1" applyFill="1" applyBorder="1" applyAlignment="1" applyProtection="1">
      <alignment vertical="center"/>
      <protection locked="0"/>
    </xf>
    <xf numFmtId="206" fontId="20" fillId="0" borderId="21" xfId="0" applyNumberFormat="1" applyFont="1" applyFill="1" applyBorder="1" applyAlignment="1" applyProtection="1">
      <alignment vertical="center"/>
      <protection locked="0"/>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181" fontId="18" fillId="0" borderId="21" xfId="18" applyNumberFormat="1" applyFont="1" applyFill="1" applyBorder="1" applyAlignment="1">
      <alignment vertical="center"/>
    </xf>
    <xf numFmtId="181" fontId="23" fillId="0" borderId="1" xfId="18" applyNumberFormat="1" applyFont="1" applyFill="1" applyBorder="1" applyAlignment="1">
      <alignment vertical="center"/>
    </xf>
    <xf numFmtId="202" fontId="39" fillId="0" borderId="21" xfId="0" applyNumberFormat="1" applyFont="1" applyFill="1" applyBorder="1" applyAlignment="1">
      <alignment vertical="center"/>
    </xf>
    <xf numFmtId="186" fontId="18" fillId="0" borderId="1" xfId="0" applyNumberFormat="1" applyFont="1" applyFill="1" applyBorder="1" applyAlignment="1" applyProtection="1">
      <alignment vertical="center"/>
      <protection locked="0"/>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0" fontId="10" fillId="3" borderId="0" xfId="22" applyFont="1" applyFill="1" applyAlignment="1">
      <alignment horizontal="center" vertical="center"/>
      <protection/>
    </xf>
    <xf numFmtId="0" fontId="10" fillId="3" borderId="0" xfId="23" applyFont="1" applyFill="1" applyAlignment="1">
      <alignment horizontal="center" vertical="center"/>
      <protection/>
    </xf>
    <xf numFmtId="0" fontId="10" fillId="3" borderId="0" xfId="0" applyFont="1" applyFill="1" applyAlignment="1">
      <alignment horizontal="center" vertical="center"/>
    </xf>
    <xf numFmtId="3" fontId="10" fillId="3" borderId="0" xfId="0" applyNumberFormat="1" applyFont="1" applyFill="1" applyAlignment="1" applyProtection="1">
      <alignment horizontal="center" vertical="center"/>
      <protection locked="0"/>
    </xf>
  </cellXfs>
  <cellStyles count="11">
    <cellStyle name="Normal" xfId="0"/>
    <cellStyle name="gras" xfId="15"/>
    <cellStyle name="Hyperlink" xfId="16"/>
    <cellStyle name="Followed Hyperlink" xfId="17"/>
    <cellStyle name="Comma" xfId="18"/>
    <cellStyle name="Comma [0]" xfId="19"/>
    <cellStyle name="Currency" xfId="20"/>
    <cellStyle name="Currency [0]" xfId="21"/>
    <cellStyle name="Normal_Bilmbt12" xfId="22"/>
    <cellStyle name="Normal_Bilmma1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99FF99"/>
      <rgbColor rgb="00FFFF99"/>
      <rgbColor rgb="00A6CAF0"/>
      <rgbColor rgb="00CC9CCC"/>
      <rgbColor rgb="00CC99FF"/>
      <rgbColor rgb="00D56714"/>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23</xdr:row>
      <xdr:rowOff>76200</xdr:rowOff>
    </xdr:from>
    <xdr:to>
      <xdr:col>17</xdr:col>
      <xdr:colOff>0</xdr:colOff>
      <xdr:row>27</xdr:row>
      <xdr:rowOff>171450</xdr:rowOff>
    </xdr:to>
    <xdr:sp>
      <xdr:nvSpPr>
        <xdr:cNvPr id="1" name="Texte 5"/>
        <xdr:cNvSpPr txBox="1">
          <a:spLocks noChangeArrowheads="1"/>
        </xdr:cNvSpPr>
      </xdr:nvSpPr>
      <xdr:spPr>
        <a:xfrm>
          <a:off x="13011150" y="4152900"/>
          <a:ext cx="0" cy="742950"/>
        </a:xfrm>
        <a:prstGeom prst="rect">
          <a:avLst/>
        </a:prstGeom>
        <a:solidFill>
          <a:srgbClr val="FFFFFF"/>
        </a:solidFill>
        <a:ln w="1" cmpd="sng">
          <a:noFill/>
        </a:ln>
      </xdr:spPr>
      <xdr:txBody>
        <a:bodyPr vertOverflow="clip" wrap="square" anchor="ctr" vert="vert"/>
        <a:p>
          <a:pPr algn="ctr">
            <a:defRPr/>
          </a:pPr>
          <a:r>
            <a:rPr lang="en-US" cap="none" sz="1400" b="1" i="0" u="none" baseline="0"/>
            <a:t> F - 3 -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18</xdr:row>
      <xdr:rowOff>19050</xdr:rowOff>
    </xdr:from>
    <xdr:to>
      <xdr:col>17</xdr:col>
      <xdr:colOff>0</xdr:colOff>
      <xdr:row>25</xdr:row>
      <xdr:rowOff>114300</xdr:rowOff>
    </xdr:to>
    <xdr:sp>
      <xdr:nvSpPr>
        <xdr:cNvPr id="1" name="Texte 1"/>
        <xdr:cNvSpPr txBox="1">
          <a:spLocks noChangeArrowheads="1"/>
        </xdr:cNvSpPr>
      </xdr:nvSpPr>
      <xdr:spPr>
        <a:xfrm>
          <a:off x="13011150" y="3133725"/>
          <a:ext cx="0" cy="1552575"/>
        </a:xfrm>
        <a:prstGeom prst="rect">
          <a:avLst/>
        </a:prstGeom>
        <a:solidFill>
          <a:srgbClr val="FFFFFF"/>
        </a:solidFill>
        <a:ln w="1" cmpd="sng">
          <a:noFill/>
        </a:ln>
      </xdr:spPr>
      <xdr:txBody>
        <a:bodyPr vertOverflow="clip" wrap="square" anchor="ctr" vert="vert"/>
        <a:p>
          <a:pPr algn="ctr">
            <a:defRPr/>
          </a:pPr>
          <a:r>
            <a:rPr lang="en-US" cap="none" sz="1300" b="1" i="0" u="none" baseline="0"/>
            <a:t>F - 21 -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104775</xdr:rowOff>
    </xdr:from>
    <xdr:to>
      <xdr:col>17</xdr:col>
      <xdr:colOff>0</xdr:colOff>
      <xdr:row>4</xdr:row>
      <xdr:rowOff>9525</xdr:rowOff>
    </xdr:to>
    <xdr:sp>
      <xdr:nvSpPr>
        <xdr:cNvPr id="1" name="Texte 4"/>
        <xdr:cNvSpPr txBox="1">
          <a:spLocks noChangeArrowheads="1"/>
        </xdr:cNvSpPr>
      </xdr:nvSpPr>
      <xdr:spPr>
        <a:xfrm>
          <a:off x="13011150" y="266700"/>
          <a:ext cx="0" cy="609600"/>
        </a:xfrm>
        <a:prstGeom prst="rect">
          <a:avLst/>
        </a:prstGeom>
        <a:pattFill prst="pct10">
          <a:fgClr>
            <a:srgbClr val="000000"/>
          </a:fgClr>
          <a:bgClr>
            <a:srgbClr val="000000"/>
          </a:bgClr>
        </a:pattFill>
        <a:ln w="9525"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
  </a:t>
          </a:r>
          <a:r>
            <a:rPr lang="en-US" cap="none" sz="1400" b="1" i="0" u="none" baseline="0">
              <a:solidFill>
                <a:srgbClr val="FFFFFF"/>
              </a:solidFill>
              <a:latin typeface="Arial"/>
              <a:ea typeface="Arial"/>
              <a:cs typeface="Arial"/>
            </a:rPr>
            <a:t> Situation Mensuelle du Marché des Orges en 2003-2004</a:t>
          </a:r>
        </a:p>
      </xdr:txBody>
    </xdr:sp>
    <xdr:clientData/>
  </xdr:twoCellAnchor>
  <xdr:twoCellAnchor>
    <xdr:from>
      <xdr:col>17</xdr:col>
      <xdr:colOff>0</xdr:colOff>
      <xdr:row>18</xdr:row>
      <xdr:rowOff>95250</xdr:rowOff>
    </xdr:from>
    <xdr:to>
      <xdr:col>17</xdr:col>
      <xdr:colOff>0</xdr:colOff>
      <xdr:row>26</xdr:row>
      <xdr:rowOff>85725</xdr:rowOff>
    </xdr:to>
    <xdr:sp>
      <xdr:nvSpPr>
        <xdr:cNvPr id="2" name="Texte 7"/>
        <xdr:cNvSpPr txBox="1">
          <a:spLocks noChangeArrowheads="1"/>
        </xdr:cNvSpPr>
      </xdr:nvSpPr>
      <xdr:spPr>
        <a:xfrm>
          <a:off x="13011150" y="3228975"/>
          <a:ext cx="0" cy="1609725"/>
        </a:xfrm>
        <a:prstGeom prst="rect">
          <a:avLst/>
        </a:prstGeom>
        <a:solidFill>
          <a:srgbClr val="FFFFFF"/>
        </a:solidFill>
        <a:ln w="1" cmpd="sng">
          <a:noFill/>
        </a:ln>
      </xdr:spPr>
      <xdr:txBody>
        <a:bodyPr vertOverflow="clip" wrap="square" anchor="ctr" vert="vert"/>
        <a:p>
          <a:pPr algn="ctr">
            <a:defRPr/>
          </a:pPr>
          <a:r>
            <a:rPr lang="en-US" cap="none" sz="1300" b="1" i="0" u="none" baseline="0"/>
            <a:t>F - 29 -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15</xdr:row>
      <xdr:rowOff>19050</xdr:rowOff>
    </xdr:from>
    <xdr:to>
      <xdr:col>17</xdr:col>
      <xdr:colOff>0</xdr:colOff>
      <xdr:row>21</xdr:row>
      <xdr:rowOff>0</xdr:rowOff>
    </xdr:to>
    <xdr:sp>
      <xdr:nvSpPr>
        <xdr:cNvPr id="1" name="Texte 8"/>
        <xdr:cNvSpPr txBox="1">
          <a:spLocks noChangeArrowheads="1"/>
        </xdr:cNvSpPr>
      </xdr:nvSpPr>
      <xdr:spPr>
        <a:xfrm>
          <a:off x="13011150" y="2667000"/>
          <a:ext cx="0" cy="1114425"/>
        </a:xfrm>
        <a:prstGeom prst="rect">
          <a:avLst/>
        </a:prstGeom>
        <a:solidFill>
          <a:srgbClr val="FFFFFF"/>
        </a:solidFill>
        <a:ln w="1" cmpd="sng">
          <a:noFill/>
        </a:ln>
      </xdr:spPr>
      <xdr:txBody>
        <a:bodyPr vertOverflow="clip" wrap="square" anchor="ctr" vert="vert"/>
        <a:p>
          <a:pPr algn="ctr">
            <a:defRPr/>
          </a:pPr>
          <a:r>
            <a:rPr lang="en-US" cap="none" sz="1100" b="1" i="0" u="none" baseline="0"/>
            <a:t>F - 39 -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19050</xdr:rowOff>
    </xdr:from>
    <xdr:to>
      <xdr:col>17</xdr:col>
      <xdr:colOff>0</xdr:colOff>
      <xdr:row>21</xdr:row>
      <xdr:rowOff>133350</xdr:rowOff>
    </xdr:to>
    <xdr:sp>
      <xdr:nvSpPr>
        <xdr:cNvPr id="1" name="Texte 5"/>
        <xdr:cNvSpPr txBox="1">
          <a:spLocks noChangeArrowheads="1"/>
        </xdr:cNvSpPr>
      </xdr:nvSpPr>
      <xdr:spPr>
        <a:xfrm flipH="1">
          <a:off x="13011150" y="1857375"/>
          <a:ext cx="0" cy="2219325"/>
        </a:xfrm>
        <a:prstGeom prst="rect">
          <a:avLst/>
        </a:prstGeom>
        <a:solidFill>
          <a:srgbClr val="FFFFFF"/>
        </a:solidFill>
        <a:ln w="1" cmpd="sng">
          <a:noFill/>
        </a:ln>
      </xdr:spPr>
      <xdr:txBody>
        <a:bodyPr vertOverflow="clip" wrap="square" anchor="ctr" vert="vert"/>
        <a:p>
          <a:pPr algn="ctr">
            <a:defRPr/>
          </a:pPr>
          <a:r>
            <a:rPr lang="en-US" cap="none" sz="1300" b="1" i="0" u="none" baseline="0"/>
            <a:t>F - 45 -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12</xdr:row>
      <xdr:rowOff>123825</xdr:rowOff>
    </xdr:from>
    <xdr:to>
      <xdr:col>17</xdr:col>
      <xdr:colOff>0</xdr:colOff>
      <xdr:row>22</xdr:row>
      <xdr:rowOff>9525</xdr:rowOff>
    </xdr:to>
    <xdr:sp>
      <xdr:nvSpPr>
        <xdr:cNvPr id="1" name="Texte 5"/>
        <xdr:cNvSpPr txBox="1">
          <a:spLocks noChangeArrowheads="1"/>
        </xdr:cNvSpPr>
      </xdr:nvSpPr>
      <xdr:spPr>
        <a:xfrm>
          <a:off x="13011150" y="2286000"/>
          <a:ext cx="0" cy="1666875"/>
        </a:xfrm>
        <a:prstGeom prst="rect">
          <a:avLst/>
        </a:prstGeom>
        <a:solidFill>
          <a:srgbClr val="FFFFFF"/>
        </a:solidFill>
        <a:ln w="1" cmpd="sng">
          <a:noFill/>
        </a:ln>
      </xdr:spPr>
      <xdr:txBody>
        <a:bodyPr vertOverflow="clip" wrap="square" anchor="ctr" vert="vert"/>
        <a:p>
          <a:pPr algn="ctr">
            <a:defRPr/>
          </a:pPr>
          <a:r>
            <a:rPr lang="en-US" cap="none" sz="1100" b="1" i="0" u="none" baseline="0"/>
            <a:t>F - 49 -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18</xdr:row>
      <xdr:rowOff>76200</xdr:rowOff>
    </xdr:from>
    <xdr:to>
      <xdr:col>18</xdr:col>
      <xdr:colOff>0</xdr:colOff>
      <xdr:row>23</xdr:row>
      <xdr:rowOff>19050</xdr:rowOff>
    </xdr:to>
    <xdr:sp>
      <xdr:nvSpPr>
        <xdr:cNvPr id="1" name="Texte 5"/>
        <xdr:cNvSpPr txBox="1">
          <a:spLocks noChangeArrowheads="1"/>
        </xdr:cNvSpPr>
      </xdr:nvSpPr>
      <xdr:spPr>
        <a:xfrm>
          <a:off x="13716000" y="3371850"/>
          <a:ext cx="0" cy="752475"/>
        </a:xfrm>
        <a:prstGeom prst="rect">
          <a:avLst/>
        </a:prstGeom>
        <a:solidFill>
          <a:srgbClr val="FFFFFF"/>
        </a:solidFill>
        <a:ln w="1" cmpd="sng">
          <a:noFill/>
        </a:ln>
      </xdr:spPr>
      <xdr:txBody>
        <a:bodyPr vertOverflow="clip" wrap="square" anchor="ctr" vert="vert"/>
        <a:p>
          <a:pPr algn="ctr">
            <a:defRPr/>
          </a:pPr>
          <a:r>
            <a:rPr lang="en-US" cap="none" sz="1000" b="1" i="0" u="none" baseline="0"/>
            <a:t>F - 53 -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13</xdr:row>
      <xdr:rowOff>0</xdr:rowOff>
    </xdr:from>
    <xdr:to>
      <xdr:col>17</xdr:col>
      <xdr:colOff>0</xdr:colOff>
      <xdr:row>19</xdr:row>
      <xdr:rowOff>95250</xdr:rowOff>
    </xdr:to>
    <xdr:sp>
      <xdr:nvSpPr>
        <xdr:cNvPr id="1" name="Texte 5"/>
        <xdr:cNvSpPr txBox="1">
          <a:spLocks noChangeArrowheads="1"/>
        </xdr:cNvSpPr>
      </xdr:nvSpPr>
      <xdr:spPr>
        <a:xfrm>
          <a:off x="13011150" y="2314575"/>
          <a:ext cx="0" cy="1228725"/>
        </a:xfrm>
        <a:prstGeom prst="rect">
          <a:avLst/>
        </a:prstGeom>
        <a:solidFill>
          <a:srgbClr val="FFFFFF"/>
        </a:solidFill>
        <a:ln w="1" cmpd="sng">
          <a:noFill/>
        </a:ln>
      </xdr:spPr>
      <xdr:txBody>
        <a:bodyPr vertOverflow="clip" wrap="square" anchor="ctr" vert="vert"/>
        <a:p>
          <a:pPr algn="ctr">
            <a:defRPr/>
          </a:pPr>
          <a:r>
            <a:rPr lang="en-US" cap="none" sz="1000" b="1" i="0" u="none" baseline="0"/>
            <a:t>F - 57 -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bt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tr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so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se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av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bd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or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314\Bilmma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14"/>
    </sheetNames>
    <definedNames>
      <definedName name="dat1" refersTo="=13-14!$O$7"/>
      <definedName name="dat2" refersTo="=13-14!$P$7"/>
    </definedNames>
    <sheetDataSet>
      <sheetData sheetId="0">
        <row r="3">
          <cell r="B3" t="str">
            <v>Situation Mensuelle du Marché du Blé tendre en 2013/14</v>
          </cell>
        </row>
        <row r="7">
          <cell r="O7">
            <v>41760</v>
          </cell>
          <cell r="P7">
            <v>41395</v>
          </cell>
        </row>
        <row r="11">
          <cell r="B11">
            <v>2243797.748</v>
          </cell>
          <cell r="C11">
            <v>4468858.3</v>
          </cell>
          <cell r="D11">
            <v>13322341.6</v>
          </cell>
          <cell r="E11">
            <v>12894950.100000001</v>
          </cell>
          <cell r="F11">
            <v>11523508.399999999</v>
          </cell>
          <cell r="G11">
            <v>10685521.5</v>
          </cell>
          <cell r="H11">
            <v>9489281.3</v>
          </cell>
          <cell r="I11">
            <v>8175522</v>
          </cell>
          <cell r="J11">
            <v>6859693.8</v>
          </cell>
          <cell r="K11">
            <v>6224068.600000001</v>
          </cell>
          <cell r="L11">
            <v>5016561.4</v>
          </cell>
          <cell r="M11">
            <v>0</v>
          </cell>
          <cell r="O11">
            <v>5016561.4</v>
          </cell>
          <cell r="P11">
            <v>5165319.136</v>
          </cell>
          <cell r="Q11">
            <v>-0.02879933109325683</v>
          </cell>
        </row>
        <row r="12">
          <cell r="B12">
            <v>139173.85</v>
          </cell>
          <cell r="C12">
            <v>108626.96</v>
          </cell>
          <cell r="D12">
            <v>331996.81</v>
          </cell>
          <cell r="E12">
            <v>273811.64</v>
          </cell>
          <cell r="F12">
            <v>242273.5</v>
          </cell>
          <cell r="G12">
            <v>237262.74</v>
          </cell>
          <cell r="H12">
            <v>232408.87</v>
          </cell>
          <cell r="I12">
            <v>216177.36</v>
          </cell>
          <cell r="J12">
            <v>204500.27</v>
          </cell>
          <cell r="K12">
            <v>186640.35</v>
          </cell>
          <cell r="L12">
            <v>158463.23</v>
          </cell>
          <cell r="O12">
            <v>158463.23</v>
          </cell>
          <cell r="P12">
            <v>121932.87</v>
          </cell>
          <cell r="Q12">
            <v>0.2995940307154257</v>
          </cell>
        </row>
        <row r="13">
          <cell r="B13">
            <v>0</v>
          </cell>
          <cell r="C13">
            <v>0</v>
          </cell>
          <cell r="D13">
            <v>0</v>
          </cell>
          <cell r="E13">
            <v>0</v>
          </cell>
          <cell r="F13">
            <v>0</v>
          </cell>
          <cell r="G13">
            <v>0</v>
          </cell>
          <cell r="H13">
            <v>0</v>
          </cell>
          <cell r="I13">
            <v>0</v>
          </cell>
          <cell r="J13">
            <v>0</v>
          </cell>
          <cell r="K13">
            <v>0</v>
          </cell>
          <cell r="L13">
            <v>0</v>
          </cell>
          <cell r="M13">
            <v>0</v>
          </cell>
          <cell r="O13">
            <v>0</v>
          </cell>
          <cell r="P13">
            <v>0</v>
          </cell>
          <cell r="Q13" t="str">
            <v/>
          </cell>
        </row>
        <row r="14">
          <cell r="B14">
            <v>393276.14779999986</v>
          </cell>
          <cell r="C14">
            <v>387333.8992355908</v>
          </cell>
          <cell r="D14">
            <v>375158.5891266892</v>
          </cell>
          <cell r="E14">
            <v>375330.02476289595</v>
          </cell>
          <cell r="F14">
            <v>372632.02332134335</v>
          </cell>
          <cell r="G14">
            <v>375233.8715623161</v>
          </cell>
          <cell r="H14">
            <v>378003.3682353045</v>
          </cell>
          <cell r="I14">
            <v>383432.9704634691</v>
          </cell>
          <cell r="J14">
            <v>383264.73233579576</v>
          </cell>
          <cell r="K14">
            <v>372382.1195719616</v>
          </cell>
          <cell r="L14">
            <v>382117.6626279416</v>
          </cell>
          <cell r="M14">
            <v>0</v>
          </cell>
          <cell r="O14">
            <v>382117.6626279416</v>
          </cell>
          <cell r="P14">
            <v>367261.72791919566</v>
          </cell>
          <cell r="Q14">
            <v>0.04045053861973469</v>
          </cell>
        </row>
        <row r="15">
          <cell r="B15">
            <v>63996.31</v>
          </cell>
          <cell r="C15">
            <v>64403.22</v>
          </cell>
          <cell r="D15">
            <v>72802.36</v>
          </cell>
          <cell r="E15">
            <v>71375.07</v>
          </cell>
          <cell r="F15">
            <v>76350.02</v>
          </cell>
          <cell r="G15">
            <v>79299.27</v>
          </cell>
          <cell r="H15">
            <v>75114.94</v>
          </cell>
          <cell r="I15">
            <v>76706.10500000003</v>
          </cell>
          <cell r="J15">
            <v>81308.65</v>
          </cell>
          <cell r="K15">
            <v>84024.36</v>
          </cell>
          <cell r="L15">
            <v>83589.92055555555</v>
          </cell>
          <cell r="M15">
            <v>0</v>
          </cell>
          <cell r="N15">
            <v>0</v>
          </cell>
          <cell r="O15">
            <v>83589.92055555555</v>
          </cell>
          <cell r="P15">
            <v>75195.28199999999</v>
          </cell>
          <cell r="Q15">
            <v>0.11163783594236087</v>
          </cell>
        </row>
        <row r="17">
          <cell r="B17">
            <v>2840244.0558</v>
          </cell>
          <cell r="C17">
            <v>5029222.379235591</v>
          </cell>
          <cell r="D17">
            <v>14102299.359126689</v>
          </cell>
          <cell r="E17">
            <v>13615466.8347629</v>
          </cell>
          <cell r="F17">
            <v>12214763.943321342</v>
          </cell>
          <cell r="G17">
            <v>11377317.381562315</v>
          </cell>
          <cell r="H17">
            <v>10174808.478235304</v>
          </cell>
          <cell r="I17">
            <v>8851838.43546347</v>
          </cell>
          <cell r="J17">
            <v>7528767.452335795</v>
          </cell>
          <cell r="K17">
            <v>6867115.429571962</v>
          </cell>
          <cell r="L17">
            <v>5640732.213183498</v>
          </cell>
          <cell r="M17" t="str">
            <v/>
          </cell>
          <cell r="O17">
            <v>5640732.213183498</v>
          </cell>
          <cell r="P17">
            <v>5729709.0159191955</v>
          </cell>
          <cell r="Q17">
            <v>-0.015529026428477977</v>
          </cell>
        </row>
        <row r="19">
          <cell r="B19">
            <v>0</v>
          </cell>
          <cell r="C19">
            <v>0</v>
          </cell>
          <cell r="D19">
            <v>0</v>
          </cell>
          <cell r="E19">
            <v>0</v>
          </cell>
          <cell r="F19">
            <v>0</v>
          </cell>
          <cell r="G19">
            <v>0</v>
          </cell>
          <cell r="H19">
            <v>0</v>
          </cell>
          <cell r="I19">
            <v>0</v>
          </cell>
          <cell r="J19">
            <v>0</v>
          </cell>
          <cell r="K19">
            <v>0</v>
          </cell>
          <cell r="L19">
            <v>0</v>
          </cell>
          <cell r="O19">
            <v>0</v>
          </cell>
          <cell r="P19">
            <v>0</v>
          </cell>
          <cell r="Q19" t="str">
            <v/>
          </cell>
        </row>
        <row r="21">
          <cell r="B21">
            <v>2840244.0558</v>
          </cell>
          <cell r="C21">
            <v>5029222.379235591</v>
          </cell>
          <cell r="D21">
            <v>14102299.359126689</v>
          </cell>
          <cell r="E21">
            <v>13615466.8347629</v>
          </cell>
          <cell r="F21">
            <v>12214763.943321342</v>
          </cell>
          <cell r="G21">
            <v>11377317.381562315</v>
          </cell>
          <cell r="H21">
            <v>10174808.478235304</v>
          </cell>
          <cell r="I21">
            <v>8851838.43546347</v>
          </cell>
          <cell r="J21">
            <v>7528767.452335795</v>
          </cell>
          <cell r="K21">
            <v>6867115.429571962</v>
          </cell>
          <cell r="L21">
            <v>5640732.213183498</v>
          </cell>
          <cell r="M21" t="str">
            <v/>
          </cell>
          <cell r="O21">
            <v>5640732.213183498</v>
          </cell>
          <cell r="P21">
            <v>5729709.0159191955</v>
          </cell>
          <cell r="Q21">
            <v>-0.015529026428477977</v>
          </cell>
        </row>
        <row r="24">
          <cell r="B24">
            <v>4442168.2</v>
          </cell>
          <cell r="C24">
            <v>12353507.3</v>
          </cell>
          <cell r="D24">
            <v>2581106.3</v>
          </cell>
          <cell r="E24">
            <v>1636930.5</v>
          </cell>
          <cell r="F24">
            <v>1913157.5</v>
          </cell>
          <cell r="G24">
            <v>1528203.7</v>
          </cell>
          <cell r="H24">
            <v>2130066.4</v>
          </cell>
          <cell r="I24">
            <v>1659120</v>
          </cell>
          <cell r="J24">
            <v>2184578</v>
          </cell>
          <cell r="K24">
            <v>1692557.7</v>
          </cell>
          <cell r="L24">
            <v>0</v>
          </cell>
          <cell r="M24">
            <v>0</v>
          </cell>
          <cell r="O24">
            <v>32121395.599999998</v>
          </cell>
          <cell r="P24">
            <v>30753094.792999998</v>
          </cell>
          <cell r="Q24">
            <v>0.04449310926949224</v>
          </cell>
        </row>
        <row r="25">
          <cell r="B25">
            <v>5225.4449465607</v>
          </cell>
          <cell r="C25">
            <v>4745.792951161379</v>
          </cell>
          <cell r="D25">
            <v>6608.439465774458</v>
          </cell>
          <cell r="E25">
            <v>5144.788401669158</v>
          </cell>
          <cell r="F25">
            <v>4537.302884575731</v>
          </cell>
          <cell r="G25">
            <v>4998.470487045557</v>
          </cell>
          <cell r="H25">
            <v>4746.506978836351</v>
          </cell>
          <cell r="I25">
            <v>3790.076294787424</v>
          </cell>
          <cell r="J25">
            <v>4327.166958693153</v>
          </cell>
          <cell r="K25">
            <v>4205.316491074919</v>
          </cell>
          <cell r="L25">
            <v>0</v>
          </cell>
          <cell r="M25">
            <v>0</v>
          </cell>
          <cell r="O25">
            <v>48329.30586017883</v>
          </cell>
          <cell r="P25">
            <v>58373.315121801454</v>
          </cell>
          <cell r="Q25">
            <v>-0.17206508214695104</v>
          </cell>
        </row>
        <row r="26">
          <cell r="B26">
            <v>14080.3</v>
          </cell>
          <cell r="C26">
            <v>35076.4</v>
          </cell>
          <cell r="D26">
            <v>25570.2</v>
          </cell>
          <cell r="E26">
            <v>18048.3</v>
          </cell>
          <cell r="F26">
            <v>29838.3</v>
          </cell>
          <cell r="G26">
            <v>18309.2</v>
          </cell>
          <cell r="H26">
            <v>8190.6</v>
          </cell>
          <cell r="I26">
            <v>11645.3</v>
          </cell>
          <cell r="J26">
            <v>23031.1</v>
          </cell>
          <cell r="Q26" t="str">
            <v/>
          </cell>
        </row>
        <row r="28">
          <cell r="B28">
            <v>7301718.000746561</v>
          </cell>
          <cell r="C28">
            <v>17422551.872186754</v>
          </cell>
          <cell r="D28">
            <v>16715584.298592463</v>
          </cell>
          <cell r="E28">
            <v>15275590.423164569</v>
          </cell>
          <cell r="F28">
            <v>13874887.531723011</v>
          </cell>
          <cell r="G28">
            <v>12928828.75204936</v>
          </cell>
          <cell r="H28">
            <v>12317811.98521414</v>
          </cell>
          <cell r="I28">
            <v>10526393.811758257</v>
          </cell>
          <cell r="J28">
            <v>9203322.828630583</v>
          </cell>
          <cell r="K28" t="str">
            <v/>
          </cell>
          <cell r="L28" t="str">
            <v/>
          </cell>
          <cell r="M28" t="str">
            <v/>
          </cell>
          <cell r="Q28" t="str">
            <v/>
          </cell>
        </row>
        <row r="31">
          <cell r="B31">
            <v>4896</v>
          </cell>
          <cell r="C31">
            <v>3247</v>
          </cell>
          <cell r="D31">
            <v>3043</v>
          </cell>
          <cell r="E31">
            <v>2501</v>
          </cell>
          <cell r="F31">
            <v>2137</v>
          </cell>
          <cell r="G31">
            <v>866</v>
          </cell>
          <cell r="H31">
            <v>994</v>
          </cell>
          <cell r="I31">
            <v>1544</v>
          </cell>
          <cell r="J31">
            <v>3315</v>
          </cell>
          <cell r="K31">
            <v>2253</v>
          </cell>
          <cell r="O31">
            <v>24796</v>
          </cell>
          <cell r="P31">
            <v>22996</v>
          </cell>
          <cell r="Q31">
            <v>0.07827448251869895</v>
          </cell>
        </row>
        <row r="32">
          <cell r="B32">
            <v>426821.006</v>
          </cell>
          <cell r="C32">
            <v>472540.38799999986</v>
          </cell>
          <cell r="D32">
            <v>449333.9359999999</v>
          </cell>
          <cell r="E32">
            <v>463685.271</v>
          </cell>
          <cell r="F32">
            <v>337662.679</v>
          </cell>
          <cell r="G32">
            <v>321593.9949999998</v>
          </cell>
          <cell r="H32">
            <v>328756.88</v>
          </cell>
          <cell r="I32">
            <v>300822.3750000002</v>
          </cell>
          <cell r="J32">
            <v>324634.389</v>
          </cell>
          <cell r="K32">
            <v>329442.28</v>
          </cell>
          <cell r="L32">
            <v>0</v>
          </cell>
          <cell r="M32">
            <v>0</v>
          </cell>
          <cell r="O32">
            <v>3755293.198999999</v>
          </cell>
          <cell r="P32">
            <v>3898871.0189999994</v>
          </cell>
          <cell r="Q32">
            <v>-0.036825485967685534</v>
          </cell>
        </row>
        <row r="33">
          <cell r="B33">
            <v>260489.04216172613</v>
          </cell>
          <cell r="C33">
            <v>244121.29760165687</v>
          </cell>
          <cell r="D33">
            <v>243223.94313895702</v>
          </cell>
          <cell r="E33">
            <v>267630.8830589491</v>
          </cell>
          <cell r="F33">
            <v>235635.10670129053</v>
          </cell>
          <cell r="G33">
            <v>255374.95469380557</v>
          </cell>
          <cell r="H33">
            <v>247048.14679872393</v>
          </cell>
          <cell r="I33">
            <v>217499.08484545638</v>
          </cell>
          <cell r="J33">
            <v>236373.6319872918</v>
          </cell>
          <cell r="K33">
            <v>254617.8922746206</v>
          </cell>
          <cell r="L33">
            <v>0</v>
          </cell>
          <cell r="M33">
            <v>0</v>
          </cell>
          <cell r="O33">
            <v>2462013.9832624774</v>
          </cell>
          <cell r="P33">
            <v>2421285.709426176</v>
          </cell>
          <cell r="Q33">
            <v>0.016820928516508626</v>
          </cell>
        </row>
        <row r="34">
          <cell r="B34">
            <v>32908.41464994198</v>
          </cell>
          <cell r="C34">
            <v>30078.52960612889</v>
          </cell>
          <cell r="D34">
            <v>31995.510439330614</v>
          </cell>
          <cell r="E34">
            <v>37255.17958389144</v>
          </cell>
          <cell r="F34">
            <v>31600.756264874566</v>
          </cell>
          <cell r="G34">
            <v>32167.647443979586</v>
          </cell>
          <cell r="H34">
            <v>31229.49474418588</v>
          </cell>
          <cell r="I34">
            <v>26075.207171403516</v>
          </cell>
          <cell r="J34">
            <v>30221.170719403195</v>
          </cell>
          <cell r="K34">
            <v>31355.406698833627</v>
          </cell>
          <cell r="L34">
            <v>0</v>
          </cell>
          <cell r="M34">
            <v>0</v>
          </cell>
          <cell r="O34">
            <v>314887.31732197327</v>
          </cell>
          <cell r="P34">
            <v>337435.73330863524</v>
          </cell>
          <cell r="Q34">
            <v>-0.06682284583665621</v>
          </cell>
        </row>
        <row r="35">
          <cell r="B35">
            <v>20503.93</v>
          </cell>
          <cell r="C35">
            <v>17380.18</v>
          </cell>
          <cell r="D35">
            <v>17601.61</v>
          </cell>
          <cell r="E35">
            <v>23290.079999999998</v>
          </cell>
          <cell r="F35">
            <v>22365.71</v>
          </cell>
          <cell r="G35">
            <v>23327.8</v>
          </cell>
          <cell r="H35">
            <v>25464.59</v>
          </cell>
          <cell r="I35">
            <v>19170.960000000003</v>
          </cell>
          <cell r="J35">
            <v>17538.519999999997</v>
          </cell>
          <cell r="K35">
            <v>17866.12</v>
          </cell>
          <cell r="L35">
            <v>0</v>
          </cell>
          <cell r="M35">
            <v>0</v>
          </cell>
          <cell r="O35">
            <v>204509.5</v>
          </cell>
          <cell r="P35">
            <v>272742.40096933994</v>
          </cell>
          <cell r="Q35">
            <v>-0.2501734263790186</v>
          </cell>
        </row>
        <row r="36">
          <cell r="B36">
            <v>112724.48943892456</v>
          </cell>
          <cell r="C36">
            <v>101168.6233123947</v>
          </cell>
          <cell r="D36">
            <v>107063.39299069288</v>
          </cell>
          <cell r="E36">
            <v>115356.001365733</v>
          </cell>
          <cell r="F36">
            <v>97520.9392893692</v>
          </cell>
          <cell r="G36">
            <v>95304.96579973336</v>
          </cell>
          <cell r="H36">
            <v>110652.60925501584</v>
          </cell>
          <cell r="I36">
            <v>97033.01688084219</v>
          </cell>
          <cell r="J36">
            <v>104814.38327225093</v>
          </cell>
          <cell r="K36">
            <v>103189.95271351977</v>
          </cell>
          <cell r="L36">
            <v>0</v>
          </cell>
          <cell r="M36">
            <v>0</v>
          </cell>
          <cell r="O36">
            <v>1044828.3743184763</v>
          </cell>
          <cell r="P36">
            <v>1077167.9377121304</v>
          </cell>
          <cell r="Q36">
            <v>-0.030022768281000145</v>
          </cell>
        </row>
        <row r="37">
          <cell r="B37">
            <v>258145.49982896255</v>
          </cell>
          <cell r="C37">
            <v>259337.96720083719</v>
          </cell>
          <cell r="D37">
            <v>251843.1546328858</v>
          </cell>
          <cell r="E37">
            <v>239614.13610956087</v>
          </cell>
          <cell r="F37">
            <v>227366.5258923355</v>
          </cell>
          <cell r="G37">
            <v>203235.8327296702</v>
          </cell>
          <cell r="H37">
            <v>237083.79243406816</v>
          </cell>
          <cell r="I37">
            <v>227062.54535439442</v>
          </cell>
          <cell r="J37">
            <v>229847.62190528258</v>
          </cell>
          <cell r="K37">
            <v>212763.96311973268</v>
          </cell>
          <cell r="L37">
            <v>0</v>
          </cell>
          <cell r="M37">
            <v>0</v>
          </cell>
          <cell r="O37">
            <v>2346301.03920773</v>
          </cell>
          <cell r="P37">
            <v>2420232.8608714207</v>
          </cell>
          <cell r="Q37">
            <v>-0.03054740015267421</v>
          </cell>
        </row>
        <row r="40">
          <cell r="B40">
            <v>565943.8</v>
          </cell>
          <cell r="C40">
            <v>643572.2</v>
          </cell>
          <cell r="D40">
            <v>530266.5</v>
          </cell>
          <cell r="E40">
            <v>692835.7</v>
          </cell>
          <cell r="F40">
            <v>488536.6</v>
          </cell>
          <cell r="G40">
            <v>456573.4</v>
          </cell>
          <cell r="H40">
            <v>536760</v>
          </cell>
          <cell r="I40">
            <v>552806.9</v>
          </cell>
          <cell r="J40">
            <v>550552.6</v>
          </cell>
        </row>
        <row r="41">
          <cell r="B41">
            <v>23635.377</v>
          </cell>
          <cell r="C41">
            <v>23661.133000000005</v>
          </cell>
          <cell r="D41">
            <v>18501.987</v>
          </cell>
          <cell r="E41">
            <v>21609.695000000003</v>
          </cell>
          <cell r="F41">
            <v>18000.156</v>
          </cell>
          <cell r="G41">
            <v>14203.886</v>
          </cell>
          <cell r="H41">
            <v>19587.438000000002</v>
          </cell>
          <cell r="I41">
            <v>15493.330000000002</v>
          </cell>
          <cell r="J41">
            <v>18992.036</v>
          </cell>
          <cell r="K41">
            <v>0</v>
          </cell>
          <cell r="L41">
            <v>0</v>
          </cell>
          <cell r="M41">
            <v>0</v>
          </cell>
        </row>
        <row r="42">
          <cell r="B42">
            <v>266899.4</v>
          </cell>
          <cell r="C42">
            <v>1134943.5</v>
          </cell>
          <cell r="D42">
            <v>989953.7</v>
          </cell>
          <cell r="E42">
            <v>764740.5</v>
          </cell>
          <cell r="F42">
            <v>801935</v>
          </cell>
          <cell r="G42">
            <v>1318721.8</v>
          </cell>
          <cell r="H42">
            <v>1583825.4</v>
          </cell>
          <cell r="I42">
            <v>1343194.4</v>
          </cell>
          <cell r="J42">
            <v>1171108</v>
          </cell>
        </row>
        <row r="43">
          <cell r="B43">
            <v>29519.390000000003</v>
          </cell>
          <cell r="C43">
            <v>32386.115</v>
          </cell>
          <cell r="D43">
            <v>40751.198000000004</v>
          </cell>
          <cell r="E43">
            <v>48245.64600000001</v>
          </cell>
          <cell r="F43">
            <v>49206.153000000006</v>
          </cell>
          <cell r="G43">
            <v>39603.001000000004</v>
          </cell>
          <cell r="H43">
            <v>45727.997</v>
          </cell>
          <cell r="I43">
            <v>36629.416000000005</v>
          </cell>
          <cell r="J43">
            <v>26402.092</v>
          </cell>
          <cell r="K43">
            <v>0</v>
          </cell>
          <cell r="L43">
            <v>0</v>
          </cell>
          <cell r="M43">
            <v>0</v>
          </cell>
        </row>
        <row r="46">
          <cell r="B46">
            <v>2002486.3490795551</v>
          </cell>
          <cell r="C46">
            <v>2962436.933721018</v>
          </cell>
          <cell r="D46">
            <v>2683577.932201866</v>
          </cell>
          <cell r="E46">
            <v>2676764.0921181343</v>
          </cell>
          <cell r="F46">
            <v>2311966.6261478695</v>
          </cell>
          <cell r="G46">
            <v>2760973.282667189</v>
          </cell>
          <cell r="H46">
            <v>3167130.3482319936</v>
          </cell>
          <cell r="I46">
            <v>2837331.235252097</v>
          </cell>
          <cell r="J46">
            <v>2713799.4448842285</v>
          </cell>
          <cell r="K46" t="str">
            <v/>
          </cell>
          <cell r="L46" t="str">
            <v/>
          </cell>
          <cell r="M46" t="str">
            <v/>
          </cell>
          <cell r="N46"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14"/>
    </sheetNames>
    <sheetDataSet>
      <sheetData sheetId="0">
        <row r="3">
          <cell r="B3" t="str">
            <v>Situation Mensuelle du Marché du Triticale en 2013/14</v>
          </cell>
        </row>
        <row r="7">
          <cell r="O7">
            <v>41760</v>
          </cell>
          <cell r="P7">
            <v>41395</v>
          </cell>
        </row>
        <row r="12">
          <cell r="B12">
            <v>101117.46400000002</v>
          </cell>
          <cell r="C12">
            <v>121552.5</v>
          </cell>
          <cell r="D12">
            <v>513788.3</v>
          </cell>
          <cell r="E12">
            <v>478748.8</v>
          </cell>
          <cell r="F12">
            <v>418955.8</v>
          </cell>
          <cell r="G12">
            <v>368804.3</v>
          </cell>
          <cell r="H12">
            <v>325333.6</v>
          </cell>
          <cell r="I12">
            <v>267626.3</v>
          </cell>
          <cell r="J12">
            <v>217386.8</v>
          </cell>
          <cell r="K12">
            <v>179960.9</v>
          </cell>
          <cell r="L12">
            <v>142362.3</v>
          </cell>
          <cell r="M12">
            <v>0</v>
          </cell>
          <cell r="N12">
            <v>0</v>
          </cell>
          <cell r="O12">
            <v>142362.3</v>
          </cell>
          <cell r="P12">
            <v>202871.51200000002</v>
          </cell>
          <cell r="Q12">
            <v>-0.2982637207337422</v>
          </cell>
        </row>
        <row r="14">
          <cell r="B14">
            <v>16177.05</v>
          </cell>
          <cell r="C14">
            <v>14028.63</v>
          </cell>
          <cell r="D14">
            <v>49784.46</v>
          </cell>
          <cell r="E14">
            <v>44859.4</v>
          </cell>
          <cell r="F14">
            <v>37844.44</v>
          </cell>
          <cell r="G14">
            <v>36812.69</v>
          </cell>
          <cell r="H14">
            <v>32255.91</v>
          </cell>
          <cell r="I14">
            <v>29604.36</v>
          </cell>
          <cell r="J14">
            <v>24344.41</v>
          </cell>
          <cell r="K14">
            <v>19751.01</v>
          </cell>
          <cell r="L14">
            <v>16935.05</v>
          </cell>
          <cell r="O14">
            <v>16935.05</v>
          </cell>
          <cell r="P14">
            <v>19660.63</v>
          </cell>
          <cell r="Q14">
            <v>-0.13863136633973594</v>
          </cell>
        </row>
        <row r="18">
          <cell r="B18">
            <v>117294.51400000002</v>
          </cell>
          <cell r="C18">
            <v>135581.13</v>
          </cell>
          <cell r="D18">
            <v>563572.76</v>
          </cell>
          <cell r="E18">
            <v>523608.2</v>
          </cell>
          <cell r="F18">
            <v>456800.24</v>
          </cell>
          <cell r="G18">
            <v>405616.99</v>
          </cell>
          <cell r="H18">
            <v>357589.50999999995</v>
          </cell>
          <cell r="I18">
            <v>297230.66</v>
          </cell>
          <cell r="J18">
            <v>241731.21</v>
          </cell>
          <cell r="K18">
            <v>199711.91</v>
          </cell>
          <cell r="L18">
            <v>159297.34999999998</v>
          </cell>
          <cell r="M18">
            <v>0</v>
          </cell>
          <cell r="N18">
            <v>0</v>
          </cell>
          <cell r="O18">
            <v>159297.34999999998</v>
          </cell>
          <cell r="P18">
            <v>222532.14200000002</v>
          </cell>
          <cell r="Q18">
            <v>-0.28416026301494923</v>
          </cell>
        </row>
        <row r="22">
          <cell r="B22">
            <v>117294.51400000002</v>
          </cell>
          <cell r="C22">
            <v>135581.13</v>
          </cell>
          <cell r="D22">
            <v>563572.76</v>
          </cell>
          <cell r="E22">
            <v>523608.2</v>
          </cell>
          <cell r="F22">
            <v>456800.24</v>
          </cell>
          <cell r="G22">
            <v>405616.99</v>
          </cell>
          <cell r="H22">
            <v>357589.50999999995</v>
          </cell>
          <cell r="I22">
            <v>297230.66</v>
          </cell>
          <cell r="J22">
            <v>241731.21</v>
          </cell>
          <cell r="K22">
            <v>199711.91</v>
          </cell>
          <cell r="L22">
            <v>159297.34999999998</v>
          </cell>
          <cell r="M22">
            <v>0</v>
          </cell>
          <cell r="N22">
            <v>0</v>
          </cell>
          <cell r="O22">
            <v>159297.34999999998</v>
          </cell>
          <cell r="P22">
            <v>222532.14200000002</v>
          </cell>
          <cell r="Q22">
            <v>-0.28416026301494923</v>
          </cell>
        </row>
        <row r="25">
          <cell r="B25">
            <v>73765.4</v>
          </cell>
          <cell r="C25">
            <v>488485.4</v>
          </cell>
          <cell r="D25">
            <v>61232</v>
          </cell>
          <cell r="E25">
            <v>26953.4</v>
          </cell>
          <cell r="F25">
            <v>22701.1</v>
          </cell>
          <cell r="G25">
            <v>13922.3</v>
          </cell>
          <cell r="H25">
            <v>15271.3</v>
          </cell>
          <cell r="I25">
            <v>15862</v>
          </cell>
          <cell r="J25">
            <v>15916.1</v>
          </cell>
          <cell r="K25">
            <v>14739.5</v>
          </cell>
          <cell r="L25">
            <v>0</v>
          </cell>
          <cell r="M25">
            <v>0</v>
          </cell>
          <cell r="O25">
            <v>748848.5000000001</v>
          </cell>
          <cell r="P25">
            <v>970650.5059999999</v>
          </cell>
          <cell r="Q25">
            <v>-0.22850861832240144</v>
          </cell>
        </row>
        <row r="28">
          <cell r="B28">
            <v>10</v>
          </cell>
          <cell r="C28">
            <v>225</v>
          </cell>
          <cell r="D28">
            <v>476.2</v>
          </cell>
          <cell r="E28">
            <v>230.9</v>
          </cell>
          <cell r="F28">
            <v>295.8</v>
          </cell>
          <cell r="G28">
            <v>345.1</v>
          </cell>
          <cell r="H28">
            <v>146</v>
          </cell>
          <cell r="I28">
            <v>255.6</v>
          </cell>
          <cell r="J28">
            <v>203.4</v>
          </cell>
          <cell r="Q28" t="str">
            <v/>
          </cell>
        </row>
        <row r="30">
          <cell r="B30">
            <v>191069.91400000002</v>
          </cell>
          <cell r="C30">
            <v>624291.53</v>
          </cell>
          <cell r="D30">
            <v>625280.96</v>
          </cell>
          <cell r="E30">
            <v>550792.5</v>
          </cell>
          <cell r="F30">
            <v>479797.14</v>
          </cell>
          <cell r="G30">
            <v>419884.39</v>
          </cell>
          <cell r="H30">
            <v>373006.80999999994</v>
          </cell>
          <cell r="I30">
            <v>313348.25999999995</v>
          </cell>
          <cell r="J30">
            <v>257850.71</v>
          </cell>
          <cell r="K30" t="str">
            <v/>
          </cell>
          <cell r="L30" t="str">
            <v/>
          </cell>
          <cell r="M30" t="str">
            <v/>
          </cell>
          <cell r="N30" t="str">
            <v/>
          </cell>
          <cell r="Q30" t="str">
            <v/>
          </cell>
        </row>
        <row r="33">
          <cell r="B33">
            <v>46574.51200000001</v>
          </cell>
          <cell r="C33">
            <v>60156.68899999999</v>
          </cell>
          <cell r="D33">
            <v>61588.656</v>
          </cell>
          <cell r="E33">
            <v>71011.61399999999</v>
          </cell>
          <cell r="F33">
            <v>55152.263000000006</v>
          </cell>
          <cell r="G33">
            <v>50822.24300000001</v>
          </cell>
          <cell r="H33">
            <v>48184.341</v>
          </cell>
          <cell r="I33">
            <v>38768.87499999999</v>
          </cell>
          <cell r="J33">
            <v>39512.687</v>
          </cell>
          <cell r="K33">
            <v>39702.55</v>
          </cell>
          <cell r="L33">
            <v>0</v>
          </cell>
          <cell r="M33">
            <v>0</v>
          </cell>
          <cell r="O33">
            <v>511474.43000000005</v>
          </cell>
          <cell r="P33">
            <v>623560.9389999999</v>
          </cell>
          <cell r="Q33">
            <v>-0.17975229362466505</v>
          </cell>
        </row>
        <row r="34">
          <cell r="B34">
            <v>6689.37200000001</v>
          </cell>
          <cell r="C34">
            <v>-1305.618999999926</v>
          </cell>
          <cell r="D34">
            <v>35233.50399999997</v>
          </cell>
          <cell r="E34">
            <v>19232.845999999976</v>
          </cell>
          <cell r="F34">
            <v>14191.78700000004</v>
          </cell>
          <cell r="G34">
            <v>6695.037000000077</v>
          </cell>
          <cell r="H34">
            <v>23112.208999999988</v>
          </cell>
          <cell r="I34">
            <v>29622.174999999967</v>
          </cell>
          <cell r="J34">
            <v>12582.512999999984</v>
          </cell>
          <cell r="K34" t="str">
            <v/>
          </cell>
          <cell r="L34" t="str">
            <v/>
          </cell>
          <cell r="M34" t="str">
            <v/>
          </cell>
          <cell r="N34" t="str">
            <v/>
          </cell>
          <cell r="Q34" t="str">
            <v/>
          </cell>
        </row>
        <row r="43">
          <cell r="B43">
            <v>2224.9</v>
          </cell>
          <cell r="C43">
            <v>1867.7</v>
          </cell>
          <cell r="D43">
            <v>4843.6</v>
          </cell>
          <cell r="E43">
            <v>3747.8</v>
          </cell>
          <cell r="F43">
            <v>4836.1</v>
          </cell>
          <cell r="G43">
            <v>4777.6</v>
          </cell>
          <cell r="H43">
            <v>4305.6</v>
          </cell>
          <cell r="I43">
            <v>3200.8</v>
          </cell>
          <cell r="J43">
            <v>6043.6</v>
          </cell>
        </row>
        <row r="45">
          <cell r="B45">
            <v>0</v>
          </cell>
          <cell r="C45">
            <v>0</v>
          </cell>
          <cell r="D45">
            <v>7</v>
          </cell>
          <cell r="E45">
            <v>0</v>
          </cell>
          <cell r="F45">
            <v>0</v>
          </cell>
          <cell r="G45">
            <v>0</v>
          </cell>
          <cell r="H45">
            <v>174</v>
          </cell>
          <cell r="I45">
            <v>25.2</v>
          </cell>
          <cell r="J45">
            <v>0</v>
          </cell>
          <cell r="Q45" t="str">
            <v/>
          </cell>
        </row>
        <row r="48">
          <cell r="B48">
            <v>55488.78400000002</v>
          </cell>
          <cell r="C48">
            <v>60718.77000000006</v>
          </cell>
          <cell r="D48">
            <v>101672.75999999998</v>
          </cell>
          <cell r="E48">
            <v>93992.25999999997</v>
          </cell>
          <cell r="F48">
            <v>74180.15000000005</v>
          </cell>
          <cell r="G48">
            <v>62294.880000000085</v>
          </cell>
          <cell r="H48">
            <v>75776.15</v>
          </cell>
          <cell r="I48">
            <v>71617.04999999996</v>
          </cell>
          <cell r="J48">
            <v>58138.79999999998</v>
          </cell>
          <cell r="K48" t="str">
            <v/>
          </cell>
          <cell r="L48" t="str">
            <v/>
          </cell>
          <cell r="M48" t="str">
            <v/>
          </cell>
          <cell r="N48"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3-14"/>
    </sheetNames>
    <sheetDataSet>
      <sheetData sheetId="0">
        <row r="3">
          <cell r="B3" t="str">
            <v>Situation Mensuelle du Marché du Sorgho en 2013/14</v>
          </cell>
        </row>
        <row r="7">
          <cell r="O7">
            <v>41760</v>
          </cell>
          <cell r="P7">
            <v>41395</v>
          </cell>
        </row>
        <row r="10">
          <cell r="B10">
            <v>16384.085000000003</v>
          </cell>
          <cell r="C10">
            <v>12127.1</v>
          </cell>
          <cell r="D10">
            <v>9366.5</v>
          </cell>
          <cell r="E10">
            <v>6562.1</v>
          </cell>
          <cell r="F10">
            <v>42439.7</v>
          </cell>
          <cell r="G10">
            <v>77688.1</v>
          </cell>
          <cell r="H10">
            <v>87877.7</v>
          </cell>
          <cell r="I10">
            <v>76680.3</v>
          </cell>
          <cell r="J10">
            <v>61881.8</v>
          </cell>
          <cell r="K10">
            <v>52200.1</v>
          </cell>
          <cell r="L10">
            <v>42663.2</v>
          </cell>
          <cell r="M10">
            <v>0</v>
          </cell>
          <cell r="N10">
            <v>0</v>
          </cell>
          <cell r="O10">
            <v>42663.2</v>
          </cell>
          <cell r="P10">
            <v>29082.547</v>
          </cell>
          <cell r="Q10">
            <v>0.46696917570527785</v>
          </cell>
        </row>
        <row r="12">
          <cell r="B12">
            <v>781.81</v>
          </cell>
          <cell r="C12">
            <v>740.2</v>
          </cell>
          <cell r="D12">
            <v>520.1</v>
          </cell>
          <cell r="E12">
            <v>545</v>
          </cell>
          <cell r="F12">
            <v>680</v>
          </cell>
          <cell r="G12">
            <v>929.09</v>
          </cell>
          <cell r="H12">
            <v>516.57</v>
          </cell>
          <cell r="I12">
            <v>494.91</v>
          </cell>
          <cell r="J12">
            <v>652.35</v>
          </cell>
          <cell r="K12">
            <v>1060.21</v>
          </cell>
          <cell r="L12">
            <v>1023.73</v>
          </cell>
          <cell r="O12">
            <v>1023.73</v>
          </cell>
          <cell r="P12">
            <v>713.14</v>
          </cell>
          <cell r="Q12">
            <v>0.4355245814286115</v>
          </cell>
        </row>
        <row r="16">
          <cell r="B16">
            <v>17165.895000000004</v>
          </cell>
          <cell r="C16">
            <v>12867.300000000001</v>
          </cell>
          <cell r="D16">
            <v>9886.6</v>
          </cell>
          <cell r="E16">
            <v>7107.1</v>
          </cell>
          <cell r="F16">
            <v>43119.7</v>
          </cell>
          <cell r="G16">
            <v>78617.19</v>
          </cell>
          <cell r="H16">
            <v>88394.27</v>
          </cell>
          <cell r="I16">
            <v>77175.21</v>
          </cell>
          <cell r="J16">
            <v>62534.15</v>
          </cell>
          <cell r="K16">
            <v>53260.31</v>
          </cell>
          <cell r="L16">
            <v>43686.93</v>
          </cell>
          <cell r="M16">
            <v>0</v>
          </cell>
          <cell r="N16">
            <v>0</v>
          </cell>
          <cell r="O16">
            <v>43686.93</v>
          </cell>
          <cell r="P16">
            <v>29795.686999999998</v>
          </cell>
          <cell r="Q16">
            <v>0.4662165702036003</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t="str">
            <v/>
          </cell>
        </row>
        <row r="20">
          <cell r="B20">
            <v>17165.895000000004</v>
          </cell>
          <cell r="C20">
            <v>12867.300000000001</v>
          </cell>
          <cell r="D20">
            <v>9886.6</v>
          </cell>
          <cell r="E20">
            <v>7107.1</v>
          </cell>
          <cell r="F20">
            <v>43119.7</v>
          </cell>
          <cell r="G20">
            <v>78617.19</v>
          </cell>
          <cell r="H20">
            <v>88394.27</v>
          </cell>
          <cell r="I20">
            <v>77175.21</v>
          </cell>
          <cell r="J20">
            <v>62534.15</v>
          </cell>
          <cell r="K20">
            <v>53260.31</v>
          </cell>
          <cell r="L20">
            <v>43686.93</v>
          </cell>
          <cell r="M20">
            <v>0</v>
          </cell>
          <cell r="N20">
            <v>0</v>
          </cell>
          <cell r="O20">
            <v>43686.93</v>
          </cell>
          <cell r="P20">
            <v>29795.686999999998</v>
          </cell>
          <cell r="Q20">
            <v>0.4662165702036003</v>
          </cell>
        </row>
        <row r="23">
          <cell r="B23">
            <v>243.2</v>
          </cell>
          <cell r="C23">
            <v>272.9</v>
          </cell>
          <cell r="D23">
            <v>1637.8</v>
          </cell>
          <cell r="E23">
            <v>40885.7</v>
          </cell>
          <cell r="F23">
            <v>51248.9</v>
          </cell>
          <cell r="G23">
            <v>23693.1</v>
          </cell>
          <cell r="H23">
            <v>10376.5</v>
          </cell>
          <cell r="I23">
            <v>5078.4</v>
          </cell>
          <cell r="J23">
            <v>4946.1</v>
          </cell>
          <cell r="K23">
            <v>3419.2</v>
          </cell>
          <cell r="L23">
            <v>0</v>
          </cell>
          <cell r="M23">
            <v>0</v>
          </cell>
          <cell r="O23">
            <v>141801.80000000002</v>
          </cell>
          <cell r="P23">
            <v>117362.807</v>
          </cell>
          <cell r="Q23">
            <v>0.20823456446470323</v>
          </cell>
        </row>
        <row r="26">
          <cell r="B26">
            <v>34.7</v>
          </cell>
          <cell r="C26">
            <v>33.8</v>
          </cell>
          <cell r="D26">
            <v>30.9</v>
          </cell>
          <cell r="E26">
            <v>4</v>
          </cell>
          <cell r="F26">
            <v>1092.4</v>
          </cell>
          <cell r="G26">
            <v>1142.7</v>
          </cell>
          <cell r="H26">
            <v>468.3</v>
          </cell>
          <cell r="I26">
            <v>217.2</v>
          </cell>
          <cell r="Q26" t="str">
            <v/>
          </cell>
        </row>
        <row r="28">
          <cell r="B28">
            <v>17443.795000000006</v>
          </cell>
          <cell r="C28">
            <v>13174.000000000002</v>
          </cell>
          <cell r="D28">
            <v>11555.300000000001</v>
          </cell>
          <cell r="E28">
            <v>47996.799999999996</v>
          </cell>
          <cell r="F28">
            <v>95461</v>
          </cell>
          <cell r="G28">
            <v>103452.99</v>
          </cell>
          <cell r="H28">
            <v>99239.07</v>
          </cell>
          <cell r="I28">
            <v>82470.81000000001</v>
          </cell>
          <cell r="J28" t="str">
            <v/>
          </cell>
          <cell r="K28" t="str">
            <v/>
          </cell>
          <cell r="L28" t="str">
            <v/>
          </cell>
          <cell r="M28" t="str">
            <v/>
          </cell>
          <cell r="Q28" t="str">
            <v/>
          </cell>
        </row>
        <row r="34">
          <cell r="B34">
            <v>633.907</v>
          </cell>
          <cell r="C34">
            <v>285.6</v>
          </cell>
          <cell r="D34">
            <v>389.7180000000001</v>
          </cell>
          <cell r="E34">
            <v>699.7</v>
          </cell>
          <cell r="F34">
            <v>1610.248</v>
          </cell>
          <cell r="G34">
            <v>2879.92</v>
          </cell>
          <cell r="H34">
            <v>3080.8019999999997</v>
          </cell>
          <cell r="I34">
            <v>2636.017</v>
          </cell>
          <cell r="J34">
            <v>5343.46</v>
          </cell>
          <cell r="K34">
            <v>4425.936</v>
          </cell>
          <cell r="L34">
            <v>0</v>
          </cell>
          <cell r="M34">
            <v>0</v>
          </cell>
          <cell r="O34">
            <v>21985.307999999997</v>
          </cell>
          <cell r="P34">
            <v>30150.019</v>
          </cell>
          <cell r="Q34">
            <v>-0.27080284758692863</v>
          </cell>
        </row>
        <row r="35">
          <cell r="B35">
            <v>1152.6880000000056</v>
          </cell>
          <cell r="C35">
            <v>943.5</v>
          </cell>
          <cell r="D35">
            <v>1758.782000000001</v>
          </cell>
          <cell r="E35">
            <v>821.9000000000015</v>
          </cell>
          <cell r="F35">
            <v>1214.3619999999937</v>
          </cell>
          <cell r="G35">
            <v>1707.1000000000058</v>
          </cell>
          <cell r="H35">
            <v>4320.457999999999</v>
          </cell>
          <cell r="I35">
            <v>4780.143000000004</v>
          </cell>
          <cell r="J35" t="str">
            <v/>
          </cell>
          <cell r="K35" t="str">
            <v/>
          </cell>
          <cell r="L35" t="str">
            <v/>
          </cell>
          <cell r="M35" t="str">
            <v/>
          </cell>
          <cell r="N35" t="str">
            <v/>
          </cell>
        </row>
        <row r="41">
          <cell r="B41">
            <v>2789.9</v>
          </cell>
          <cell r="C41">
            <v>2058.3</v>
          </cell>
          <cell r="D41">
            <v>2295.2</v>
          </cell>
          <cell r="E41">
            <v>3355.5</v>
          </cell>
          <cell r="F41">
            <v>13995.1</v>
          </cell>
          <cell r="G41">
            <v>10471.7</v>
          </cell>
          <cell r="H41">
            <v>14215.4</v>
          </cell>
          <cell r="I41">
            <v>12510.9</v>
          </cell>
          <cell r="J41">
            <v>8660.4</v>
          </cell>
        </row>
        <row r="43">
          <cell r="B43">
            <v>0</v>
          </cell>
          <cell r="C43">
            <v>0</v>
          </cell>
          <cell r="D43">
            <v>4.5</v>
          </cell>
          <cell r="E43">
            <v>0</v>
          </cell>
          <cell r="F43">
            <v>24.1</v>
          </cell>
          <cell r="G43">
            <v>0</v>
          </cell>
          <cell r="H43">
            <v>447.2</v>
          </cell>
          <cell r="I43">
            <v>9.6</v>
          </cell>
          <cell r="J43">
            <v>226.2</v>
          </cell>
        </row>
        <row r="46">
          <cell r="B46">
            <v>4576.495000000006</v>
          </cell>
          <cell r="C46">
            <v>3287.4</v>
          </cell>
          <cell r="D46">
            <v>4448.200000000001</v>
          </cell>
          <cell r="E46">
            <v>4877.100000000001</v>
          </cell>
          <cell r="F46">
            <v>16843.809999999994</v>
          </cell>
          <cell r="G46">
            <v>15058.720000000007</v>
          </cell>
          <cell r="H46">
            <v>22063.859999999997</v>
          </cell>
          <cell r="I46">
            <v>19936.660000000003</v>
          </cell>
          <cell r="J46" t="str">
            <v/>
          </cell>
          <cell r="K46" t="str">
            <v/>
          </cell>
          <cell r="L46" t="str">
            <v/>
          </cell>
          <cell r="M46"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3-14"/>
    </sheetNames>
    <sheetDataSet>
      <sheetData sheetId="0">
        <row r="3">
          <cell r="B3" t="str">
            <v>Situation Mensuelle du Marché du Seigle en 2013/14</v>
          </cell>
        </row>
        <row r="7">
          <cell r="O7">
            <v>41760</v>
          </cell>
          <cell r="P7">
            <v>41760</v>
          </cell>
        </row>
        <row r="10">
          <cell r="B10">
            <v>25301.501</v>
          </cell>
          <cell r="C10">
            <v>26876.4</v>
          </cell>
          <cell r="D10">
            <v>52679.6</v>
          </cell>
          <cell r="E10">
            <v>56471</v>
          </cell>
          <cell r="F10">
            <v>54526.8</v>
          </cell>
          <cell r="G10">
            <v>50937.4</v>
          </cell>
          <cell r="H10">
            <v>50451.3</v>
          </cell>
          <cell r="I10">
            <v>46901.5</v>
          </cell>
          <cell r="J10">
            <v>38510.9</v>
          </cell>
          <cell r="K10">
            <v>35802.1</v>
          </cell>
          <cell r="L10">
            <v>31488.4</v>
          </cell>
          <cell r="M10">
            <v>0</v>
          </cell>
          <cell r="N10">
            <v>0</v>
          </cell>
          <cell r="O10">
            <v>31488.4</v>
          </cell>
          <cell r="P10">
            <v>37434.411</v>
          </cell>
          <cell r="Q10">
            <v>-0.15883810753693972</v>
          </cell>
        </row>
        <row r="12">
          <cell r="B12">
            <v>510.55</v>
          </cell>
          <cell r="C12">
            <v>372.69</v>
          </cell>
          <cell r="D12">
            <v>993.51</v>
          </cell>
          <cell r="E12">
            <v>989.69</v>
          </cell>
          <cell r="F12">
            <v>1160.93</v>
          </cell>
          <cell r="G12">
            <v>975.06</v>
          </cell>
          <cell r="H12">
            <v>856.97</v>
          </cell>
          <cell r="I12">
            <v>754.69</v>
          </cell>
          <cell r="J12">
            <v>738.39</v>
          </cell>
          <cell r="K12">
            <v>520.54</v>
          </cell>
          <cell r="L12">
            <v>1919.12</v>
          </cell>
          <cell r="O12">
            <v>1919.12</v>
          </cell>
          <cell r="P12">
            <v>857.06</v>
          </cell>
          <cell r="Q12">
            <v>1.2391897883462066</v>
          </cell>
        </row>
        <row r="16">
          <cell r="B16">
            <v>25812.051</v>
          </cell>
          <cell r="C16">
            <v>27249.09</v>
          </cell>
          <cell r="D16">
            <v>53673.11</v>
          </cell>
          <cell r="E16">
            <v>57460.69</v>
          </cell>
          <cell r="F16">
            <v>55687.73</v>
          </cell>
          <cell r="G16">
            <v>51912.46</v>
          </cell>
          <cell r="H16">
            <v>51308.270000000004</v>
          </cell>
          <cell r="I16">
            <v>47656.19</v>
          </cell>
          <cell r="J16">
            <v>39249.29</v>
          </cell>
          <cell r="K16">
            <v>36322.64</v>
          </cell>
          <cell r="L16">
            <v>33407.520000000004</v>
          </cell>
          <cell r="M16">
            <v>0</v>
          </cell>
          <cell r="N16">
            <v>0</v>
          </cell>
          <cell r="O16">
            <v>33407.520000000004</v>
          </cell>
          <cell r="P16">
            <v>38291.471</v>
          </cell>
          <cell r="Q16">
            <v>-0.12754670615814145</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t="str">
            <v/>
          </cell>
        </row>
        <row r="19">
          <cell r="B19">
            <v>25812.051</v>
          </cell>
          <cell r="C19">
            <v>27249.09</v>
          </cell>
          <cell r="D19">
            <v>53673.11</v>
          </cell>
          <cell r="E19">
            <v>57460.69</v>
          </cell>
          <cell r="F19">
            <v>55687.73</v>
          </cell>
          <cell r="G19">
            <v>51912.46</v>
          </cell>
          <cell r="H19">
            <v>51308.270000000004</v>
          </cell>
          <cell r="I19">
            <v>47656.19</v>
          </cell>
          <cell r="J19">
            <v>39249.29</v>
          </cell>
          <cell r="K19">
            <v>36322.64</v>
          </cell>
          <cell r="L19">
            <v>33407.520000000004</v>
          </cell>
          <cell r="M19">
            <v>0</v>
          </cell>
          <cell r="N19">
            <v>0</v>
          </cell>
          <cell r="O19">
            <v>33407.520000000004</v>
          </cell>
          <cell r="P19">
            <v>38291.471</v>
          </cell>
          <cell r="Q19">
            <v>-0.12754670615814145</v>
          </cell>
        </row>
        <row r="23">
          <cell r="B23">
            <v>4683.7</v>
          </cell>
          <cell r="C23">
            <v>28368.7</v>
          </cell>
          <cell r="D23">
            <v>7119.4</v>
          </cell>
          <cell r="E23">
            <v>2413.2</v>
          </cell>
          <cell r="F23">
            <v>1949.3</v>
          </cell>
          <cell r="G23">
            <v>2437.2</v>
          </cell>
          <cell r="H23">
            <v>3813.2</v>
          </cell>
          <cell r="I23">
            <v>2575.9</v>
          </cell>
          <cell r="J23">
            <v>2429.7</v>
          </cell>
          <cell r="K23">
            <v>3152.8</v>
          </cell>
          <cell r="L23">
            <v>0</v>
          </cell>
          <cell r="M23">
            <v>0</v>
          </cell>
          <cell r="O23">
            <v>58943.1</v>
          </cell>
          <cell r="P23">
            <v>75440.304</v>
          </cell>
          <cell r="Q23">
            <v>-0.21867891730658995</v>
          </cell>
        </row>
        <row r="26">
          <cell r="B26">
            <v>0.4</v>
          </cell>
          <cell r="C26">
            <v>35.9</v>
          </cell>
          <cell r="D26">
            <v>93.4</v>
          </cell>
          <cell r="E26">
            <v>408.9</v>
          </cell>
          <cell r="F26">
            <v>180.3</v>
          </cell>
          <cell r="G26">
            <v>109.2</v>
          </cell>
          <cell r="H26">
            <v>53.2</v>
          </cell>
          <cell r="I26">
            <v>90.1</v>
          </cell>
          <cell r="J26">
            <v>162.7</v>
          </cell>
        </row>
        <row r="28">
          <cell r="B28">
            <v>30496.150999999998</v>
          </cell>
          <cell r="C28">
            <v>55653.69</v>
          </cell>
          <cell r="D28">
            <v>60885.91</v>
          </cell>
          <cell r="E28">
            <v>60282.79</v>
          </cell>
          <cell r="F28">
            <v>57817.33</v>
          </cell>
          <cell r="G28">
            <v>54458.86</v>
          </cell>
          <cell r="H28">
            <v>55174.670000000006</v>
          </cell>
          <cell r="I28">
            <v>50322.19</v>
          </cell>
          <cell r="J28">
            <v>41841.69</v>
          </cell>
          <cell r="K28" t="str">
            <v/>
          </cell>
          <cell r="L28" t="str">
            <v/>
          </cell>
          <cell r="M28" t="str">
            <v/>
          </cell>
        </row>
        <row r="34">
          <cell r="B34">
            <v>704.678</v>
          </cell>
          <cell r="C34">
            <v>701.5830000000001</v>
          </cell>
          <cell r="D34">
            <v>563.1190000000001</v>
          </cell>
          <cell r="E34">
            <v>732.192</v>
          </cell>
          <cell r="F34">
            <v>961.2889999999999</v>
          </cell>
          <cell r="G34">
            <v>798.4409999999998</v>
          </cell>
          <cell r="H34">
            <v>619.2439999999999</v>
          </cell>
          <cell r="I34">
            <v>810.025</v>
          </cell>
          <cell r="J34">
            <v>1014.945</v>
          </cell>
          <cell r="K34">
            <v>1175.399</v>
          </cell>
          <cell r="L34">
            <v>0</v>
          </cell>
          <cell r="M34">
            <v>0</v>
          </cell>
          <cell r="O34">
            <v>8080.914999999999</v>
          </cell>
          <cell r="P34">
            <v>8091.88</v>
          </cell>
          <cell r="Q34">
            <v>-0.00135506211164782</v>
          </cell>
        </row>
        <row r="35">
          <cell r="B35">
            <v>1477.7829999999994</v>
          </cell>
          <cell r="C35">
            <v>-7979.702999999994</v>
          </cell>
          <cell r="D35">
            <v>-3312.3989999999976</v>
          </cell>
          <cell r="E35">
            <v>1746.367999999995</v>
          </cell>
          <cell r="F35">
            <v>2651.681000000004</v>
          </cell>
          <cell r="G35">
            <v>1073.8489999999947</v>
          </cell>
          <cell r="H35">
            <v>4197.136000000006</v>
          </cell>
          <cell r="I35">
            <v>8455.574999999997</v>
          </cell>
          <cell r="J35">
            <v>1388.8050000000003</v>
          </cell>
          <cell r="K35" t="str">
            <v/>
          </cell>
          <cell r="L35" t="str">
            <v/>
          </cell>
          <cell r="M35" t="str">
            <v/>
          </cell>
        </row>
        <row r="41">
          <cell r="B41">
            <v>1064.6</v>
          </cell>
          <cell r="C41">
            <v>9258.7</v>
          </cell>
          <cell r="D41">
            <v>6174.5</v>
          </cell>
          <cell r="E41">
            <v>2116.5</v>
          </cell>
          <cell r="F41">
            <v>2291.9</v>
          </cell>
          <cell r="G41">
            <v>1278.3</v>
          </cell>
          <cell r="H41">
            <v>2624.7</v>
          </cell>
          <cell r="I41">
            <v>1555.9</v>
          </cell>
          <cell r="J41">
            <v>3065.2</v>
          </cell>
          <cell r="Q41" t="str">
            <v/>
          </cell>
        </row>
        <row r="43">
          <cell r="B43">
            <v>0</v>
          </cell>
          <cell r="C43">
            <v>0</v>
          </cell>
          <cell r="D43">
            <v>0</v>
          </cell>
          <cell r="E43">
            <v>0</v>
          </cell>
          <cell r="F43">
            <v>0</v>
          </cell>
          <cell r="G43">
            <v>0</v>
          </cell>
          <cell r="H43">
            <v>77.4</v>
          </cell>
          <cell r="I43">
            <v>251.4</v>
          </cell>
          <cell r="J43">
            <v>50.1</v>
          </cell>
          <cell r="Q43" t="str">
            <v/>
          </cell>
        </row>
        <row r="46">
          <cell r="B46">
            <v>3247.0609999999992</v>
          </cell>
          <cell r="C46">
            <v>1980.5800000000072</v>
          </cell>
          <cell r="D46">
            <v>3425.2200000000025</v>
          </cell>
          <cell r="E46">
            <v>4595.059999999995</v>
          </cell>
          <cell r="F46">
            <v>5904.870000000004</v>
          </cell>
          <cell r="G46">
            <v>3150.5899999999947</v>
          </cell>
          <cell r="H46">
            <v>7518.480000000005</v>
          </cell>
          <cell r="I46">
            <v>11072.899999999996</v>
          </cell>
          <cell r="J46">
            <v>5519.050000000001</v>
          </cell>
          <cell r="K46" t="str">
            <v/>
          </cell>
          <cell r="L46" t="str">
            <v/>
          </cell>
          <cell r="M46" t="str">
            <v/>
          </cell>
          <cell r="N46" t="str">
            <v/>
          </cell>
          <cell r="Q46"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3-14"/>
    </sheetNames>
    <sheetDataSet>
      <sheetData sheetId="0">
        <row r="3">
          <cell r="B3" t="str">
            <v>Situation Mensuelle du Marché de l'Avoine en 2013/14</v>
          </cell>
        </row>
        <row r="7">
          <cell r="O7">
            <v>41760</v>
          </cell>
          <cell r="P7">
            <v>41395</v>
          </cell>
        </row>
        <row r="10">
          <cell r="B10">
            <v>65975.44600000001</v>
          </cell>
          <cell r="C10">
            <v>95210.6</v>
          </cell>
          <cell r="D10">
            <v>201216</v>
          </cell>
          <cell r="E10">
            <v>206993.1</v>
          </cell>
          <cell r="F10">
            <v>197544.9</v>
          </cell>
          <cell r="G10">
            <v>184702.7</v>
          </cell>
          <cell r="H10">
            <v>173488.4</v>
          </cell>
          <cell r="I10">
            <v>155730.6</v>
          </cell>
          <cell r="J10">
            <v>134479.1</v>
          </cell>
          <cell r="K10">
            <v>119417.5</v>
          </cell>
          <cell r="L10">
            <v>104138.1</v>
          </cell>
          <cell r="M10">
            <v>0</v>
          </cell>
          <cell r="N10">
            <v>0</v>
          </cell>
          <cell r="O10">
            <v>104138.1</v>
          </cell>
          <cell r="P10">
            <v>93954.352</v>
          </cell>
          <cell r="Q10">
            <v>0.10839038089475639</v>
          </cell>
        </row>
        <row r="12">
          <cell r="B12">
            <v>5087.83</v>
          </cell>
          <cell r="C12">
            <v>5186.15</v>
          </cell>
          <cell r="D12">
            <v>6452</v>
          </cell>
          <cell r="E12">
            <v>5626.74</v>
          </cell>
          <cell r="F12">
            <v>4782.73</v>
          </cell>
          <cell r="G12">
            <v>4598.04</v>
          </cell>
          <cell r="H12">
            <v>4000.11</v>
          </cell>
          <cell r="I12">
            <v>4317.53</v>
          </cell>
          <cell r="J12">
            <v>4330.91</v>
          </cell>
          <cell r="K12">
            <v>4012.19</v>
          </cell>
          <cell r="L12">
            <v>3829.82</v>
          </cell>
          <cell r="O12">
            <v>3829.82</v>
          </cell>
          <cell r="P12">
            <v>4587.04</v>
          </cell>
          <cell r="Q12">
            <v>-0.1650781331752066</v>
          </cell>
        </row>
        <row r="16">
          <cell r="B16">
            <v>71063.27600000001</v>
          </cell>
          <cell r="C16">
            <v>100396.75</v>
          </cell>
          <cell r="D16">
            <v>207668</v>
          </cell>
          <cell r="E16">
            <v>212619.84</v>
          </cell>
          <cell r="F16">
            <v>202327.63</v>
          </cell>
          <cell r="G16">
            <v>189300.74000000002</v>
          </cell>
          <cell r="H16">
            <v>177488.50999999998</v>
          </cell>
          <cell r="I16">
            <v>160048.13</v>
          </cell>
          <cell r="J16">
            <v>138810.01</v>
          </cell>
          <cell r="K16">
            <v>123429.69</v>
          </cell>
          <cell r="L16">
            <v>107967.92000000001</v>
          </cell>
          <cell r="M16">
            <v>0</v>
          </cell>
          <cell r="N16">
            <v>0</v>
          </cell>
          <cell r="O16">
            <v>107967.92000000001</v>
          </cell>
          <cell r="P16">
            <v>98541.39199999999</v>
          </cell>
          <cell r="Q16">
            <v>0.09566059306326857</v>
          </cell>
        </row>
        <row r="23">
          <cell r="B23">
            <v>39368.5</v>
          </cell>
          <cell r="C23">
            <v>118512.2</v>
          </cell>
          <cell r="D23">
            <v>23112.7</v>
          </cell>
          <cell r="E23">
            <v>11828.9</v>
          </cell>
          <cell r="F23">
            <v>10253.2</v>
          </cell>
          <cell r="G23">
            <v>5706.8</v>
          </cell>
          <cell r="H23">
            <v>8061.9</v>
          </cell>
          <cell r="I23">
            <v>5402</v>
          </cell>
          <cell r="J23">
            <v>6473.1</v>
          </cell>
          <cell r="K23">
            <v>7899.7</v>
          </cell>
          <cell r="L23">
            <v>0</v>
          </cell>
          <cell r="M23">
            <v>0</v>
          </cell>
          <cell r="O23">
            <v>236619.00000000003</v>
          </cell>
          <cell r="P23">
            <v>196675.863</v>
          </cell>
          <cell r="Q23">
            <v>0.2030911998591307</v>
          </cell>
        </row>
        <row r="26">
          <cell r="B26">
            <v>879.3</v>
          </cell>
          <cell r="C26">
            <v>1229.8</v>
          </cell>
          <cell r="D26">
            <v>1202.8</v>
          </cell>
          <cell r="E26">
            <v>480.9</v>
          </cell>
          <cell r="F26">
            <v>1315</v>
          </cell>
          <cell r="G26">
            <v>1112.9</v>
          </cell>
          <cell r="H26">
            <v>1044.8</v>
          </cell>
          <cell r="I26">
            <v>972.6</v>
          </cell>
          <cell r="J26">
            <v>1334.8</v>
          </cell>
        </row>
        <row r="28">
          <cell r="B28">
            <v>111311.07600000002</v>
          </cell>
          <cell r="C28">
            <v>220138.75</v>
          </cell>
          <cell r="D28">
            <v>231983.5</v>
          </cell>
          <cell r="E28">
            <v>224929.63999999998</v>
          </cell>
          <cell r="F28">
            <v>213895.83000000002</v>
          </cell>
          <cell r="G28">
            <v>196120.44000000003</v>
          </cell>
          <cell r="H28">
            <v>186595.21</v>
          </cell>
          <cell r="I28">
            <v>166422.73</v>
          </cell>
          <cell r="J28">
            <v>146617.91</v>
          </cell>
          <cell r="K28" t="str">
            <v/>
          </cell>
          <cell r="L28" t="str">
            <v/>
          </cell>
          <cell r="M28" t="str">
            <v/>
          </cell>
          <cell r="N28" t="str">
            <v/>
          </cell>
          <cell r="Q28" t="str">
            <v/>
          </cell>
        </row>
        <row r="34">
          <cell r="B34">
            <v>6850.924999999999</v>
          </cell>
          <cell r="C34">
            <v>6412.061999999997</v>
          </cell>
          <cell r="D34">
            <v>6742.12</v>
          </cell>
          <cell r="E34">
            <v>7903.873999999999</v>
          </cell>
          <cell r="F34">
            <v>7660.79</v>
          </cell>
          <cell r="G34">
            <v>8302.747000000001</v>
          </cell>
          <cell r="H34">
            <v>8971.324999999997</v>
          </cell>
          <cell r="I34">
            <v>7962.977000000002</v>
          </cell>
          <cell r="J34">
            <v>8511.030999999999</v>
          </cell>
          <cell r="K34">
            <v>9316.504000000003</v>
          </cell>
          <cell r="L34">
            <v>0</v>
          </cell>
          <cell r="M34">
            <v>0</v>
          </cell>
          <cell r="O34">
            <v>78634.355</v>
          </cell>
          <cell r="P34">
            <v>49463.45</v>
          </cell>
          <cell r="Q34">
            <v>0.5897466715322122</v>
          </cell>
        </row>
        <row r="35">
          <cell r="B35">
            <v>704.1010000000097</v>
          </cell>
          <cell r="C35">
            <v>3942.3880000000063</v>
          </cell>
          <cell r="D35">
            <v>6939.440000000002</v>
          </cell>
          <cell r="E35">
            <v>7494.935999999958</v>
          </cell>
          <cell r="F35">
            <v>7718.899999999994</v>
          </cell>
          <cell r="G35">
            <v>5213.083000000042</v>
          </cell>
          <cell r="H35">
            <v>11591.854999999981</v>
          </cell>
          <cell r="I35">
            <v>13467.242999999988</v>
          </cell>
          <cell r="J35">
            <v>6427.88900000001</v>
          </cell>
          <cell r="K35" t="str">
            <v/>
          </cell>
          <cell r="L35" t="str">
            <v/>
          </cell>
          <cell r="M35" t="str">
            <v/>
          </cell>
          <cell r="N35" t="str">
            <v/>
          </cell>
        </row>
        <row r="41">
          <cell r="B41">
            <v>3348.8</v>
          </cell>
          <cell r="C41">
            <v>2116.3</v>
          </cell>
          <cell r="D41">
            <v>4749.5</v>
          </cell>
          <cell r="E41">
            <v>6680.6</v>
          </cell>
          <cell r="F41">
            <v>6048.1</v>
          </cell>
          <cell r="G41">
            <v>4851.8</v>
          </cell>
          <cell r="H41">
            <v>5684.7</v>
          </cell>
          <cell r="I41">
            <v>5949.8</v>
          </cell>
          <cell r="J41">
            <v>7564.8</v>
          </cell>
        </row>
        <row r="43">
          <cell r="B43">
            <v>10.5</v>
          </cell>
          <cell r="C43">
            <v>0</v>
          </cell>
          <cell r="D43">
            <v>932.6</v>
          </cell>
          <cell r="E43">
            <v>522.6</v>
          </cell>
          <cell r="F43">
            <v>3167.3</v>
          </cell>
          <cell r="G43">
            <v>264.3</v>
          </cell>
          <cell r="H43">
            <v>299.2</v>
          </cell>
          <cell r="I43">
            <v>232.7</v>
          </cell>
          <cell r="J43">
            <v>684.5</v>
          </cell>
        </row>
        <row r="46">
          <cell r="B46">
            <v>10914.326000000008</v>
          </cell>
          <cell r="C46">
            <v>12470.750000000004</v>
          </cell>
          <cell r="D46">
            <v>19363.66</v>
          </cell>
          <cell r="E46">
            <v>22602.00999999996</v>
          </cell>
          <cell r="F46">
            <v>24595.089999999993</v>
          </cell>
          <cell r="G46">
            <v>18631.930000000044</v>
          </cell>
          <cell r="H46">
            <v>26547.07999999998</v>
          </cell>
          <cell r="I46">
            <v>27612.71999999999</v>
          </cell>
          <cell r="J46">
            <v>23188.22000000001</v>
          </cell>
          <cell r="K46" t="str">
            <v/>
          </cell>
          <cell r="L46" t="str">
            <v/>
          </cell>
          <cell r="M46" t="str">
            <v/>
          </cell>
          <cell r="N4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3-14"/>
    </sheetNames>
    <definedNames>
      <definedName name="dat1" refersTo="=13-14!$O$7"/>
      <definedName name="dat2" refersTo="=13-14!$P$7"/>
    </definedNames>
    <sheetDataSet>
      <sheetData sheetId="0">
        <row r="3">
          <cell r="B3" t="str">
            <v>Situation Mensuelle du Marché du Blé dur en 2013/2014</v>
          </cell>
        </row>
        <row r="7">
          <cell r="O7">
            <v>41760</v>
          </cell>
          <cell r="P7">
            <v>41395</v>
          </cell>
        </row>
        <row r="10">
          <cell r="B10">
            <v>191277.55599999998</v>
          </cell>
          <cell r="C10">
            <v>691752.6</v>
          </cell>
          <cell r="D10">
            <v>900334.1</v>
          </cell>
          <cell r="E10">
            <v>884935.5</v>
          </cell>
          <cell r="F10">
            <v>746945.6</v>
          </cell>
          <cell r="G10">
            <v>630329.2</v>
          </cell>
          <cell r="H10">
            <v>574575.4</v>
          </cell>
          <cell r="I10">
            <v>530515.1</v>
          </cell>
          <cell r="J10">
            <v>382530.9</v>
          </cell>
          <cell r="K10">
            <v>292042.2</v>
          </cell>
          <cell r="L10">
            <v>194307.9</v>
          </cell>
          <cell r="M10">
            <v>0</v>
          </cell>
          <cell r="O10">
            <v>194307.9</v>
          </cell>
          <cell r="P10">
            <v>388104.06200000003</v>
          </cell>
          <cell r="Q10">
            <v>-0.4993407206338387</v>
          </cell>
        </row>
        <row r="11">
          <cell r="B11">
            <v>44186.3</v>
          </cell>
          <cell r="C11">
            <v>45212</v>
          </cell>
          <cell r="D11">
            <v>46790.100000000006</v>
          </cell>
          <cell r="E11">
            <v>48717.7</v>
          </cell>
          <cell r="F11">
            <v>37775.2</v>
          </cell>
          <cell r="G11">
            <v>31378.9</v>
          </cell>
          <cell r="H11">
            <v>31216.300000000003</v>
          </cell>
          <cell r="I11">
            <v>32306.9</v>
          </cell>
          <cell r="J11">
            <v>34838.3</v>
          </cell>
          <cell r="K11">
            <v>31438.4</v>
          </cell>
          <cell r="L11">
            <v>29543.1</v>
          </cell>
          <cell r="M11">
            <v>0</v>
          </cell>
          <cell r="O11">
            <v>29543.1</v>
          </cell>
          <cell r="P11">
            <v>49240.4</v>
          </cell>
          <cell r="Q11">
            <v>-0.4000231517209446</v>
          </cell>
        </row>
        <row r="12">
          <cell r="B12">
            <v>917.92</v>
          </cell>
          <cell r="C12">
            <v>464.39</v>
          </cell>
          <cell r="D12">
            <v>298.7</v>
          </cell>
          <cell r="E12">
            <v>76.96</v>
          </cell>
          <cell r="F12">
            <v>307.5</v>
          </cell>
          <cell r="G12">
            <v>66.81</v>
          </cell>
          <cell r="H12">
            <v>146.43</v>
          </cell>
          <cell r="I12">
            <v>42.34</v>
          </cell>
          <cell r="J12">
            <v>81.22</v>
          </cell>
          <cell r="K12">
            <v>13.45</v>
          </cell>
          <cell r="L12">
            <v>13.45</v>
          </cell>
          <cell r="O12">
            <v>13.45</v>
          </cell>
          <cell r="P12">
            <v>888.19</v>
          </cell>
          <cell r="Q12">
            <v>-0.9848568436933539</v>
          </cell>
        </row>
        <row r="14">
          <cell r="B14">
            <v>236381.77599999998</v>
          </cell>
          <cell r="C14">
            <v>737428.99</v>
          </cell>
          <cell r="D14">
            <v>947422.8999999999</v>
          </cell>
          <cell r="E14">
            <v>933730.1599999999</v>
          </cell>
          <cell r="F14">
            <v>785028.2999999999</v>
          </cell>
          <cell r="G14">
            <v>661774.91</v>
          </cell>
          <cell r="H14">
            <v>605938.1300000001</v>
          </cell>
          <cell r="I14">
            <v>562864.34</v>
          </cell>
          <cell r="J14">
            <v>417450.42</v>
          </cell>
          <cell r="K14">
            <v>323494.05000000005</v>
          </cell>
          <cell r="L14">
            <v>223864.45</v>
          </cell>
          <cell r="M14">
            <v>0</v>
          </cell>
          <cell r="O14">
            <v>223864.44999999998</v>
          </cell>
          <cell r="P14">
            <v>438232.65200000006</v>
          </cell>
          <cell r="Q14">
            <v>-0.4891652893084746</v>
          </cell>
        </row>
        <row r="16">
          <cell r="B16">
            <v>0</v>
          </cell>
          <cell r="C16">
            <v>0</v>
          </cell>
          <cell r="D16">
            <v>0</v>
          </cell>
          <cell r="E16">
            <v>0</v>
          </cell>
          <cell r="F16">
            <v>0</v>
          </cell>
          <cell r="G16">
            <v>0</v>
          </cell>
          <cell r="H16">
            <v>0</v>
          </cell>
          <cell r="I16">
            <v>0</v>
          </cell>
          <cell r="J16">
            <v>0</v>
          </cell>
          <cell r="K16">
            <v>0</v>
          </cell>
          <cell r="L16">
            <v>0</v>
          </cell>
        </row>
        <row r="18">
          <cell r="B18">
            <v>236381.77599999998</v>
          </cell>
          <cell r="C18">
            <v>737428.99</v>
          </cell>
          <cell r="D18">
            <v>947422.8999999999</v>
          </cell>
          <cell r="E18">
            <v>933730.1599999999</v>
          </cell>
          <cell r="F18">
            <v>785028.2999999999</v>
          </cell>
          <cell r="G18">
            <v>661774.91</v>
          </cell>
          <cell r="H18">
            <v>605938.1300000001</v>
          </cell>
          <cell r="I18">
            <v>562864.34</v>
          </cell>
          <cell r="J18">
            <v>417450.42</v>
          </cell>
          <cell r="K18">
            <v>323494.05000000005</v>
          </cell>
          <cell r="L18">
            <v>223864.45</v>
          </cell>
          <cell r="M18" t="str">
            <v/>
          </cell>
          <cell r="O18">
            <v>223864.44999999998</v>
          </cell>
          <cell r="P18">
            <v>438232.65200000006</v>
          </cell>
          <cell r="Q18">
            <v>-0.4891652893084746</v>
          </cell>
        </row>
        <row r="21">
          <cell r="B21">
            <v>667688.6</v>
          </cell>
          <cell r="C21">
            <v>251799.1</v>
          </cell>
          <cell r="D21">
            <v>123159.9</v>
          </cell>
          <cell r="E21">
            <v>74935.1</v>
          </cell>
          <cell r="F21">
            <v>72614.7</v>
          </cell>
          <cell r="G21">
            <v>74965.4</v>
          </cell>
          <cell r="H21">
            <v>158212.7</v>
          </cell>
          <cell r="I21">
            <v>134130</v>
          </cell>
          <cell r="J21">
            <v>98792</v>
          </cell>
          <cell r="K21">
            <v>87949.4</v>
          </cell>
          <cell r="L21">
            <v>0</v>
          </cell>
          <cell r="M21">
            <v>0</v>
          </cell>
          <cell r="O21">
            <v>1744246.8999999997</v>
          </cell>
          <cell r="P21">
            <v>2075831.113</v>
          </cell>
          <cell r="Q21">
            <v>-0.15973564078668867</v>
          </cell>
        </row>
        <row r="22">
          <cell r="B22">
            <v>11381.9</v>
          </cell>
          <cell r="C22">
            <v>3360.5</v>
          </cell>
          <cell r="D22">
            <v>2796.8</v>
          </cell>
          <cell r="E22">
            <v>3368.9</v>
          </cell>
          <cell r="F22">
            <v>1751.8</v>
          </cell>
          <cell r="G22">
            <v>3190.9</v>
          </cell>
          <cell r="H22">
            <v>2210.1</v>
          </cell>
          <cell r="I22">
            <v>1365.8</v>
          </cell>
          <cell r="J22">
            <v>2464.6</v>
          </cell>
        </row>
        <row r="24">
          <cell r="B24">
            <v>915452.276</v>
          </cell>
          <cell r="C24">
            <v>992588.59</v>
          </cell>
          <cell r="D24">
            <v>1073379.5999999999</v>
          </cell>
          <cell r="E24">
            <v>1012034.1599999999</v>
          </cell>
          <cell r="F24">
            <v>859394.7999999999</v>
          </cell>
          <cell r="G24">
            <v>739931.2100000001</v>
          </cell>
          <cell r="H24">
            <v>766360.93</v>
          </cell>
          <cell r="I24">
            <v>698360.14</v>
          </cell>
          <cell r="J24">
            <v>518707.01999999996</v>
          </cell>
          <cell r="K24">
            <v>411443.45000000007</v>
          </cell>
          <cell r="L24">
            <v>223864.45</v>
          </cell>
          <cell r="M24" t="str">
            <v/>
          </cell>
        </row>
        <row r="27">
          <cell r="B27">
            <v>50978.1</v>
          </cell>
          <cell r="C27">
            <v>36919.1</v>
          </cell>
          <cell r="D27">
            <v>49026.3</v>
          </cell>
          <cell r="E27">
            <v>60726</v>
          </cell>
          <cell r="F27">
            <v>54292.3</v>
          </cell>
          <cell r="G27">
            <v>40748.5</v>
          </cell>
          <cell r="H27">
            <v>58398.1</v>
          </cell>
          <cell r="I27">
            <v>53820.3</v>
          </cell>
          <cell r="J27">
            <v>58271.2</v>
          </cell>
          <cell r="K27">
            <v>58082.399999999994</v>
          </cell>
          <cell r="L27">
            <v>0</v>
          </cell>
          <cell r="M27">
            <v>0</v>
          </cell>
          <cell r="N27">
            <v>0</v>
          </cell>
          <cell r="O27">
            <v>521262.29999999993</v>
          </cell>
          <cell r="P27">
            <v>516008.70000000007</v>
          </cell>
          <cell r="Q27">
            <v>0.010181223688670027</v>
          </cell>
        </row>
        <row r="28">
          <cell r="B28">
            <v>1435.0439999999999</v>
          </cell>
          <cell r="C28">
            <v>476.905</v>
          </cell>
          <cell r="D28">
            <v>45</v>
          </cell>
          <cell r="E28">
            <v>516.46</v>
          </cell>
          <cell r="F28">
            <v>377.35</v>
          </cell>
          <cell r="G28">
            <v>195.64</v>
          </cell>
          <cell r="H28">
            <v>116.67</v>
          </cell>
          <cell r="I28">
            <v>279.2</v>
          </cell>
          <cell r="J28">
            <v>81.03</v>
          </cell>
          <cell r="K28">
            <v>0</v>
          </cell>
          <cell r="L28">
            <v>0</v>
          </cell>
          <cell r="M28">
            <v>0</v>
          </cell>
          <cell r="O28">
            <v>3523.2989999999995</v>
          </cell>
          <cell r="P28">
            <v>10926.434</v>
          </cell>
          <cell r="Q28">
            <v>-0.6775435608726508</v>
          </cell>
        </row>
        <row r="31">
          <cell r="B31">
            <v>97336.4</v>
          </cell>
          <cell r="C31">
            <v>66260.5</v>
          </cell>
          <cell r="D31">
            <v>99292.4</v>
          </cell>
          <cell r="E31">
            <v>98128.7</v>
          </cell>
          <cell r="F31">
            <v>87983.1</v>
          </cell>
          <cell r="G31">
            <v>94422.2</v>
          </cell>
          <cell r="H31">
            <v>82587</v>
          </cell>
          <cell r="I31">
            <v>96929.5</v>
          </cell>
          <cell r="J31">
            <v>123558.9</v>
          </cell>
        </row>
        <row r="32">
          <cell r="B32">
            <v>37402.6</v>
          </cell>
          <cell r="C32">
            <v>22421.9</v>
          </cell>
          <cell r="D32">
            <v>37091.9</v>
          </cell>
          <cell r="E32">
            <v>22434.4</v>
          </cell>
          <cell r="F32">
            <v>33139.5</v>
          </cell>
          <cell r="G32">
            <v>25405.4</v>
          </cell>
          <cell r="H32">
            <v>65130.7</v>
          </cell>
          <cell r="I32">
            <v>60124.8</v>
          </cell>
          <cell r="J32">
            <v>37228.5</v>
          </cell>
        </row>
        <row r="34">
          <cell r="B34">
            <v>-9128.858000000007</v>
          </cell>
          <cell r="C34">
            <v>-80912.71499999997</v>
          </cell>
          <cell r="D34">
            <v>-45806.16000000015</v>
          </cell>
          <cell r="E34">
            <v>45200.30000000005</v>
          </cell>
          <cell r="F34">
            <v>21827.639999999898</v>
          </cell>
          <cell r="G34">
            <v>-26778.660000000033</v>
          </cell>
          <cell r="H34">
            <v>-2735.8799999998882</v>
          </cell>
          <cell r="I34">
            <v>69755.92000000004</v>
          </cell>
          <cell r="J34">
            <v>-23926.66000000015</v>
          </cell>
          <cell r="K34" t="str">
            <v/>
          </cell>
          <cell r="L34" t="str">
            <v/>
          </cell>
        </row>
        <row r="36">
          <cell r="B36">
            <v>178023.286</v>
          </cell>
          <cell r="C36">
            <v>45165.69000000003</v>
          </cell>
          <cell r="D36">
            <v>139649.43999999986</v>
          </cell>
          <cell r="E36">
            <v>227005.86000000004</v>
          </cell>
          <cell r="F36">
            <v>197619.8899999999</v>
          </cell>
          <cell r="G36">
            <v>133993.07999999996</v>
          </cell>
          <cell r="H36">
            <v>203496.59000000008</v>
          </cell>
          <cell r="I36">
            <v>280909.72000000003</v>
          </cell>
          <cell r="J36">
            <v>195212.96999999986</v>
          </cell>
          <cell r="K36" t="str">
            <v/>
          </cell>
          <cell r="L36" t="str">
            <v/>
          </cell>
          <cell r="M3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213"/>
    </sheetNames>
    <definedNames>
      <definedName name="dat1" refersTo="=1213!$O$7"/>
      <definedName name="dat2" refersTo="=1213!$P$7"/>
    </definedNames>
    <sheetDataSet>
      <sheetData sheetId="0">
        <row r="3">
          <cell r="B3" t="str">
            <v>Situation Mensuelle du Marché des Orges en 2013/14</v>
          </cell>
        </row>
        <row r="7">
          <cell r="O7">
            <v>41760</v>
          </cell>
          <cell r="P7">
            <v>41395</v>
          </cell>
        </row>
        <row r="10">
          <cell r="B10">
            <v>1073761.3639999998</v>
          </cell>
          <cell r="C10">
            <v>3801655.5</v>
          </cell>
          <cell r="D10">
            <v>4952454</v>
          </cell>
          <cell r="E10">
            <v>4487612.4</v>
          </cell>
          <cell r="F10">
            <v>3987148.1</v>
          </cell>
          <cell r="G10">
            <v>3668716.6</v>
          </cell>
          <cell r="H10">
            <v>3325845.6</v>
          </cell>
          <cell r="I10">
            <v>2988453.4</v>
          </cell>
          <cell r="J10">
            <v>2615756.6</v>
          </cell>
          <cell r="K10">
            <v>2296701.7</v>
          </cell>
          <cell r="L10">
            <v>1974630.4</v>
          </cell>
          <cell r="M10">
            <v>0</v>
          </cell>
          <cell r="O10">
            <v>1974630.4</v>
          </cell>
          <cell r="P10">
            <v>2480237.2289999994</v>
          </cell>
          <cell r="Q10">
            <v>-0.2038542213173108</v>
          </cell>
        </row>
        <row r="11">
          <cell r="B11">
            <v>94826</v>
          </cell>
          <cell r="C11">
            <v>100794</v>
          </cell>
          <cell r="D11">
            <v>69723</v>
          </cell>
          <cell r="E11">
            <v>69625</v>
          </cell>
          <cell r="F11">
            <v>70826</v>
          </cell>
          <cell r="G11">
            <v>68339</v>
          </cell>
          <cell r="H11">
            <v>69277</v>
          </cell>
          <cell r="I11">
            <v>66232</v>
          </cell>
          <cell r="J11">
            <v>64106</v>
          </cell>
          <cell r="K11">
            <v>66643</v>
          </cell>
          <cell r="L11">
            <v>75452</v>
          </cell>
          <cell r="O11">
            <v>75452</v>
          </cell>
          <cell r="P11">
            <v>67238</v>
          </cell>
          <cell r="Q11">
            <v>0.12216306255391296</v>
          </cell>
        </row>
        <row r="12">
          <cell r="B12">
            <v>42569.08</v>
          </cell>
          <cell r="C12">
            <v>90670.57</v>
          </cell>
          <cell r="D12">
            <v>83936.82</v>
          </cell>
          <cell r="E12">
            <v>75390.26</v>
          </cell>
          <cell r="F12">
            <v>64069.73</v>
          </cell>
          <cell r="G12">
            <v>57024.33</v>
          </cell>
          <cell r="H12">
            <v>57442.28</v>
          </cell>
          <cell r="I12">
            <v>56145.48</v>
          </cell>
          <cell r="J12">
            <v>55068.28</v>
          </cell>
          <cell r="K12">
            <v>53922</v>
          </cell>
          <cell r="L12">
            <v>52329.39</v>
          </cell>
          <cell r="O12">
            <v>52329.39</v>
          </cell>
          <cell r="P12">
            <v>52082.27</v>
          </cell>
          <cell r="Q12">
            <v>0.004744800869854515</v>
          </cell>
        </row>
        <row r="13">
          <cell r="B13">
            <v>0</v>
          </cell>
          <cell r="C13">
            <v>0</v>
          </cell>
          <cell r="D13">
            <v>0</v>
          </cell>
          <cell r="E13">
            <v>0</v>
          </cell>
          <cell r="F13">
            <v>0</v>
          </cell>
          <cell r="G13">
            <v>0</v>
          </cell>
          <cell r="H13">
            <v>0</v>
          </cell>
          <cell r="I13">
            <v>0</v>
          </cell>
          <cell r="J13">
            <v>0</v>
          </cell>
          <cell r="K13">
            <v>0</v>
          </cell>
          <cell r="L13">
            <v>0</v>
          </cell>
          <cell r="M13">
            <v>0</v>
          </cell>
        </row>
        <row r="15">
          <cell r="B15">
            <v>1211156.444</v>
          </cell>
          <cell r="C15">
            <v>3993120.07</v>
          </cell>
          <cell r="D15">
            <v>5106113.82</v>
          </cell>
          <cell r="E15">
            <v>4632627.66</v>
          </cell>
          <cell r="F15">
            <v>4122043.83</v>
          </cell>
          <cell r="G15">
            <v>3794079.93</v>
          </cell>
          <cell r="H15">
            <v>3452564.88</v>
          </cell>
          <cell r="I15">
            <v>3110830.88</v>
          </cell>
          <cell r="J15">
            <v>2734930.88</v>
          </cell>
          <cell r="K15">
            <v>2417266.7</v>
          </cell>
          <cell r="L15">
            <v>2102411.79</v>
          </cell>
          <cell r="M15" t="str">
            <v/>
          </cell>
          <cell r="O15">
            <v>2102411.79</v>
          </cell>
          <cell r="P15">
            <v>2599557.4989999994</v>
          </cell>
          <cell r="Q15">
            <v>-0.1912424361420133</v>
          </cell>
        </row>
        <row r="17">
          <cell r="B17">
            <v>0</v>
          </cell>
          <cell r="C17">
            <v>0</v>
          </cell>
          <cell r="D17">
            <v>0</v>
          </cell>
          <cell r="E17">
            <v>0</v>
          </cell>
          <cell r="F17">
            <v>0</v>
          </cell>
          <cell r="G17">
            <v>0</v>
          </cell>
          <cell r="H17">
            <v>0</v>
          </cell>
          <cell r="I17">
            <v>0</v>
          </cell>
          <cell r="J17">
            <v>0</v>
          </cell>
          <cell r="K17">
            <v>0</v>
          </cell>
          <cell r="L17">
            <v>0</v>
          </cell>
          <cell r="M17">
            <v>0</v>
          </cell>
        </row>
        <row r="19">
          <cell r="B19">
            <v>1211156.444</v>
          </cell>
          <cell r="C19">
            <v>3993120.07</v>
          </cell>
          <cell r="D19">
            <v>5106113.82</v>
          </cell>
          <cell r="E19">
            <v>4632627.66</v>
          </cell>
          <cell r="F19">
            <v>4122043.83</v>
          </cell>
          <cell r="G19">
            <v>3794079.93</v>
          </cell>
          <cell r="H19">
            <v>3452564.88</v>
          </cell>
          <cell r="I19">
            <v>3110830.88</v>
          </cell>
          <cell r="J19">
            <v>2734930.88</v>
          </cell>
          <cell r="K19">
            <v>2417266.7</v>
          </cell>
          <cell r="L19">
            <v>2102411.79</v>
          </cell>
          <cell r="M19" t="str">
            <v/>
          </cell>
          <cell r="O19">
            <v>2102411.79</v>
          </cell>
          <cell r="P19">
            <v>2599557.4989999994</v>
          </cell>
          <cell r="Q19">
            <v>-0.1912424361420133</v>
          </cell>
        </row>
        <row r="22">
          <cell r="B22">
            <v>3572220.2</v>
          </cell>
          <cell r="C22">
            <v>2052728.8</v>
          </cell>
          <cell r="D22">
            <v>469215.2</v>
          </cell>
          <cell r="E22">
            <v>285209.7</v>
          </cell>
          <cell r="F22">
            <v>314120.5</v>
          </cell>
          <cell r="G22">
            <v>222146.9</v>
          </cell>
          <cell r="H22">
            <v>347327.9</v>
          </cell>
          <cell r="I22">
            <v>291788.2</v>
          </cell>
          <cell r="J22">
            <v>312643.9</v>
          </cell>
          <cell r="K22">
            <v>262426.4</v>
          </cell>
          <cell r="L22">
            <v>0</v>
          </cell>
          <cell r="M22">
            <v>0</v>
          </cell>
          <cell r="O22">
            <v>8129827.700000002</v>
          </cell>
          <cell r="P22">
            <v>9285385.083</v>
          </cell>
          <cell r="Q22">
            <v>-0.1244490532886603</v>
          </cell>
        </row>
        <row r="23">
          <cell r="B23">
            <v>1331.6</v>
          </cell>
          <cell r="C23">
            <v>5762.4</v>
          </cell>
          <cell r="D23">
            <v>2603.1</v>
          </cell>
          <cell r="E23">
            <v>3511.8</v>
          </cell>
          <cell r="F23">
            <v>3468.1</v>
          </cell>
          <cell r="G23">
            <v>4453.6</v>
          </cell>
          <cell r="H23">
            <v>2363.3</v>
          </cell>
          <cell r="I23">
            <v>3235.5</v>
          </cell>
          <cell r="J23">
            <v>2529.8</v>
          </cell>
          <cell r="Q23" t="str">
            <v/>
          </cell>
        </row>
        <row r="25">
          <cell r="B25">
            <v>4784708.244</v>
          </cell>
          <cell r="C25">
            <v>6051611.2700000005</v>
          </cell>
          <cell r="D25">
            <v>5577932.12</v>
          </cell>
          <cell r="E25">
            <v>4921349.16</v>
          </cell>
          <cell r="F25">
            <v>4439632.43</v>
          </cell>
          <cell r="G25">
            <v>4020680.43</v>
          </cell>
          <cell r="H25">
            <v>3802256.0799999996</v>
          </cell>
          <cell r="I25">
            <v>3405854.58</v>
          </cell>
          <cell r="J25">
            <v>3050104.5799999996</v>
          </cell>
          <cell r="K25" t="str">
            <v/>
          </cell>
          <cell r="L25" t="str">
            <v/>
          </cell>
          <cell r="M25" t="str">
            <v/>
          </cell>
          <cell r="N25" t="str">
            <v/>
          </cell>
          <cell r="Q25" t="str">
            <v/>
          </cell>
        </row>
        <row r="28">
          <cell r="B28">
            <v>141606</v>
          </cell>
          <cell r="C28">
            <v>137560</v>
          </cell>
          <cell r="D28">
            <v>133960</v>
          </cell>
          <cell r="E28">
            <v>145327</v>
          </cell>
          <cell r="F28">
            <v>140139</v>
          </cell>
          <cell r="G28">
            <v>146450</v>
          </cell>
          <cell r="H28">
            <v>145438</v>
          </cell>
          <cell r="I28">
            <v>129852</v>
          </cell>
          <cell r="J28">
            <v>141220</v>
          </cell>
          <cell r="K28">
            <v>139273</v>
          </cell>
          <cell r="O28">
            <v>1400825</v>
          </cell>
          <cell r="P28">
            <v>1372341</v>
          </cell>
          <cell r="Q28">
            <v>0.02075577425727282</v>
          </cell>
        </row>
        <row r="29">
          <cell r="B29">
            <v>134777.89200000005</v>
          </cell>
          <cell r="C29">
            <v>120104.666</v>
          </cell>
          <cell r="D29">
            <v>98498.45100000002</v>
          </cell>
          <cell r="E29">
            <v>99783.37400000004</v>
          </cell>
          <cell r="F29">
            <v>81645.68200000002</v>
          </cell>
          <cell r="G29">
            <v>89584.66399999998</v>
          </cell>
          <cell r="H29">
            <v>91481.50899999999</v>
          </cell>
          <cell r="I29">
            <v>81812.38</v>
          </cell>
          <cell r="J29">
            <v>92277.087</v>
          </cell>
          <cell r="K29">
            <v>99579.54899999998</v>
          </cell>
          <cell r="L29">
            <v>0</v>
          </cell>
          <cell r="M29">
            <v>0</v>
          </cell>
          <cell r="O29">
            <v>989545.2540000001</v>
          </cell>
          <cell r="P29">
            <v>1080340.9680000003</v>
          </cell>
          <cell r="Q29">
            <v>-0.08404357206603708</v>
          </cell>
        </row>
        <row r="31">
          <cell r="B31">
            <v>276383.89200000005</v>
          </cell>
          <cell r="C31">
            <v>257664.666</v>
          </cell>
          <cell r="D31">
            <v>232458.451</v>
          </cell>
          <cell r="E31">
            <v>245110.37400000004</v>
          </cell>
          <cell r="F31">
            <v>221784.68200000003</v>
          </cell>
          <cell r="G31">
            <v>236034.664</v>
          </cell>
          <cell r="H31">
            <v>236919.509</v>
          </cell>
          <cell r="I31">
            <v>211664.38</v>
          </cell>
          <cell r="J31">
            <v>233497.087</v>
          </cell>
          <cell r="K31">
            <v>238852.549</v>
          </cell>
          <cell r="L31" t="str">
            <v/>
          </cell>
          <cell r="M31" t="str">
            <v/>
          </cell>
          <cell r="O31">
            <v>2390370.254</v>
          </cell>
          <cell r="P31">
            <v>2452681.9680000003</v>
          </cell>
          <cell r="Q31">
            <v>-0.025405541693940492</v>
          </cell>
        </row>
        <row r="34">
          <cell r="B34">
            <v>403960.7</v>
          </cell>
          <cell r="C34">
            <v>236122.4</v>
          </cell>
          <cell r="D34">
            <v>257395.7</v>
          </cell>
          <cell r="E34">
            <v>267219</v>
          </cell>
          <cell r="F34">
            <v>254606.8</v>
          </cell>
          <cell r="G34">
            <v>244295.1</v>
          </cell>
          <cell r="H34">
            <v>269046</v>
          </cell>
          <cell r="I34">
            <v>288006.9</v>
          </cell>
          <cell r="J34">
            <v>283396.4</v>
          </cell>
        </row>
        <row r="35">
          <cell r="B35">
            <v>178789.2</v>
          </cell>
          <cell r="C35">
            <v>259705.5</v>
          </cell>
          <cell r="D35">
            <v>481552.1</v>
          </cell>
          <cell r="E35">
            <v>300695.2</v>
          </cell>
          <cell r="F35">
            <v>60646</v>
          </cell>
          <cell r="G35">
            <v>96201.2</v>
          </cell>
          <cell r="H35">
            <v>26901.8</v>
          </cell>
          <cell r="I35">
            <v>119961</v>
          </cell>
          <cell r="J35">
            <v>69698.4</v>
          </cell>
        </row>
        <row r="37">
          <cell r="B37">
            <v>582749.9</v>
          </cell>
          <cell r="C37">
            <v>495827.9</v>
          </cell>
          <cell r="D37">
            <v>738947.8</v>
          </cell>
          <cell r="E37">
            <v>567914.2</v>
          </cell>
          <cell r="F37">
            <v>315252.8</v>
          </cell>
          <cell r="G37">
            <v>340496.3</v>
          </cell>
          <cell r="H37">
            <v>295947.8</v>
          </cell>
          <cell r="I37">
            <v>407967.9</v>
          </cell>
          <cell r="J37">
            <v>353094.80000000005</v>
          </cell>
          <cell r="K37" t="str">
            <v/>
          </cell>
          <cell r="L37" t="str">
            <v/>
          </cell>
          <cell r="M37" t="str">
            <v/>
          </cell>
        </row>
        <row r="39">
          <cell r="B39">
            <v>-67545.61799999978</v>
          </cell>
          <cell r="C39">
            <v>192004.8839999996</v>
          </cell>
          <cell r="D39">
            <v>-26101.7910000002</v>
          </cell>
          <cell r="E39">
            <v>-13719.243999999948</v>
          </cell>
          <cell r="F39">
            <v>108515.01799999969</v>
          </cell>
          <cell r="G39">
            <v>-8415.413999999408</v>
          </cell>
          <cell r="H39">
            <v>158557.89099999983</v>
          </cell>
          <cell r="I39">
            <v>51291.42000000039</v>
          </cell>
          <cell r="J39">
            <v>46245.992999999784</v>
          </cell>
          <cell r="K39" t="str">
            <v/>
          </cell>
          <cell r="L39" t="str">
            <v/>
          </cell>
          <cell r="M39" t="str">
            <v/>
          </cell>
        </row>
        <row r="41">
          <cell r="B41">
            <v>791588.1740000003</v>
          </cell>
          <cell r="C41">
            <v>945497.4499999996</v>
          </cell>
          <cell r="D41">
            <v>945304.4599999998</v>
          </cell>
          <cell r="E41">
            <v>799305.3300000001</v>
          </cell>
          <cell r="F41">
            <v>645552.4999999998</v>
          </cell>
          <cell r="G41">
            <v>568115.5500000005</v>
          </cell>
          <cell r="H41">
            <v>691425.1999999998</v>
          </cell>
          <cell r="I41">
            <v>670923.7000000004</v>
          </cell>
          <cell r="J41">
            <v>632837.8799999999</v>
          </cell>
          <cell r="K41" t="str">
            <v/>
          </cell>
          <cell r="L41" t="str">
            <v/>
          </cell>
          <cell r="M41" t="str">
            <v/>
          </cell>
          <cell r="N41"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3-14"/>
    </sheetNames>
    <definedNames>
      <definedName name="dat1" refersTo="=13-14!$O$7"/>
      <definedName name="dat2" refersTo="=13-14!$P$7"/>
    </definedNames>
    <sheetDataSet>
      <sheetData sheetId="0">
        <row r="3">
          <cell r="B3" t="str">
            <v>Situation Mensuelle du Marché du Maïs en 2013/14</v>
          </cell>
        </row>
        <row r="7">
          <cell r="O7">
            <v>41760</v>
          </cell>
          <cell r="P7">
            <v>41395</v>
          </cell>
        </row>
        <row r="10">
          <cell r="B10">
            <v>2308555.0620000004</v>
          </cell>
          <cell r="C10">
            <v>1567024.6</v>
          </cell>
          <cell r="D10">
            <v>875829.3</v>
          </cell>
          <cell r="E10">
            <v>414691.1</v>
          </cell>
          <cell r="F10">
            <v>2330199</v>
          </cell>
          <cell r="G10">
            <v>5112863.8</v>
          </cell>
          <cell r="H10">
            <v>5685964.7</v>
          </cell>
          <cell r="I10">
            <v>5294617.8</v>
          </cell>
          <cell r="J10">
            <v>4708098.1</v>
          </cell>
          <cell r="K10">
            <v>4236027.3</v>
          </cell>
          <cell r="L10">
            <v>3537365.4</v>
          </cell>
          <cell r="M10">
            <v>0</v>
          </cell>
          <cell r="O10">
            <v>3537365.4</v>
          </cell>
          <cell r="P10">
            <v>3861825.123</v>
          </cell>
          <cell r="Q10">
            <v>-0.08401719722304479</v>
          </cell>
        </row>
        <row r="11">
          <cell r="B11">
            <v>63872.147</v>
          </cell>
          <cell r="C11">
            <v>56928.89</v>
          </cell>
          <cell r="D11">
            <v>50025.99</v>
          </cell>
          <cell r="E11">
            <v>52714.88</v>
          </cell>
          <cell r="F11">
            <v>48893.145000000004</v>
          </cell>
          <cell r="G11">
            <v>59479.728</v>
          </cell>
          <cell r="H11">
            <v>53289.183000000005</v>
          </cell>
          <cell r="I11">
            <v>43572.66300000001</v>
          </cell>
          <cell r="J11">
            <v>59157.491</v>
          </cell>
          <cell r="K11">
            <v>58601.206000000006</v>
          </cell>
          <cell r="L11">
            <v>65047.33866000001</v>
          </cell>
          <cell r="O11">
            <v>65047.33866000001</v>
          </cell>
          <cell r="P11">
            <v>59355.931</v>
          </cell>
          <cell r="Q11">
            <v>0.09588608188118575</v>
          </cell>
        </row>
        <row r="12">
          <cell r="B12">
            <v>6679</v>
          </cell>
          <cell r="C12">
            <v>7908.2</v>
          </cell>
          <cell r="D12">
            <v>6979.8</v>
          </cell>
          <cell r="E12">
            <v>3657.7</v>
          </cell>
          <cell r="F12">
            <v>6162.1</v>
          </cell>
          <cell r="G12">
            <v>6508.3</v>
          </cell>
          <cell r="H12">
            <v>6313.051</v>
          </cell>
          <cell r="I12">
            <v>7512.5306900000005</v>
          </cell>
          <cell r="J12">
            <v>6986.6535417000005</v>
          </cell>
          <cell r="K12">
            <v>7545.585825036001</v>
          </cell>
          <cell r="L12">
            <v>8526.51198229068</v>
          </cell>
          <cell r="M12" t="str">
            <v/>
          </cell>
          <cell r="O12">
            <v>8526.51198229068</v>
          </cell>
          <cell r="P12">
            <v>6934.8</v>
          </cell>
          <cell r="Q12">
            <v>0.22952529017284995</v>
          </cell>
        </row>
        <row r="13">
          <cell r="B13">
            <v>86830</v>
          </cell>
          <cell r="C13">
            <v>82212.66</v>
          </cell>
          <cell r="D13">
            <v>63734.75</v>
          </cell>
          <cell r="E13">
            <v>52452.61</v>
          </cell>
          <cell r="F13">
            <v>78519.39</v>
          </cell>
          <cell r="G13">
            <v>117697.84</v>
          </cell>
          <cell r="H13">
            <v>110065.15</v>
          </cell>
          <cell r="I13">
            <v>98186.8</v>
          </cell>
          <cell r="J13">
            <v>92303.95</v>
          </cell>
          <cell r="K13">
            <v>80565.71</v>
          </cell>
          <cell r="L13">
            <v>83666.96</v>
          </cell>
          <cell r="O13">
            <v>83666.96</v>
          </cell>
          <cell r="P13">
            <v>92540.78</v>
          </cell>
          <cell r="Q13">
            <v>-0.09589091425423468</v>
          </cell>
        </row>
        <row r="16">
          <cell r="B16">
            <v>2465936.2090000003</v>
          </cell>
          <cell r="C16">
            <v>1714074.3499999999</v>
          </cell>
          <cell r="D16">
            <v>996569.8400000001</v>
          </cell>
          <cell r="E16">
            <v>523516.29</v>
          </cell>
          <cell r="F16">
            <v>2463773.6350000002</v>
          </cell>
          <cell r="G16">
            <v>5296549.668</v>
          </cell>
          <cell r="H16">
            <v>5855632.084000001</v>
          </cell>
          <cell r="I16">
            <v>5443889.79369</v>
          </cell>
          <cell r="J16">
            <v>4866546.1945417</v>
          </cell>
          <cell r="K16">
            <v>4382739.801825036</v>
          </cell>
          <cell r="L16">
            <v>3694606.2106422903</v>
          </cell>
          <cell r="M16" t="str">
            <v/>
          </cell>
          <cell r="N16" t="str">
            <v/>
          </cell>
          <cell r="O16">
            <v>3694606.2106422903</v>
          </cell>
          <cell r="P16">
            <v>4020656.6339999996</v>
          </cell>
          <cell r="Q16">
            <v>-0.08109382447645974</v>
          </cell>
        </row>
        <row r="18">
          <cell r="B18">
            <v>0</v>
          </cell>
          <cell r="C18">
            <v>0</v>
          </cell>
          <cell r="D18">
            <v>0</v>
          </cell>
          <cell r="E18">
            <v>0</v>
          </cell>
          <cell r="F18">
            <v>0</v>
          </cell>
          <cell r="G18">
            <v>0</v>
          </cell>
          <cell r="H18">
            <v>0</v>
          </cell>
          <cell r="I18">
            <v>0</v>
          </cell>
          <cell r="J18">
            <v>0</v>
          </cell>
          <cell r="K18">
            <v>0</v>
          </cell>
        </row>
        <row r="20">
          <cell r="B20">
            <v>2465936.2090000003</v>
          </cell>
          <cell r="C20">
            <v>1714074.3499999999</v>
          </cell>
          <cell r="D20">
            <v>996569.8400000001</v>
          </cell>
          <cell r="E20">
            <v>523516.29</v>
          </cell>
          <cell r="F20">
            <v>2463773.6350000002</v>
          </cell>
          <cell r="G20">
            <v>5296549.668</v>
          </cell>
          <cell r="H20">
            <v>5855632.084000001</v>
          </cell>
          <cell r="I20">
            <v>5443889.79369</v>
          </cell>
          <cell r="J20">
            <v>4866546.1945417</v>
          </cell>
          <cell r="K20">
            <v>4382739.801825036</v>
          </cell>
          <cell r="L20">
            <v>3694606.2106422903</v>
          </cell>
          <cell r="M20" t="str">
            <v/>
          </cell>
          <cell r="N20" t="str">
            <v/>
          </cell>
          <cell r="O20">
            <v>3694606.2106422903</v>
          </cell>
          <cell r="P20">
            <v>4020656.6339999996</v>
          </cell>
          <cell r="Q20">
            <v>-0.08109382447645974</v>
          </cell>
        </row>
        <row r="23">
          <cell r="B23">
            <v>223169.3</v>
          </cell>
          <cell r="C23">
            <v>174121.3</v>
          </cell>
          <cell r="D23">
            <v>255551.1</v>
          </cell>
          <cell r="E23">
            <v>2971055.2</v>
          </cell>
          <cell r="F23">
            <v>4087043.6</v>
          </cell>
          <cell r="G23">
            <v>1571340.8</v>
          </cell>
          <cell r="H23">
            <v>739106.6</v>
          </cell>
          <cell r="I23">
            <v>460600.8</v>
          </cell>
          <cell r="J23">
            <v>546838.1</v>
          </cell>
          <cell r="K23">
            <v>399218.4</v>
          </cell>
          <cell r="L23">
            <v>0</v>
          </cell>
          <cell r="M23">
            <v>0</v>
          </cell>
          <cell r="O23">
            <v>11428045.200000001</v>
          </cell>
          <cell r="P23">
            <v>12473252.933</v>
          </cell>
          <cell r="Q23">
            <v>-0.08379592225174348</v>
          </cell>
        </row>
        <row r="24">
          <cell r="B24">
            <v>40978.3</v>
          </cell>
          <cell r="C24">
            <v>15694.2</v>
          </cell>
          <cell r="D24">
            <v>26597.5</v>
          </cell>
          <cell r="E24">
            <v>46797.1</v>
          </cell>
          <cell r="F24">
            <v>104213.5</v>
          </cell>
          <cell r="G24">
            <v>97371.9</v>
          </cell>
          <cell r="H24">
            <v>44764.3</v>
          </cell>
          <cell r="I24">
            <v>46101</v>
          </cell>
          <cell r="J24">
            <v>47138.6</v>
          </cell>
          <cell r="Q24" t="str">
            <v/>
          </cell>
        </row>
        <row r="26">
          <cell r="B26">
            <v>2730083.809</v>
          </cell>
          <cell r="C26">
            <v>1903889.8499999999</v>
          </cell>
          <cell r="D26">
            <v>1278718.4400000002</v>
          </cell>
          <cell r="E26">
            <v>3541368.5900000003</v>
          </cell>
          <cell r="F26">
            <v>6655030.735</v>
          </cell>
          <cell r="G26">
            <v>6965262.368</v>
          </cell>
          <cell r="H26">
            <v>6639502.984</v>
          </cell>
          <cell r="I26">
            <v>5950591.59369</v>
          </cell>
          <cell r="J26">
            <v>5460522.894541699</v>
          </cell>
          <cell r="K26" t="str">
            <v/>
          </cell>
          <cell r="L26" t="str">
            <v/>
          </cell>
          <cell r="M26" t="str">
            <v/>
          </cell>
          <cell r="N26" t="str">
            <v/>
          </cell>
        </row>
        <row r="29">
          <cell r="B29">
            <v>201773.92</v>
          </cell>
          <cell r="C29">
            <v>190322.22000000003</v>
          </cell>
          <cell r="D29">
            <v>176105.64</v>
          </cell>
          <cell r="E29">
            <v>195616.39</v>
          </cell>
          <cell r="F29">
            <v>195354.922</v>
          </cell>
          <cell r="G29">
            <v>165039.003</v>
          </cell>
          <cell r="H29">
            <v>201163.53799999997</v>
          </cell>
          <cell r="I29">
            <v>180111.87699999998</v>
          </cell>
          <cell r="J29">
            <v>198488.129</v>
          </cell>
          <cell r="K29">
            <v>188563.72254999998</v>
          </cell>
          <cell r="L29">
            <v>0</v>
          </cell>
          <cell r="M29">
            <v>0</v>
          </cell>
          <cell r="O29">
            <v>1892539.3615499998</v>
          </cell>
          <cell r="P29">
            <v>1859668.1800000002</v>
          </cell>
          <cell r="Q29">
            <v>0.017675831583029877</v>
          </cell>
        </row>
        <row r="30">
          <cell r="B30">
            <v>250184.76699999993</v>
          </cell>
          <cell r="C30">
            <v>194482.72900000002</v>
          </cell>
          <cell r="D30">
            <v>177901.044</v>
          </cell>
          <cell r="E30">
            <v>246511.63</v>
          </cell>
          <cell r="F30">
            <v>317920.092</v>
          </cell>
          <cell r="G30">
            <v>339445.93399999995</v>
          </cell>
          <cell r="H30">
            <v>358597.54</v>
          </cell>
          <cell r="I30">
            <v>306228.917</v>
          </cell>
          <cell r="J30">
            <v>332193.97900000005</v>
          </cell>
          <cell r="K30">
            <v>349703.813</v>
          </cell>
          <cell r="L30">
            <v>0</v>
          </cell>
          <cell r="M30">
            <v>0</v>
          </cell>
          <cell r="O30">
            <v>2873170.4450000003</v>
          </cell>
          <cell r="P30">
            <v>2873503.9560000002</v>
          </cell>
          <cell r="Q30">
            <v>-0.00011606422162868668</v>
          </cell>
        </row>
        <row r="31">
          <cell r="B31">
            <v>34209.38</v>
          </cell>
          <cell r="C31">
            <v>34219.54</v>
          </cell>
          <cell r="D31">
            <v>26868.27</v>
          </cell>
          <cell r="E31">
            <v>32969.54</v>
          </cell>
          <cell r="F31">
            <v>30635.69</v>
          </cell>
          <cell r="G31">
            <v>26379.12</v>
          </cell>
          <cell r="H31">
            <v>31918.7352</v>
          </cell>
          <cell r="I31">
            <v>28726.861679999998</v>
          </cell>
          <cell r="J31">
            <v>33323.159548799995</v>
          </cell>
          <cell r="K31">
            <v>30657.306784895998</v>
          </cell>
          <cell r="L31" t="str">
            <v/>
          </cell>
          <cell r="M31" t="str">
            <v/>
          </cell>
          <cell r="O31">
            <v>309907.603213696</v>
          </cell>
          <cell r="P31">
            <v>297424.947</v>
          </cell>
          <cell r="Q31">
            <v>0.041969096202599365</v>
          </cell>
        </row>
        <row r="33">
          <cell r="B33">
            <v>486168.0669999999</v>
          </cell>
          <cell r="C33">
            <v>419024.489</v>
          </cell>
          <cell r="D33">
            <v>380874.954</v>
          </cell>
          <cell r="E33">
            <v>475097.56</v>
          </cell>
          <cell r="F33">
            <v>543910.7039999999</v>
          </cell>
          <cell r="G33">
            <v>530864.0569999999</v>
          </cell>
          <cell r="H33">
            <v>591679.8132</v>
          </cell>
          <cell r="I33">
            <v>515067.65567999997</v>
          </cell>
          <cell r="J33">
            <v>564005.2675488</v>
          </cell>
          <cell r="K33">
            <v>568924.842334896</v>
          </cell>
          <cell r="L33" t="str">
            <v/>
          </cell>
          <cell r="M33" t="str">
            <v/>
          </cell>
          <cell r="O33">
            <v>5075617.409763696</v>
          </cell>
          <cell r="P33">
            <v>5030597.083</v>
          </cell>
          <cell r="Q33">
            <v>0.008949300852543862</v>
          </cell>
        </row>
        <row r="36">
          <cell r="B36">
            <v>491262.6</v>
          </cell>
          <cell r="C36">
            <v>421563.9</v>
          </cell>
          <cell r="D36">
            <v>295241.9</v>
          </cell>
          <cell r="E36">
            <v>492893.9</v>
          </cell>
          <cell r="F36">
            <v>568266.4</v>
          </cell>
          <cell r="G36">
            <v>300200.3</v>
          </cell>
          <cell r="H36">
            <v>295928.3</v>
          </cell>
          <cell r="I36">
            <v>296584.1</v>
          </cell>
          <cell r="J36">
            <v>372706</v>
          </cell>
        </row>
        <row r="37">
          <cell r="B37">
            <v>159160.7</v>
          </cell>
          <cell r="C37">
            <v>15666.1</v>
          </cell>
          <cell r="D37">
            <v>1028.1</v>
          </cell>
          <cell r="E37">
            <v>30827.4</v>
          </cell>
          <cell r="F37">
            <v>58586</v>
          </cell>
          <cell r="G37">
            <v>7064.1</v>
          </cell>
          <cell r="H37">
            <v>18724.9</v>
          </cell>
          <cell r="I37">
            <v>29266.7</v>
          </cell>
          <cell r="J37">
            <v>20989.2</v>
          </cell>
        </row>
        <row r="39">
          <cell r="B39">
            <v>650423.3</v>
          </cell>
          <cell r="C39">
            <v>437230</v>
          </cell>
          <cell r="D39">
            <v>296270</v>
          </cell>
          <cell r="E39">
            <v>523721.30000000005</v>
          </cell>
          <cell r="F39">
            <v>626852.4</v>
          </cell>
          <cell r="G39">
            <v>307264.39999999997</v>
          </cell>
          <cell r="H39">
            <v>314653.2</v>
          </cell>
          <cell r="I39">
            <v>325850.8</v>
          </cell>
          <cell r="J39">
            <v>393695.2</v>
          </cell>
          <cell r="K39" t="str">
            <v/>
          </cell>
          <cell r="L39" t="str">
            <v/>
          </cell>
          <cell r="M39" t="str">
            <v/>
          </cell>
          <cell r="N39" t="str">
            <v/>
          </cell>
        </row>
        <row r="41">
          <cell r="B41">
            <v>-120581.90799999982</v>
          </cell>
          <cell r="C41">
            <v>51065.52099999972</v>
          </cell>
          <cell r="D41">
            <v>78057.19600000017</v>
          </cell>
          <cell r="E41">
            <v>78776.0950000002</v>
          </cell>
          <cell r="F41">
            <v>187717.96300000045</v>
          </cell>
          <cell r="G41">
            <v>271501.82699999865</v>
          </cell>
          <cell r="H41">
            <v>289280.1771100005</v>
          </cell>
          <cell r="I41">
            <v>243126.9434682997</v>
          </cell>
          <cell r="J41">
            <v>120082.62516786344</v>
          </cell>
          <cell r="K41" t="str">
            <v/>
          </cell>
          <cell r="L41" t="str">
            <v/>
          </cell>
          <cell r="M41" t="str">
            <v/>
          </cell>
        </row>
        <row r="42">
          <cell r="B42">
            <v>1016009.4590000003</v>
          </cell>
          <cell r="C42">
            <v>907320.0099999998</v>
          </cell>
          <cell r="D42">
            <v>755202.1500000001</v>
          </cell>
          <cell r="E42">
            <v>1077594.9550000003</v>
          </cell>
          <cell r="F42">
            <v>1358481.0670000003</v>
          </cell>
          <cell r="G42">
            <v>1109630.2839999986</v>
          </cell>
          <cell r="H42">
            <v>1195613.1903100004</v>
          </cell>
          <cell r="I42">
            <v>1084045.3991482996</v>
          </cell>
          <cell r="J42">
            <v>1077783.0927166634</v>
          </cell>
          <cell r="K42" t="str">
            <v/>
          </cell>
          <cell r="L42" t="str">
            <v/>
          </cell>
          <cell r="M42" t="str">
            <v/>
          </cell>
          <cell r="N42"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R48"/>
  <sheetViews>
    <sheetView tabSelected="1" zoomScale="90" zoomScaleNormal="90" workbookViewId="0" topLeftCell="D1">
      <selection activeCell="O8" sqref="O8"/>
    </sheetView>
  </sheetViews>
  <sheetFormatPr defaultColWidth="11.421875" defaultRowHeight="12.75"/>
  <cols>
    <col min="1" max="1" width="39.7109375" style="25" customWidth="1"/>
    <col min="2" max="17" width="9.7109375" style="26" customWidth="1"/>
    <col min="18" max="16384" width="11.421875" style="26" customWidth="1"/>
  </cols>
  <sheetData>
    <row r="1" ht="12.75" customHeight="1"/>
    <row r="2" ht="12.75" customHeight="1">
      <c r="A2" s="27"/>
    </row>
    <row r="3" spans="1:17" ht="30" customHeight="1">
      <c r="A3" s="28"/>
      <c r="B3" s="418" t="str">
        <f>'[1]13-14'!$B$3:$Q$3</f>
        <v>Situation Mensuelle du Marché du Blé tendre en 2013/14</v>
      </c>
      <c r="C3" s="418"/>
      <c r="D3" s="418"/>
      <c r="E3" s="418"/>
      <c r="F3" s="418"/>
      <c r="G3" s="418"/>
      <c r="H3" s="418"/>
      <c r="I3" s="418"/>
      <c r="J3" s="418"/>
      <c r="K3" s="418"/>
      <c r="L3" s="418"/>
      <c r="M3" s="418"/>
      <c r="N3" s="418"/>
      <c r="O3" s="418"/>
      <c r="P3" s="418"/>
      <c r="Q3" s="418"/>
    </row>
    <row r="4" spans="1:18" s="32" customFormat="1" ht="12" customHeight="1">
      <c r="A4" s="29"/>
      <c r="B4" s="30"/>
      <c r="C4" s="30"/>
      <c r="D4" s="30"/>
      <c r="E4" s="30"/>
      <c r="F4" s="30"/>
      <c r="G4" s="30"/>
      <c r="H4" s="31"/>
      <c r="I4" s="31"/>
      <c r="J4" s="31"/>
      <c r="K4" s="31"/>
      <c r="L4" s="31"/>
      <c r="M4" s="31"/>
      <c r="O4" s="33"/>
      <c r="P4" s="33"/>
      <c r="R4" s="35"/>
    </row>
    <row r="5" spans="1:16" s="32" customFormat="1" ht="12" customHeight="1" thickBot="1">
      <c r="A5" s="29"/>
      <c r="B5" s="30"/>
      <c r="C5" s="30"/>
      <c r="D5" s="30"/>
      <c r="E5" s="30"/>
      <c r="F5" s="30"/>
      <c r="G5" s="30"/>
      <c r="H5" s="31"/>
      <c r="I5" s="31"/>
      <c r="J5" s="31"/>
      <c r="K5" s="31"/>
      <c r="L5" s="31"/>
      <c r="M5" s="31"/>
      <c r="O5" s="33"/>
      <c r="P5" s="33"/>
    </row>
    <row r="6" spans="1:17" s="74" customFormat="1" ht="12.75" customHeight="1">
      <c r="A6" s="50" t="s">
        <v>14</v>
      </c>
      <c r="B6" s="57" t="s">
        <v>0</v>
      </c>
      <c r="C6" s="57" t="s">
        <v>1</v>
      </c>
      <c r="D6" s="57" t="s">
        <v>2</v>
      </c>
      <c r="E6" s="57" t="s">
        <v>3</v>
      </c>
      <c r="F6" s="57" t="s">
        <v>4</v>
      </c>
      <c r="G6" s="57" t="s">
        <v>5</v>
      </c>
      <c r="H6" s="57" t="s">
        <v>6</v>
      </c>
      <c r="I6" s="57" t="s">
        <v>7</v>
      </c>
      <c r="J6" s="57" t="s">
        <v>8</v>
      </c>
      <c r="K6" s="57" t="s">
        <v>9</v>
      </c>
      <c r="L6" s="57" t="s">
        <v>10</v>
      </c>
      <c r="M6" s="57" t="s">
        <v>11</v>
      </c>
      <c r="N6" s="57" t="s">
        <v>0</v>
      </c>
      <c r="O6" s="58" t="s">
        <v>34</v>
      </c>
      <c r="P6" s="59" t="s">
        <v>34</v>
      </c>
      <c r="Q6" s="149" t="s">
        <v>13</v>
      </c>
    </row>
    <row r="7" spans="1:17" s="75" customFormat="1" ht="12.75" customHeight="1">
      <c r="A7" s="51" t="s">
        <v>15</v>
      </c>
      <c r="B7" s="60"/>
      <c r="C7" s="60"/>
      <c r="D7" s="60"/>
      <c r="E7" s="60"/>
      <c r="F7" s="60"/>
      <c r="G7" s="60"/>
      <c r="H7" s="60"/>
      <c r="I7" s="60"/>
      <c r="J7" s="60"/>
      <c r="K7" s="60"/>
      <c r="L7" s="60"/>
      <c r="M7" s="60"/>
      <c r="N7" s="60"/>
      <c r="O7" s="168">
        <f>[1]!dat1</f>
        <v>41760</v>
      </c>
      <c r="P7" s="168">
        <f>[1]!dat2</f>
        <v>41395</v>
      </c>
      <c r="Q7" s="150" t="s">
        <v>58</v>
      </c>
    </row>
    <row r="8" spans="1:17" s="75" customFormat="1" ht="12.75" customHeight="1">
      <c r="A8" s="52"/>
      <c r="B8" s="142"/>
      <c r="C8" s="143"/>
      <c r="D8" s="143"/>
      <c r="E8" s="143"/>
      <c r="F8" s="143"/>
      <c r="G8" s="143"/>
      <c r="H8" s="143"/>
      <c r="I8" s="143"/>
      <c r="J8" s="143"/>
      <c r="K8" s="143"/>
      <c r="L8" s="143"/>
      <c r="M8" s="143"/>
      <c r="N8" s="144"/>
      <c r="O8" s="145"/>
      <c r="P8" s="146"/>
      <c r="Q8" s="151"/>
    </row>
    <row r="9" spans="1:17" s="75" customFormat="1" ht="12.75" customHeight="1">
      <c r="A9" s="53" t="s">
        <v>113</v>
      </c>
      <c r="B9" s="318" t="s">
        <v>15</v>
      </c>
      <c r="C9" s="319"/>
      <c r="D9" s="319"/>
      <c r="E9" s="319"/>
      <c r="F9" s="319"/>
      <c r="G9" s="319"/>
      <c r="H9" s="319"/>
      <c r="I9" s="319"/>
      <c r="J9" s="319"/>
      <c r="K9" s="319"/>
      <c r="L9" s="319"/>
      <c r="M9" s="319"/>
      <c r="N9" s="320"/>
      <c r="O9" s="321"/>
      <c r="P9" s="322"/>
      <c r="Q9" s="152"/>
    </row>
    <row r="10" spans="1:17" s="75" customFormat="1" ht="12.75" customHeight="1">
      <c r="A10" s="52" t="s">
        <v>103</v>
      </c>
      <c r="B10" s="318"/>
      <c r="C10" s="319"/>
      <c r="D10" s="319"/>
      <c r="E10" s="319"/>
      <c r="F10" s="319"/>
      <c r="G10" s="319"/>
      <c r="H10" s="319"/>
      <c r="I10" s="319"/>
      <c r="J10" s="319"/>
      <c r="K10" s="319"/>
      <c r="L10" s="319"/>
      <c r="M10" s="319"/>
      <c r="N10" s="320"/>
      <c r="O10" s="323"/>
      <c r="P10" s="324"/>
      <c r="Q10" s="152"/>
    </row>
    <row r="11" spans="1:17" s="75" customFormat="1" ht="12.75" customHeight="1">
      <c r="A11" s="54" t="s">
        <v>32</v>
      </c>
      <c r="B11" s="127">
        <f>'[1]13-14'!B11</f>
        <v>2243797.748</v>
      </c>
      <c r="C11" s="123">
        <f>'[1]13-14'!C11</f>
        <v>4468858.3</v>
      </c>
      <c r="D11" s="123">
        <f>'[1]13-14'!D11</f>
        <v>13322341.6</v>
      </c>
      <c r="E11" s="123">
        <f>'[1]13-14'!E11</f>
        <v>12894950.100000001</v>
      </c>
      <c r="F11" s="123">
        <f>'[1]13-14'!F11</f>
        <v>11523508.399999999</v>
      </c>
      <c r="G11" s="123">
        <f>'[1]13-14'!G11</f>
        <v>10685521.5</v>
      </c>
      <c r="H11" s="123">
        <f>'[1]13-14'!H11</f>
        <v>9489281.3</v>
      </c>
      <c r="I11" s="123">
        <f>'[1]13-14'!I11</f>
        <v>8175522</v>
      </c>
      <c r="J11" s="123">
        <f>'[1]13-14'!J11</f>
        <v>6859693.8</v>
      </c>
      <c r="K11" s="123">
        <f>'[1]13-14'!K11</f>
        <v>6224068.600000001</v>
      </c>
      <c r="L11" s="123">
        <f>'[1]13-14'!L11</f>
        <v>5016561.4</v>
      </c>
      <c r="M11" s="123">
        <f>'[1]13-14'!M11</f>
        <v>0</v>
      </c>
      <c r="N11" s="128">
        <f>'[1]13-14'!N11</f>
        <v>0</v>
      </c>
      <c r="O11" s="325">
        <f>'[1]13-14'!O11</f>
        <v>5016561.4</v>
      </c>
      <c r="P11" s="326">
        <f>'[1]13-14'!P11</f>
        <v>5165319.136</v>
      </c>
      <c r="Q11" s="152">
        <f>'[1]13-14'!Q11</f>
        <v>-0.02879933109325683</v>
      </c>
    </row>
    <row r="12" spans="1:17" s="75" customFormat="1" ht="12.75" customHeight="1">
      <c r="A12" s="52" t="s">
        <v>35</v>
      </c>
      <c r="B12" s="127">
        <f>'[1]13-14'!B12</f>
        <v>139173.85</v>
      </c>
      <c r="C12" s="123">
        <f>'[1]13-14'!C12</f>
        <v>108626.96</v>
      </c>
      <c r="D12" s="123">
        <f>'[1]13-14'!D12</f>
        <v>331996.81</v>
      </c>
      <c r="E12" s="123">
        <f>'[1]13-14'!E12</f>
        <v>273811.64</v>
      </c>
      <c r="F12" s="123">
        <f>'[1]13-14'!F12</f>
        <v>242273.5</v>
      </c>
      <c r="G12" s="123">
        <f>'[1]13-14'!G12</f>
        <v>237262.74</v>
      </c>
      <c r="H12" s="123">
        <f>'[1]13-14'!H12</f>
        <v>232408.87</v>
      </c>
      <c r="I12" s="123">
        <f>'[1]13-14'!I12</f>
        <v>216177.36</v>
      </c>
      <c r="J12" s="123">
        <f>'[1]13-14'!J12</f>
        <v>204500.27</v>
      </c>
      <c r="K12" s="123">
        <f>'[1]13-14'!K12</f>
        <v>186640.35</v>
      </c>
      <c r="L12" s="123">
        <f>'[1]13-14'!L12</f>
        <v>158463.23</v>
      </c>
      <c r="M12" s="123">
        <f>'[1]13-14'!M12</f>
        <v>0</v>
      </c>
      <c r="N12" s="128">
        <f>'[1]13-14'!N12</f>
        <v>0</v>
      </c>
      <c r="O12" s="325">
        <f>'[1]13-14'!O12</f>
        <v>158463.23</v>
      </c>
      <c r="P12" s="326">
        <f>'[1]13-14'!P12</f>
        <v>121932.87</v>
      </c>
      <c r="Q12" s="152">
        <f>'[1]13-14'!Q12</f>
        <v>0.2995940307154257</v>
      </c>
    </row>
    <row r="13" spans="1:17" s="75" customFormat="1" ht="12.75" customHeight="1">
      <c r="A13" s="52" t="s">
        <v>36</v>
      </c>
      <c r="B13" s="127">
        <f>'[1]13-14'!B13</f>
        <v>0</v>
      </c>
      <c r="C13" s="123">
        <f>'[1]13-14'!C13</f>
        <v>0</v>
      </c>
      <c r="D13" s="123">
        <f>'[1]13-14'!D13</f>
        <v>0</v>
      </c>
      <c r="E13" s="123">
        <f>'[1]13-14'!E13</f>
        <v>0</v>
      </c>
      <c r="F13" s="123">
        <f>'[1]13-14'!F13</f>
        <v>0</v>
      </c>
      <c r="G13" s="123">
        <f>'[1]13-14'!G13</f>
        <v>0</v>
      </c>
      <c r="H13" s="123">
        <f>'[1]13-14'!H13</f>
        <v>0</v>
      </c>
      <c r="I13" s="123">
        <f>'[1]13-14'!I13</f>
        <v>0</v>
      </c>
      <c r="J13" s="123">
        <f>'[1]13-14'!J13</f>
        <v>0</v>
      </c>
      <c r="K13" s="123">
        <f>'[1]13-14'!K13</f>
        <v>0</v>
      </c>
      <c r="L13" s="123">
        <f>'[1]13-14'!L13</f>
        <v>0</v>
      </c>
      <c r="M13" s="123">
        <f>'[1]13-14'!M13</f>
        <v>0</v>
      </c>
      <c r="N13" s="128">
        <f>'[1]13-14'!N13</f>
        <v>0</v>
      </c>
      <c r="O13" s="325">
        <f>'[1]13-14'!O13</f>
        <v>0</v>
      </c>
      <c r="P13" s="326">
        <f>'[1]13-14'!P13</f>
        <v>0</v>
      </c>
      <c r="Q13" s="152">
        <f>'[1]13-14'!Q13</f>
      </c>
    </row>
    <row r="14" spans="1:17" s="75" customFormat="1" ht="12.75" customHeight="1">
      <c r="A14" s="52" t="s">
        <v>37</v>
      </c>
      <c r="B14" s="127">
        <f>'[1]13-14'!B14</f>
        <v>393276.14779999986</v>
      </c>
      <c r="C14" s="123">
        <f>'[1]13-14'!C14</f>
        <v>387333.8992355908</v>
      </c>
      <c r="D14" s="123">
        <f>'[1]13-14'!D14</f>
        <v>375158.5891266892</v>
      </c>
      <c r="E14" s="123">
        <f>'[1]13-14'!E14</f>
        <v>375330.02476289595</v>
      </c>
      <c r="F14" s="123">
        <f>'[1]13-14'!F14</f>
        <v>372632.02332134335</v>
      </c>
      <c r="G14" s="123">
        <f>'[1]13-14'!G14</f>
        <v>375233.8715623161</v>
      </c>
      <c r="H14" s="123">
        <f>'[1]13-14'!H14</f>
        <v>378003.3682353045</v>
      </c>
      <c r="I14" s="123">
        <f>'[1]13-14'!I14</f>
        <v>383432.9704634691</v>
      </c>
      <c r="J14" s="123">
        <f>'[1]13-14'!J14</f>
        <v>383264.73233579576</v>
      </c>
      <c r="K14" s="123">
        <f>'[1]13-14'!K14</f>
        <v>372382.1195719616</v>
      </c>
      <c r="L14" s="123">
        <f>'[1]13-14'!L14</f>
        <v>382117.6626279416</v>
      </c>
      <c r="M14" s="123">
        <f>'[1]13-14'!M14</f>
        <v>0</v>
      </c>
      <c r="N14" s="128">
        <f>'[1]13-14'!N14</f>
        <v>0</v>
      </c>
      <c r="O14" s="325">
        <f>'[1]13-14'!O14</f>
        <v>382117.6626279416</v>
      </c>
      <c r="P14" s="326">
        <f>'[1]13-14'!P14</f>
        <v>367261.72791919566</v>
      </c>
      <c r="Q14" s="152">
        <f>'[1]13-14'!Q14</f>
        <v>0.04045053861973469</v>
      </c>
    </row>
    <row r="15" spans="1:17" s="75" customFormat="1" ht="12.75" customHeight="1">
      <c r="A15" s="52" t="s">
        <v>38</v>
      </c>
      <c r="B15" s="127">
        <f>'[1]13-14'!B15</f>
        <v>63996.31</v>
      </c>
      <c r="C15" s="123">
        <f>'[1]13-14'!C15</f>
        <v>64403.22</v>
      </c>
      <c r="D15" s="123">
        <f>'[1]13-14'!D15</f>
        <v>72802.36</v>
      </c>
      <c r="E15" s="123">
        <f>'[1]13-14'!E15</f>
        <v>71375.07</v>
      </c>
      <c r="F15" s="123">
        <f>'[1]13-14'!F15</f>
        <v>76350.02</v>
      </c>
      <c r="G15" s="123">
        <f>'[1]13-14'!G15</f>
        <v>79299.27</v>
      </c>
      <c r="H15" s="123">
        <f>'[1]13-14'!H15</f>
        <v>75114.94</v>
      </c>
      <c r="I15" s="123">
        <f>'[1]13-14'!I15</f>
        <v>76706.10500000003</v>
      </c>
      <c r="J15" s="123">
        <f>'[1]13-14'!J15</f>
        <v>81308.65</v>
      </c>
      <c r="K15" s="123">
        <f>'[1]13-14'!K15</f>
        <v>84024.36</v>
      </c>
      <c r="L15" s="123">
        <f>'[1]13-14'!L15</f>
        <v>83589.92055555555</v>
      </c>
      <c r="M15" s="123">
        <f>'[1]13-14'!M15</f>
        <v>0</v>
      </c>
      <c r="N15" s="128">
        <f>'[1]13-14'!N15</f>
        <v>0</v>
      </c>
      <c r="O15" s="325">
        <f>'[1]13-14'!O15</f>
        <v>83589.92055555555</v>
      </c>
      <c r="P15" s="326">
        <f>'[1]13-14'!P15</f>
        <v>75195.28199999999</v>
      </c>
      <c r="Q15" s="152">
        <f>'[1]13-14'!Q15</f>
        <v>0.11163783594236087</v>
      </c>
    </row>
    <row r="16" spans="1:17" s="75" customFormat="1" ht="12.75" customHeight="1">
      <c r="A16" s="52"/>
      <c r="B16" s="127"/>
      <c r="C16" s="123"/>
      <c r="D16" s="123"/>
      <c r="E16" s="123"/>
      <c r="F16" s="123"/>
      <c r="G16" s="123"/>
      <c r="H16" s="123"/>
      <c r="I16" s="123"/>
      <c r="J16" s="123"/>
      <c r="K16" s="123"/>
      <c r="L16" s="123"/>
      <c r="M16" s="123"/>
      <c r="N16" s="128"/>
      <c r="O16" s="325"/>
      <c r="P16" s="326"/>
      <c r="Q16" s="152"/>
    </row>
    <row r="17" spans="1:17" s="75" customFormat="1" ht="12.75" customHeight="1">
      <c r="A17" s="148" t="s">
        <v>17</v>
      </c>
      <c r="B17" s="129">
        <f>'[1]13-14'!B17</f>
        <v>2840244.0558</v>
      </c>
      <c r="C17" s="130">
        <f>'[1]13-14'!C17</f>
        <v>5029222.379235591</v>
      </c>
      <c r="D17" s="130">
        <f>'[1]13-14'!D17</f>
        <v>14102299.359126689</v>
      </c>
      <c r="E17" s="130">
        <f>'[1]13-14'!E17</f>
        <v>13615466.8347629</v>
      </c>
      <c r="F17" s="130">
        <f>'[1]13-14'!F17</f>
        <v>12214763.943321342</v>
      </c>
      <c r="G17" s="130">
        <f>'[1]13-14'!G17</f>
        <v>11377317.381562315</v>
      </c>
      <c r="H17" s="130">
        <f>'[1]13-14'!H17</f>
        <v>10174808.478235304</v>
      </c>
      <c r="I17" s="130">
        <f>'[1]13-14'!I17</f>
        <v>8851838.43546347</v>
      </c>
      <c r="J17" s="130">
        <f>'[1]13-14'!J17</f>
        <v>7528767.452335795</v>
      </c>
      <c r="K17" s="130">
        <f>'[1]13-14'!K17</f>
        <v>6867115.429571962</v>
      </c>
      <c r="L17" s="130">
        <f>'[1]13-14'!L17</f>
        <v>5640732.213183498</v>
      </c>
      <c r="M17" s="130">
        <f>'[1]13-14'!M17</f>
      </c>
      <c r="N17" s="131">
        <f>'[1]13-14'!N17</f>
        <v>0</v>
      </c>
      <c r="O17" s="327">
        <f>'[1]13-14'!O17</f>
        <v>5640732.213183498</v>
      </c>
      <c r="P17" s="328">
        <f>'[1]13-14'!P17</f>
        <v>5729709.0159191955</v>
      </c>
      <c r="Q17" s="216">
        <f>'[1]13-14'!Q17</f>
        <v>-0.015529026428477977</v>
      </c>
    </row>
    <row r="18" spans="1:17" s="75" customFormat="1" ht="12.75" customHeight="1">
      <c r="A18" s="52"/>
      <c r="B18" s="139"/>
      <c r="C18" s="34"/>
      <c r="D18" s="34"/>
      <c r="E18" s="34"/>
      <c r="F18" s="34"/>
      <c r="G18" s="34"/>
      <c r="H18" s="34"/>
      <c r="I18" s="34"/>
      <c r="J18" s="34"/>
      <c r="K18" s="34"/>
      <c r="L18" s="34"/>
      <c r="M18" s="34"/>
      <c r="N18" s="140"/>
      <c r="O18" s="325"/>
      <c r="P18" s="326"/>
      <c r="Q18" s="152"/>
    </row>
    <row r="19" spans="1:17" s="75" customFormat="1" ht="12.75" customHeight="1">
      <c r="A19" s="52" t="s">
        <v>39</v>
      </c>
      <c r="B19" s="127">
        <f>'[1]13-14'!B19</f>
        <v>0</v>
      </c>
      <c r="C19" s="123">
        <f>'[1]13-14'!C19</f>
        <v>0</v>
      </c>
      <c r="D19" s="123">
        <f>'[1]13-14'!D19</f>
        <v>0</v>
      </c>
      <c r="E19" s="123">
        <f>'[1]13-14'!E19</f>
        <v>0</v>
      </c>
      <c r="F19" s="123">
        <f>'[1]13-14'!F19</f>
        <v>0</v>
      </c>
      <c r="G19" s="123">
        <f>'[1]13-14'!G19</f>
        <v>0</v>
      </c>
      <c r="H19" s="123">
        <f>'[1]13-14'!H19</f>
        <v>0</v>
      </c>
      <c r="I19" s="123">
        <f>'[1]13-14'!I19</f>
        <v>0</v>
      </c>
      <c r="J19" s="123">
        <f>'[1]13-14'!J19</f>
        <v>0</v>
      </c>
      <c r="K19" s="123">
        <f>'[1]13-14'!K19</f>
        <v>0</v>
      </c>
      <c r="L19" s="123">
        <f>'[1]13-14'!L19</f>
        <v>0</v>
      </c>
      <c r="M19" s="123">
        <f>'[1]13-14'!M19</f>
        <v>0</v>
      </c>
      <c r="N19" s="128">
        <f>'[1]13-14'!N19</f>
        <v>0</v>
      </c>
      <c r="O19" s="325">
        <f>'[1]13-14'!O19</f>
        <v>0</v>
      </c>
      <c r="P19" s="326">
        <f>'[1]13-14'!P19</f>
        <v>0</v>
      </c>
      <c r="Q19" s="152">
        <f>'[1]13-14'!Q19</f>
      </c>
    </row>
    <row r="20" spans="1:17" s="75" customFormat="1" ht="12.75" customHeight="1">
      <c r="A20" s="52"/>
      <c r="B20" s="139"/>
      <c r="C20" s="34"/>
      <c r="D20" s="34"/>
      <c r="E20" s="34"/>
      <c r="F20" s="34"/>
      <c r="G20" s="34"/>
      <c r="H20" s="34"/>
      <c r="I20" s="34"/>
      <c r="J20" s="34"/>
      <c r="K20" s="34"/>
      <c r="L20" s="34"/>
      <c r="M20" s="34"/>
      <c r="N20" s="140"/>
      <c r="O20" s="325"/>
      <c r="P20" s="326"/>
      <c r="Q20" s="152"/>
    </row>
    <row r="21" spans="1:17" s="75" customFormat="1" ht="25.5" customHeight="1">
      <c r="A21" s="55" t="s">
        <v>18</v>
      </c>
      <c r="B21" s="329">
        <f>'[1]13-14'!B21</f>
        <v>2840244.0558</v>
      </c>
      <c r="C21" s="330">
        <f>'[1]13-14'!C21</f>
        <v>5029222.379235591</v>
      </c>
      <c r="D21" s="330">
        <f>'[1]13-14'!D21</f>
        <v>14102299.359126689</v>
      </c>
      <c r="E21" s="330">
        <f>'[1]13-14'!E21</f>
        <v>13615466.8347629</v>
      </c>
      <c r="F21" s="330">
        <f>'[1]13-14'!F21</f>
        <v>12214763.943321342</v>
      </c>
      <c r="G21" s="330">
        <f>'[1]13-14'!G21</f>
        <v>11377317.381562315</v>
      </c>
      <c r="H21" s="330">
        <f>'[1]13-14'!H21</f>
        <v>10174808.478235304</v>
      </c>
      <c r="I21" s="330">
        <f>'[1]13-14'!I21</f>
        <v>8851838.43546347</v>
      </c>
      <c r="J21" s="330">
        <f>'[1]13-14'!J21</f>
        <v>7528767.452335795</v>
      </c>
      <c r="K21" s="330">
        <f>'[1]13-14'!K21</f>
        <v>6867115.429571962</v>
      </c>
      <c r="L21" s="330">
        <f>'[1]13-14'!L21</f>
        <v>5640732.213183498</v>
      </c>
      <c r="M21" s="330">
        <f>'[1]13-14'!M21</f>
      </c>
      <c r="N21" s="331">
        <f>'[1]13-14'!N21</f>
        <v>0</v>
      </c>
      <c r="O21" s="332">
        <f>'[1]13-14'!O21</f>
        <v>5640732.213183498</v>
      </c>
      <c r="P21" s="333">
        <f>'[1]13-14'!P21</f>
        <v>5729709.0159191955</v>
      </c>
      <c r="Q21" s="215">
        <f>'[1]13-14'!Q21</f>
        <v>-0.015529026428477977</v>
      </c>
    </row>
    <row r="22" spans="1:17" s="75" customFormat="1" ht="12" customHeight="1">
      <c r="A22" s="52"/>
      <c r="B22" s="139"/>
      <c r="C22" s="34"/>
      <c r="D22" s="34"/>
      <c r="E22" s="34"/>
      <c r="F22" s="34"/>
      <c r="G22" s="34"/>
      <c r="H22" s="34"/>
      <c r="I22" s="34"/>
      <c r="J22" s="34"/>
      <c r="K22" s="34"/>
      <c r="L22" s="34"/>
      <c r="M22" s="34"/>
      <c r="N22" s="140"/>
      <c r="O22" s="325"/>
      <c r="P22" s="326"/>
      <c r="Q22" s="152"/>
    </row>
    <row r="23" spans="1:17" s="75" customFormat="1" ht="12.75" customHeight="1">
      <c r="A23" s="53" t="s">
        <v>40</v>
      </c>
      <c r="B23" s="139"/>
      <c r="C23" s="34"/>
      <c r="D23" s="34"/>
      <c r="E23" s="34"/>
      <c r="F23" s="34"/>
      <c r="G23" s="34"/>
      <c r="H23" s="34"/>
      <c r="I23" s="34"/>
      <c r="J23" s="34"/>
      <c r="K23" s="34"/>
      <c r="L23" s="34"/>
      <c r="M23" s="34"/>
      <c r="N23" s="140"/>
      <c r="O23" s="325"/>
      <c r="P23" s="326"/>
      <c r="Q23" s="152"/>
    </row>
    <row r="24" spans="1:17" s="75" customFormat="1" ht="12.75" customHeight="1">
      <c r="A24" s="54" t="s">
        <v>41</v>
      </c>
      <c r="B24" s="127">
        <f>'[1]13-14'!B24</f>
        <v>4442168.2</v>
      </c>
      <c r="C24" s="123">
        <f>'[1]13-14'!C24</f>
        <v>12353507.3</v>
      </c>
      <c r="D24" s="123">
        <f>'[1]13-14'!D24</f>
        <v>2581106.3</v>
      </c>
      <c r="E24" s="123">
        <f>'[1]13-14'!E24</f>
        <v>1636930.5</v>
      </c>
      <c r="F24" s="123">
        <f>'[1]13-14'!F24</f>
        <v>1913157.5</v>
      </c>
      <c r="G24" s="123">
        <f>'[1]13-14'!G24</f>
        <v>1528203.7</v>
      </c>
      <c r="H24" s="123">
        <f>'[1]13-14'!H24</f>
        <v>2130066.4</v>
      </c>
      <c r="I24" s="123">
        <f>'[1]13-14'!I24</f>
        <v>1659120</v>
      </c>
      <c r="J24" s="123">
        <f>'[1]13-14'!J24</f>
        <v>2184578</v>
      </c>
      <c r="K24" s="123">
        <f>'[1]13-14'!K24</f>
        <v>1692557.7</v>
      </c>
      <c r="L24" s="123">
        <f>'[1]13-14'!L24</f>
        <v>0</v>
      </c>
      <c r="M24" s="123">
        <f>'[1]13-14'!M24</f>
        <v>0</v>
      </c>
      <c r="N24" s="128">
        <f>'[1]13-14'!N24</f>
        <v>0</v>
      </c>
      <c r="O24" s="325">
        <f>'[1]13-14'!O24</f>
        <v>32121395.599999998</v>
      </c>
      <c r="P24" s="326">
        <f>'[1]13-14'!P24</f>
        <v>30753094.792999998</v>
      </c>
      <c r="Q24" s="152">
        <f>'[1]13-14'!Q24</f>
        <v>0.04449310926949224</v>
      </c>
    </row>
    <row r="25" spans="1:17" s="75" customFormat="1" ht="12.75" customHeight="1">
      <c r="A25" s="52" t="s">
        <v>42</v>
      </c>
      <c r="B25" s="127">
        <f>'[1]13-14'!B25</f>
        <v>5225.4449465607</v>
      </c>
      <c r="C25" s="123">
        <f>'[1]13-14'!C25</f>
        <v>4745.792951161379</v>
      </c>
      <c r="D25" s="123">
        <f>'[1]13-14'!D25</f>
        <v>6608.439465774458</v>
      </c>
      <c r="E25" s="123">
        <f>'[1]13-14'!E25</f>
        <v>5144.788401669158</v>
      </c>
      <c r="F25" s="123">
        <f>'[1]13-14'!F25</f>
        <v>4537.302884575731</v>
      </c>
      <c r="G25" s="123">
        <f>'[1]13-14'!G25</f>
        <v>4998.470487045557</v>
      </c>
      <c r="H25" s="123">
        <f>'[1]13-14'!H25</f>
        <v>4746.506978836351</v>
      </c>
      <c r="I25" s="123">
        <f>'[1]13-14'!I25</f>
        <v>3790.076294787424</v>
      </c>
      <c r="J25" s="123">
        <f>'[1]13-14'!J25</f>
        <v>4327.166958693153</v>
      </c>
      <c r="K25" s="123">
        <f>'[1]13-14'!K25</f>
        <v>4205.316491074919</v>
      </c>
      <c r="L25" s="123">
        <f>'[1]13-14'!L25</f>
        <v>0</v>
      </c>
      <c r="M25" s="123">
        <f>'[1]13-14'!M25</f>
        <v>0</v>
      </c>
      <c r="N25" s="128">
        <f>'[1]13-14'!N25</f>
        <v>0</v>
      </c>
      <c r="O25" s="325">
        <f>'[1]13-14'!O25</f>
        <v>48329.30586017883</v>
      </c>
      <c r="P25" s="326">
        <f>'[1]13-14'!P25</f>
        <v>58373.315121801454</v>
      </c>
      <c r="Q25" s="152">
        <f>'[1]13-14'!Q25</f>
        <v>-0.17206508214695104</v>
      </c>
    </row>
    <row r="26" spans="1:17" s="75" customFormat="1" ht="12.75" customHeight="1">
      <c r="A26" s="52" t="s">
        <v>43</v>
      </c>
      <c r="B26" s="127">
        <f>'[1]13-14'!B26</f>
        <v>14080.3</v>
      </c>
      <c r="C26" s="123">
        <f>'[1]13-14'!C26</f>
        <v>35076.4</v>
      </c>
      <c r="D26" s="123">
        <f>'[1]13-14'!D26</f>
        <v>25570.2</v>
      </c>
      <c r="E26" s="123">
        <f>'[1]13-14'!E26</f>
        <v>18048.3</v>
      </c>
      <c r="F26" s="123">
        <f>'[1]13-14'!F26</f>
        <v>29838.3</v>
      </c>
      <c r="G26" s="123">
        <f>'[1]13-14'!G26</f>
        <v>18309.2</v>
      </c>
      <c r="H26" s="123">
        <f>'[1]13-14'!H26</f>
        <v>8190.6</v>
      </c>
      <c r="I26" s="123">
        <f>'[1]13-14'!I26</f>
        <v>11645.3</v>
      </c>
      <c r="J26" s="123">
        <f>'[1]13-14'!J26</f>
        <v>23031.1</v>
      </c>
      <c r="K26" s="123">
        <f>'[1]13-14'!K26</f>
        <v>0</v>
      </c>
      <c r="L26" s="123">
        <f>'[1]13-14'!L26</f>
        <v>0</v>
      </c>
      <c r="M26" s="123">
        <f>'[1]13-14'!M26</f>
        <v>0</v>
      </c>
      <c r="N26" s="128">
        <f>'[1]13-14'!N26</f>
        <v>0</v>
      </c>
      <c r="O26" s="325"/>
      <c r="P26" s="326"/>
      <c r="Q26" s="152">
        <f>'[1]13-14'!Q26</f>
      </c>
    </row>
    <row r="27" spans="1:17" s="75" customFormat="1" ht="12.75" customHeight="1">
      <c r="A27" s="56"/>
      <c r="B27" s="139"/>
      <c r="C27" s="34"/>
      <c r="D27" s="34"/>
      <c r="E27" s="34"/>
      <c r="F27" s="34"/>
      <c r="G27" s="34"/>
      <c r="H27" s="34"/>
      <c r="I27" s="34"/>
      <c r="J27" s="34"/>
      <c r="K27" s="34"/>
      <c r="L27" s="34"/>
      <c r="M27" s="34"/>
      <c r="N27" s="140"/>
      <c r="O27" s="325"/>
      <c r="P27" s="326"/>
      <c r="Q27" s="152"/>
    </row>
    <row r="28" spans="1:17" s="75" customFormat="1" ht="25.5" customHeight="1">
      <c r="A28" s="55" t="s">
        <v>22</v>
      </c>
      <c r="B28" s="329">
        <f>'[1]13-14'!B28</f>
        <v>7301718.000746561</v>
      </c>
      <c r="C28" s="330">
        <f>'[1]13-14'!C28</f>
        <v>17422551.872186754</v>
      </c>
      <c r="D28" s="330">
        <f>'[1]13-14'!D28</f>
        <v>16715584.298592463</v>
      </c>
      <c r="E28" s="330">
        <f>'[1]13-14'!E28</f>
        <v>15275590.423164569</v>
      </c>
      <c r="F28" s="330">
        <f>'[1]13-14'!F28</f>
        <v>13874887.531723011</v>
      </c>
      <c r="G28" s="330">
        <f>'[1]13-14'!G28</f>
        <v>12928828.75204936</v>
      </c>
      <c r="H28" s="330">
        <f>'[1]13-14'!H28</f>
        <v>12317811.98521414</v>
      </c>
      <c r="I28" s="330">
        <f>'[1]13-14'!I28</f>
        <v>10526393.811758257</v>
      </c>
      <c r="J28" s="330">
        <f>'[1]13-14'!J28</f>
        <v>9203322.828630583</v>
      </c>
      <c r="K28" s="330">
        <f>'[1]13-14'!K28</f>
      </c>
      <c r="L28" s="330">
        <f>'[1]13-14'!L28</f>
      </c>
      <c r="M28" s="330">
        <f>'[1]13-14'!M28</f>
      </c>
      <c r="N28" s="331">
        <f>'[1]13-14'!N28</f>
        <v>0</v>
      </c>
      <c r="O28" s="332"/>
      <c r="P28" s="333"/>
      <c r="Q28" s="215">
        <f>'[1]13-14'!Q28</f>
      </c>
    </row>
    <row r="29" spans="1:17" s="75" customFormat="1" ht="12" customHeight="1">
      <c r="A29" s="52"/>
      <c r="B29" s="139"/>
      <c r="C29" s="34"/>
      <c r="D29" s="34"/>
      <c r="E29" s="34"/>
      <c r="F29" s="34"/>
      <c r="G29" s="34"/>
      <c r="H29" s="34"/>
      <c r="I29" s="34"/>
      <c r="J29" s="34"/>
      <c r="K29" s="34"/>
      <c r="L29" s="34"/>
      <c r="M29" s="34"/>
      <c r="N29" s="140"/>
      <c r="O29" s="325"/>
      <c r="P29" s="326"/>
      <c r="Q29" s="152"/>
    </row>
    <row r="30" spans="1:17" s="75" customFormat="1" ht="12.75" customHeight="1">
      <c r="A30" s="53" t="s">
        <v>23</v>
      </c>
      <c r="B30" s="139"/>
      <c r="C30" s="34"/>
      <c r="D30" s="34"/>
      <c r="E30" s="34"/>
      <c r="F30" s="34"/>
      <c r="G30" s="34"/>
      <c r="H30" s="34"/>
      <c r="I30" s="34"/>
      <c r="J30" s="34"/>
      <c r="K30" s="34"/>
      <c r="L30" s="34"/>
      <c r="M30" s="34"/>
      <c r="N30" s="140"/>
      <c r="O30" s="325"/>
      <c r="P30" s="326"/>
      <c r="Q30" s="152"/>
    </row>
    <row r="31" spans="1:17" s="75" customFormat="1" ht="12.75" customHeight="1">
      <c r="A31" s="52" t="s">
        <v>44</v>
      </c>
      <c r="B31" s="127">
        <f>'[1]13-14'!B31</f>
        <v>4896</v>
      </c>
      <c r="C31" s="123">
        <f>'[1]13-14'!C31</f>
        <v>3247</v>
      </c>
      <c r="D31" s="123">
        <f>'[1]13-14'!D31</f>
        <v>3043</v>
      </c>
      <c r="E31" s="123">
        <f>'[1]13-14'!E31</f>
        <v>2501</v>
      </c>
      <c r="F31" s="123">
        <f>'[1]13-14'!F31</f>
        <v>2137</v>
      </c>
      <c r="G31" s="123">
        <f>'[1]13-14'!G31</f>
        <v>866</v>
      </c>
      <c r="H31" s="123">
        <f>'[1]13-14'!H31</f>
        <v>994</v>
      </c>
      <c r="I31" s="123">
        <f>'[1]13-14'!I31</f>
        <v>1544</v>
      </c>
      <c r="J31" s="123">
        <f>'[1]13-14'!J31</f>
        <v>3315</v>
      </c>
      <c r="K31" s="123">
        <f>'[1]13-14'!K31</f>
        <v>2253</v>
      </c>
      <c r="L31" s="123">
        <f>'[1]13-14'!L31</f>
        <v>0</v>
      </c>
      <c r="M31" s="123">
        <f>'[1]13-14'!M31</f>
        <v>0</v>
      </c>
      <c r="N31" s="128">
        <f>'[1]13-14'!N31</f>
        <v>0</v>
      </c>
      <c r="O31" s="325">
        <f>'[1]13-14'!O31</f>
        <v>24796</v>
      </c>
      <c r="P31" s="326">
        <f>'[1]13-14'!P31</f>
        <v>22996</v>
      </c>
      <c r="Q31" s="152">
        <f>'[1]13-14'!Q31</f>
        <v>0.07827448251869895</v>
      </c>
    </row>
    <row r="32" spans="1:17" s="75" customFormat="1" ht="12.75" customHeight="1">
      <c r="A32" s="52" t="s">
        <v>45</v>
      </c>
      <c r="B32" s="127">
        <f>'[1]13-14'!B32</f>
        <v>426821.006</v>
      </c>
      <c r="C32" s="123">
        <f>'[1]13-14'!C32</f>
        <v>472540.38799999986</v>
      </c>
      <c r="D32" s="123">
        <f>'[1]13-14'!D32</f>
        <v>449333.9359999999</v>
      </c>
      <c r="E32" s="123">
        <f>'[1]13-14'!E32</f>
        <v>463685.271</v>
      </c>
      <c r="F32" s="123">
        <f>'[1]13-14'!F32</f>
        <v>337662.679</v>
      </c>
      <c r="G32" s="123">
        <f>'[1]13-14'!G32</f>
        <v>321593.9949999998</v>
      </c>
      <c r="H32" s="123">
        <f>'[1]13-14'!H32</f>
        <v>328756.88</v>
      </c>
      <c r="I32" s="123">
        <f>'[1]13-14'!I32</f>
        <v>300822.3750000002</v>
      </c>
      <c r="J32" s="123">
        <f>'[1]13-14'!J32</f>
        <v>324634.389</v>
      </c>
      <c r="K32" s="123">
        <f>'[1]13-14'!K32</f>
        <v>329442.28</v>
      </c>
      <c r="L32" s="123">
        <f>'[1]13-14'!L32</f>
        <v>0</v>
      </c>
      <c r="M32" s="123">
        <f>'[1]13-14'!M32</f>
        <v>0</v>
      </c>
      <c r="N32" s="128">
        <f>'[1]13-14'!N32</f>
        <v>0</v>
      </c>
      <c r="O32" s="325">
        <f>'[1]13-14'!O32</f>
        <v>3755293.198999999</v>
      </c>
      <c r="P32" s="326">
        <f>'[1]13-14'!P32</f>
        <v>3898871.0189999994</v>
      </c>
      <c r="Q32" s="152">
        <f>'[1]13-14'!Q32</f>
        <v>-0.036825485967685534</v>
      </c>
    </row>
    <row r="33" spans="1:17" s="75" customFormat="1" ht="12.75" customHeight="1">
      <c r="A33" s="52" t="s">
        <v>46</v>
      </c>
      <c r="B33" s="127">
        <f>'[1]13-14'!B33</f>
        <v>260489.04216172613</v>
      </c>
      <c r="C33" s="123">
        <f>'[1]13-14'!C33</f>
        <v>244121.29760165687</v>
      </c>
      <c r="D33" s="123">
        <f>'[1]13-14'!D33</f>
        <v>243223.94313895702</v>
      </c>
      <c r="E33" s="123">
        <f>'[1]13-14'!E33</f>
        <v>267630.8830589491</v>
      </c>
      <c r="F33" s="123">
        <f>'[1]13-14'!F33</f>
        <v>235635.10670129053</v>
      </c>
      <c r="G33" s="123">
        <f>'[1]13-14'!G33</f>
        <v>255374.95469380557</v>
      </c>
      <c r="H33" s="123">
        <f>'[1]13-14'!H33</f>
        <v>247048.14679872393</v>
      </c>
      <c r="I33" s="123">
        <f>'[1]13-14'!I33</f>
        <v>217499.08484545638</v>
      </c>
      <c r="J33" s="123">
        <f>'[1]13-14'!J33</f>
        <v>236373.6319872918</v>
      </c>
      <c r="K33" s="123">
        <f>'[1]13-14'!K33</f>
        <v>254617.8922746206</v>
      </c>
      <c r="L33" s="123">
        <f>'[1]13-14'!L33</f>
        <v>0</v>
      </c>
      <c r="M33" s="123">
        <f>'[1]13-14'!M33</f>
        <v>0</v>
      </c>
      <c r="N33" s="128">
        <f>'[1]13-14'!N33</f>
        <v>0</v>
      </c>
      <c r="O33" s="325">
        <f>'[1]13-14'!O33</f>
        <v>2462013.9832624774</v>
      </c>
      <c r="P33" s="326">
        <f>'[1]13-14'!P33</f>
        <v>2421285.709426176</v>
      </c>
      <c r="Q33" s="152">
        <f>'[1]13-14'!Q33</f>
        <v>0.016820928516508626</v>
      </c>
    </row>
    <row r="34" spans="1:17" s="75" customFormat="1" ht="12.75" customHeight="1">
      <c r="A34" s="52" t="s">
        <v>47</v>
      </c>
      <c r="B34" s="127">
        <f>'[1]13-14'!B34</f>
        <v>32908.41464994198</v>
      </c>
      <c r="C34" s="123">
        <f>'[1]13-14'!C34</f>
        <v>30078.52960612889</v>
      </c>
      <c r="D34" s="123">
        <f>'[1]13-14'!D34</f>
        <v>31995.510439330614</v>
      </c>
      <c r="E34" s="123">
        <f>'[1]13-14'!E34</f>
        <v>37255.17958389144</v>
      </c>
      <c r="F34" s="123">
        <f>'[1]13-14'!F34</f>
        <v>31600.756264874566</v>
      </c>
      <c r="G34" s="123">
        <f>'[1]13-14'!G34</f>
        <v>32167.647443979586</v>
      </c>
      <c r="H34" s="123">
        <f>'[1]13-14'!H34</f>
        <v>31229.49474418588</v>
      </c>
      <c r="I34" s="123">
        <f>'[1]13-14'!I34</f>
        <v>26075.207171403516</v>
      </c>
      <c r="J34" s="123">
        <f>'[1]13-14'!J34</f>
        <v>30221.170719403195</v>
      </c>
      <c r="K34" s="123">
        <f>'[1]13-14'!K34</f>
        <v>31355.406698833627</v>
      </c>
      <c r="L34" s="123">
        <f>'[1]13-14'!L34</f>
        <v>0</v>
      </c>
      <c r="M34" s="123">
        <f>'[1]13-14'!M34</f>
        <v>0</v>
      </c>
      <c r="N34" s="128">
        <f>'[1]13-14'!N34</f>
        <v>0</v>
      </c>
      <c r="O34" s="325">
        <f>'[1]13-14'!O34</f>
        <v>314887.31732197327</v>
      </c>
      <c r="P34" s="326">
        <f>'[1]13-14'!P34</f>
        <v>337435.73330863524</v>
      </c>
      <c r="Q34" s="152">
        <f>'[1]13-14'!Q34</f>
        <v>-0.06682284583665621</v>
      </c>
    </row>
    <row r="35" spans="1:17" s="75" customFormat="1" ht="12.75" customHeight="1">
      <c r="A35" s="52" t="s">
        <v>48</v>
      </c>
      <c r="B35" s="127">
        <f>'[1]13-14'!B35</f>
        <v>20503.93</v>
      </c>
      <c r="C35" s="123">
        <f>'[1]13-14'!C35</f>
        <v>17380.18</v>
      </c>
      <c r="D35" s="123">
        <f>'[1]13-14'!D35</f>
        <v>17601.61</v>
      </c>
      <c r="E35" s="123">
        <f>'[1]13-14'!E35</f>
        <v>23290.079999999998</v>
      </c>
      <c r="F35" s="123">
        <f>'[1]13-14'!F35</f>
        <v>22365.71</v>
      </c>
      <c r="G35" s="123">
        <f>'[1]13-14'!G35</f>
        <v>23327.8</v>
      </c>
      <c r="H35" s="123">
        <f>'[1]13-14'!H35</f>
        <v>25464.59</v>
      </c>
      <c r="I35" s="123">
        <f>'[1]13-14'!I35</f>
        <v>19170.960000000003</v>
      </c>
      <c r="J35" s="123">
        <f>'[1]13-14'!J35</f>
        <v>17538.519999999997</v>
      </c>
      <c r="K35" s="123">
        <f>'[1]13-14'!K35</f>
        <v>17866.12</v>
      </c>
      <c r="L35" s="123">
        <f>'[1]13-14'!L35</f>
        <v>0</v>
      </c>
      <c r="M35" s="123">
        <f>'[1]13-14'!M35</f>
        <v>0</v>
      </c>
      <c r="N35" s="128">
        <f>'[1]13-14'!N35</f>
        <v>0</v>
      </c>
      <c r="O35" s="325">
        <f>'[1]13-14'!O35</f>
        <v>204509.5</v>
      </c>
      <c r="P35" s="326">
        <f>'[1]13-14'!P35</f>
        <v>272742.40096933994</v>
      </c>
      <c r="Q35" s="152">
        <f>'[1]13-14'!Q35</f>
        <v>-0.2501734263790186</v>
      </c>
    </row>
    <row r="36" spans="1:17" s="75" customFormat="1" ht="12.75" customHeight="1">
      <c r="A36" s="52" t="s">
        <v>49</v>
      </c>
      <c r="B36" s="127">
        <f>'[1]13-14'!B36</f>
        <v>112724.48943892456</v>
      </c>
      <c r="C36" s="123">
        <f>'[1]13-14'!C36</f>
        <v>101168.6233123947</v>
      </c>
      <c r="D36" s="123">
        <f>'[1]13-14'!D36</f>
        <v>107063.39299069288</v>
      </c>
      <c r="E36" s="123">
        <f>'[1]13-14'!E36</f>
        <v>115356.001365733</v>
      </c>
      <c r="F36" s="123">
        <f>'[1]13-14'!F36</f>
        <v>97520.9392893692</v>
      </c>
      <c r="G36" s="123">
        <f>'[1]13-14'!G36</f>
        <v>95304.96579973336</v>
      </c>
      <c r="H36" s="123">
        <f>'[1]13-14'!H36</f>
        <v>110652.60925501584</v>
      </c>
      <c r="I36" s="123">
        <f>'[1]13-14'!I36</f>
        <v>97033.01688084219</v>
      </c>
      <c r="J36" s="123">
        <f>'[1]13-14'!J36</f>
        <v>104814.38327225093</v>
      </c>
      <c r="K36" s="123">
        <f>'[1]13-14'!K36</f>
        <v>103189.95271351977</v>
      </c>
      <c r="L36" s="123">
        <f>'[1]13-14'!L36</f>
        <v>0</v>
      </c>
      <c r="M36" s="123">
        <f>'[1]13-14'!M36</f>
        <v>0</v>
      </c>
      <c r="N36" s="128">
        <f>'[1]13-14'!N36</f>
        <v>0</v>
      </c>
      <c r="O36" s="325">
        <f>'[1]13-14'!O36</f>
        <v>1044828.3743184763</v>
      </c>
      <c r="P36" s="326">
        <f>'[1]13-14'!P36</f>
        <v>1077167.9377121304</v>
      </c>
      <c r="Q36" s="152">
        <f>'[1]13-14'!Q36</f>
        <v>-0.030022768281000145</v>
      </c>
    </row>
    <row r="37" spans="1:17" s="75" customFormat="1" ht="12.75" customHeight="1">
      <c r="A37" s="52" t="s">
        <v>50</v>
      </c>
      <c r="B37" s="127">
        <f>'[1]13-14'!B37</f>
        <v>258145.49982896255</v>
      </c>
      <c r="C37" s="123">
        <f>'[1]13-14'!C37</f>
        <v>259337.96720083719</v>
      </c>
      <c r="D37" s="123">
        <f>'[1]13-14'!D37</f>
        <v>251843.1546328858</v>
      </c>
      <c r="E37" s="123">
        <f>'[1]13-14'!E37</f>
        <v>239614.13610956087</v>
      </c>
      <c r="F37" s="123">
        <f>'[1]13-14'!F37</f>
        <v>227366.5258923355</v>
      </c>
      <c r="G37" s="123">
        <f>'[1]13-14'!G37</f>
        <v>203235.8327296702</v>
      </c>
      <c r="H37" s="123">
        <f>'[1]13-14'!H37</f>
        <v>237083.79243406816</v>
      </c>
      <c r="I37" s="123">
        <f>'[1]13-14'!I37</f>
        <v>227062.54535439442</v>
      </c>
      <c r="J37" s="123">
        <f>'[1]13-14'!J37</f>
        <v>229847.62190528258</v>
      </c>
      <c r="K37" s="123">
        <f>'[1]13-14'!K37</f>
        <v>212763.96311973268</v>
      </c>
      <c r="L37" s="123">
        <f>'[1]13-14'!L37</f>
        <v>0</v>
      </c>
      <c r="M37" s="123">
        <f>'[1]13-14'!M37</f>
        <v>0</v>
      </c>
      <c r="N37" s="128">
        <f>'[1]13-14'!N37</f>
        <v>0</v>
      </c>
      <c r="O37" s="325">
        <f>'[1]13-14'!O37</f>
        <v>2346301.03920773</v>
      </c>
      <c r="P37" s="326">
        <f>'[1]13-14'!P37</f>
        <v>2420232.8608714207</v>
      </c>
      <c r="Q37" s="152">
        <f>'[1]13-14'!Q37</f>
        <v>-0.03054740015267421</v>
      </c>
    </row>
    <row r="38" spans="1:17" s="75" customFormat="1" ht="12.75" customHeight="1">
      <c r="A38" s="52"/>
      <c r="B38" s="139"/>
      <c r="C38" s="34"/>
      <c r="D38" s="34"/>
      <c r="E38" s="34"/>
      <c r="F38" s="34"/>
      <c r="G38" s="34"/>
      <c r="H38" s="34"/>
      <c r="I38" s="34"/>
      <c r="J38" s="34"/>
      <c r="K38" s="34"/>
      <c r="L38" s="34"/>
      <c r="M38" s="34"/>
      <c r="N38" s="140"/>
      <c r="O38" s="325"/>
      <c r="P38" s="326"/>
      <c r="Q38" s="152"/>
    </row>
    <row r="39" spans="1:17" s="75" customFormat="1" ht="12.75" customHeight="1">
      <c r="A39" s="53" t="s">
        <v>51</v>
      </c>
      <c r="B39" s="127"/>
      <c r="C39" s="123"/>
      <c r="D39" s="123"/>
      <c r="E39" s="123"/>
      <c r="F39" s="123"/>
      <c r="G39" s="123"/>
      <c r="H39" s="123"/>
      <c r="I39" s="123"/>
      <c r="J39" s="123"/>
      <c r="K39" s="123"/>
      <c r="L39" s="123"/>
      <c r="M39" s="123"/>
      <c r="N39" s="128"/>
      <c r="O39" s="325"/>
      <c r="P39" s="326"/>
      <c r="Q39" s="152"/>
    </row>
    <row r="40" spans="1:17" s="75" customFormat="1" ht="12.75" customHeight="1">
      <c r="A40" s="52" t="s">
        <v>52</v>
      </c>
      <c r="B40" s="127">
        <f>'[1]13-14'!B40</f>
        <v>565943.8</v>
      </c>
      <c r="C40" s="123">
        <f>'[1]13-14'!C40</f>
        <v>643572.2</v>
      </c>
      <c r="D40" s="123">
        <f>'[1]13-14'!D40</f>
        <v>530266.5</v>
      </c>
      <c r="E40" s="123">
        <f>'[1]13-14'!E40</f>
        <v>692835.7</v>
      </c>
      <c r="F40" s="123">
        <f>'[1]13-14'!F40</f>
        <v>488536.6</v>
      </c>
      <c r="G40" s="123">
        <f>'[1]13-14'!G40</f>
        <v>456573.4</v>
      </c>
      <c r="H40" s="123">
        <f>'[1]13-14'!H40</f>
        <v>536760</v>
      </c>
      <c r="I40" s="123">
        <f>'[1]13-14'!I40</f>
        <v>552806.9</v>
      </c>
      <c r="J40" s="123">
        <f>'[1]13-14'!J40</f>
        <v>550552.6</v>
      </c>
      <c r="K40" s="123">
        <f>'[1]13-14'!K40</f>
        <v>0</v>
      </c>
      <c r="L40" s="123">
        <f>'[1]13-14'!L40</f>
        <v>0</v>
      </c>
      <c r="M40" s="123">
        <f>'[1]13-14'!M40</f>
        <v>0</v>
      </c>
      <c r="N40" s="128">
        <f>'[1]13-14'!N40</f>
        <v>0</v>
      </c>
      <c r="O40" s="325"/>
      <c r="P40" s="326"/>
      <c r="Q40" s="152"/>
    </row>
    <row r="41" spans="1:17" s="75" customFormat="1" ht="12.75" customHeight="1">
      <c r="A41" s="52" t="s">
        <v>53</v>
      </c>
      <c r="B41" s="127">
        <f>'[1]13-14'!B41</f>
        <v>23635.377</v>
      </c>
      <c r="C41" s="123">
        <f>'[1]13-14'!C41</f>
        <v>23661.133000000005</v>
      </c>
      <c r="D41" s="123">
        <f>'[1]13-14'!D41</f>
        <v>18501.987</v>
      </c>
      <c r="E41" s="123">
        <f>'[1]13-14'!E41</f>
        <v>21609.695000000003</v>
      </c>
      <c r="F41" s="123">
        <f>'[1]13-14'!F41</f>
        <v>18000.156</v>
      </c>
      <c r="G41" s="123">
        <f>'[1]13-14'!G41</f>
        <v>14203.886</v>
      </c>
      <c r="H41" s="123">
        <f>'[1]13-14'!H41</f>
        <v>19587.438000000002</v>
      </c>
      <c r="I41" s="123">
        <f>'[1]13-14'!I41</f>
        <v>15493.330000000002</v>
      </c>
      <c r="J41" s="123">
        <f>'[1]13-14'!J41</f>
        <v>18992.036</v>
      </c>
      <c r="K41" s="123">
        <f>'[1]13-14'!K41</f>
        <v>0</v>
      </c>
      <c r="L41" s="123">
        <f>'[1]13-14'!L41</f>
        <v>0</v>
      </c>
      <c r="M41" s="123">
        <f>'[1]13-14'!M41</f>
        <v>0</v>
      </c>
      <c r="N41" s="128">
        <f>'[1]13-14'!N41</f>
        <v>0</v>
      </c>
      <c r="O41" s="325"/>
      <c r="P41" s="326"/>
      <c r="Q41" s="152"/>
    </row>
    <row r="42" spans="1:17" s="75" customFormat="1" ht="12.75" customHeight="1">
      <c r="A42" s="52" t="s">
        <v>54</v>
      </c>
      <c r="B42" s="127">
        <f>'[1]13-14'!B42</f>
        <v>266899.4</v>
      </c>
      <c r="C42" s="123">
        <f>'[1]13-14'!C42</f>
        <v>1134943.5</v>
      </c>
      <c r="D42" s="123">
        <f>'[1]13-14'!D42</f>
        <v>989953.7</v>
      </c>
      <c r="E42" s="123">
        <f>'[1]13-14'!E42</f>
        <v>764740.5</v>
      </c>
      <c r="F42" s="123">
        <f>'[1]13-14'!F42</f>
        <v>801935</v>
      </c>
      <c r="G42" s="123">
        <f>'[1]13-14'!G42</f>
        <v>1318721.8</v>
      </c>
      <c r="H42" s="123">
        <f>'[1]13-14'!H42</f>
        <v>1583825.4</v>
      </c>
      <c r="I42" s="123">
        <f>'[1]13-14'!I42</f>
        <v>1343194.4</v>
      </c>
      <c r="J42" s="123">
        <f>'[1]13-14'!J42</f>
        <v>1171108</v>
      </c>
      <c r="K42" s="123">
        <f>'[1]13-14'!K42</f>
        <v>0</v>
      </c>
      <c r="L42" s="123">
        <f>'[1]13-14'!L42</f>
        <v>0</v>
      </c>
      <c r="M42" s="123">
        <f>'[1]13-14'!M42</f>
        <v>0</v>
      </c>
      <c r="N42" s="128">
        <f>'[1]13-14'!N42</f>
        <v>0</v>
      </c>
      <c r="O42" s="325"/>
      <c r="P42" s="326"/>
      <c r="Q42" s="152"/>
    </row>
    <row r="43" spans="1:17" s="75" customFormat="1" ht="12.75" customHeight="1">
      <c r="A43" s="52" t="s">
        <v>55</v>
      </c>
      <c r="B43" s="127">
        <f>'[1]13-14'!B43</f>
        <v>29519.390000000003</v>
      </c>
      <c r="C43" s="123">
        <f>'[1]13-14'!C43</f>
        <v>32386.115</v>
      </c>
      <c r="D43" s="123">
        <f>'[1]13-14'!D43</f>
        <v>40751.198000000004</v>
      </c>
      <c r="E43" s="123">
        <f>'[1]13-14'!E43</f>
        <v>48245.64600000001</v>
      </c>
      <c r="F43" s="123">
        <f>'[1]13-14'!F43</f>
        <v>49206.153000000006</v>
      </c>
      <c r="G43" s="123">
        <f>'[1]13-14'!G43</f>
        <v>39603.001000000004</v>
      </c>
      <c r="H43" s="123">
        <f>'[1]13-14'!H43</f>
        <v>45727.997</v>
      </c>
      <c r="I43" s="123">
        <f>'[1]13-14'!I43</f>
        <v>36629.416000000005</v>
      </c>
      <c r="J43" s="123">
        <f>'[1]13-14'!J43</f>
        <v>26402.092</v>
      </c>
      <c r="K43" s="123">
        <f>'[1]13-14'!K43</f>
        <v>0</v>
      </c>
      <c r="L43" s="123">
        <f>'[1]13-14'!L43</f>
        <v>0</v>
      </c>
      <c r="M43" s="123">
        <f>'[1]13-14'!M43</f>
        <v>0</v>
      </c>
      <c r="N43" s="128">
        <f>'[1]13-14'!N43</f>
        <v>0</v>
      </c>
      <c r="O43" s="325"/>
      <c r="P43" s="326"/>
      <c r="Q43" s="152"/>
    </row>
    <row r="44" spans="1:17" s="75" customFormat="1" ht="12.75" customHeight="1">
      <c r="A44" s="52" t="s">
        <v>56</v>
      </c>
      <c r="B44" s="127">
        <f>'[1]13-14'!B44</f>
        <v>0</v>
      </c>
      <c r="C44" s="123">
        <f>'[1]13-14'!C44</f>
        <v>0</v>
      </c>
      <c r="D44" s="123">
        <f>'[1]13-14'!D44</f>
        <v>0</v>
      </c>
      <c r="E44" s="123">
        <f>'[1]13-14'!E44</f>
        <v>0</v>
      </c>
      <c r="F44" s="123">
        <f>'[1]13-14'!F44</f>
        <v>0</v>
      </c>
      <c r="G44" s="123">
        <f>'[1]13-14'!G44</f>
        <v>0</v>
      </c>
      <c r="H44" s="123">
        <f>'[1]13-14'!H44</f>
        <v>0</v>
      </c>
      <c r="I44" s="123">
        <f>'[1]13-14'!I44</f>
        <v>0</v>
      </c>
      <c r="J44" s="123">
        <f>'[1]13-14'!J44</f>
        <v>0</v>
      </c>
      <c r="K44" s="123">
        <f>'[1]13-14'!K44</f>
        <v>0</v>
      </c>
      <c r="L44" s="123">
        <f>'[1]13-14'!L44</f>
        <v>0</v>
      </c>
      <c r="M44" s="123">
        <f>'[1]13-14'!M44</f>
        <v>0</v>
      </c>
      <c r="N44" s="128">
        <f>'[1]13-14'!N44</f>
        <v>0</v>
      </c>
      <c r="O44" s="325"/>
      <c r="P44" s="326"/>
      <c r="Q44" s="152"/>
    </row>
    <row r="45" spans="1:17" s="76" customFormat="1" ht="12.75" customHeight="1">
      <c r="A45" s="56"/>
      <c r="B45" s="139"/>
      <c r="C45" s="34"/>
      <c r="D45" s="34"/>
      <c r="E45" s="34"/>
      <c r="F45" s="34"/>
      <c r="G45" s="34"/>
      <c r="H45" s="34"/>
      <c r="I45" s="34"/>
      <c r="J45" s="34"/>
      <c r="K45" s="34"/>
      <c r="L45" s="34"/>
      <c r="M45" s="34"/>
      <c r="N45" s="140"/>
      <c r="O45" s="325"/>
      <c r="P45" s="326"/>
      <c r="Q45" s="152"/>
    </row>
    <row r="46" spans="1:17" s="75" customFormat="1" ht="25.5" customHeight="1" thickBot="1">
      <c r="A46" s="153" t="s">
        <v>27</v>
      </c>
      <c r="B46" s="334">
        <f>'[1]13-14'!B46</f>
        <v>2002486.3490795551</v>
      </c>
      <c r="C46" s="335">
        <f>'[1]13-14'!C46</f>
        <v>2962436.933721018</v>
      </c>
      <c r="D46" s="335">
        <f>'[1]13-14'!D46</f>
        <v>2683577.932201866</v>
      </c>
      <c r="E46" s="335">
        <f>'[1]13-14'!E46</f>
        <v>2676764.0921181343</v>
      </c>
      <c r="F46" s="335">
        <f>'[1]13-14'!F46</f>
        <v>2311966.6261478695</v>
      </c>
      <c r="G46" s="335">
        <f>'[1]13-14'!G46</f>
        <v>2760973.282667189</v>
      </c>
      <c r="H46" s="335">
        <f>'[1]13-14'!H46</f>
        <v>3167130.3482319936</v>
      </c>
      <c r="I46" s="335">
        <f>'[1]13-14'!I46</f>
        <v>2837331.235252097</v>
      </c>
      <c r="J46" s="335">
        <f>'[1]13-14'!J46</f>
        <v>2713799.4448842285</v>
      </c>
      <c r="K46" s="335">
        <f>'[1]13-14'!K46</f>
      </c>
      <c r="L46" s="335">
        <f>'[1]13-14'!L46</f>
      </c>
      <c r="M46" s="335">
        <f>'[1]13-14'!M46</f>
      </c>
      <c r="N46" s="336">
        <f>'[1]13-14'!N46</f>
      </c>
      <c r="O46" s="337"/>
      <c r="P46" s="338"/>
      <c r="Q46" s="339"/>
    </row>
    <row r="48" ht="11.25">
      <c r="A48" s="116" t="s">
        <v>104</v>
      </c>
    </row>
  </sheetData>
  <mergeCells count="1">
    <mergeCell ref="B3:Q3"/>
  </mergeCells>
  <printOptions horizontalCentered="1"/>
  <pageMargins left="0" right="0" top="0.5905511811023623" bottom="0" header="0.5118110236220472" footer="0.1968503937007874"/>
  <pageSetup firstPageNumber="1" useFirstPageNumber="1" fitToHeight="1" fitToWidth="1" orientation="landscape" paperSize="9" scale="73" r:id="rId2"/>
  <headerFooter alignWithMargins="0">
    <oddHeader xml:space="preserve">&amp;C&amp;"Arial,Gras"&amp;13F - 3 - </oddHeader>
  </headerFooter>
  <ignoredErrors>
    <ignoredError sqref="Q38 O27:P27 H27 M38 K27 I27 Q27 Q20 L27 O20 P20 B20 C20 D20 E20 F20 G20 H20 I20 J20 K20 L20 M20 N20 B18 C18 D18 E18 F18 G18 H18 I18 J18 K18 L18 M18 N18 O18 P18 Q18 J27 M27 N27 B27 C27 D27 E27 F27 G27 P38 B38 C38 D38 E38 F38 G38 H38 I38 J38 K38 L38 N38 O38 I45 J45 K45 L45 M45 B45 C45 D45 E45 F45 G45 H45 N45" unlockedFormula="1"/>
  </ignoredErrors>
  <drawing r:id="rId1"/>
</worksheet>
</file>

<file path=xl/worksheets/sheet2.xml><?xml version="1.0" encoding="utf-8"?>
<worksheet xmlns="http://schemas.openxmlformats.org/spreadsheetml/2006/main" xmlns:r="http://schemas.openxmlformats.org/officeDocument/2006/relationships">
  <dimension ref="A1:R46"/>
  <sheetViews>
    <sheetView zoomScale="90" zoomScaleNormal="90" workbookViewId="0" topLeftCell="A25">
      <selection activeCell="B48" sqref="B48"/>
    </sheetView>
  </sheetViews>
  <sheetFormatPr defaultColWidth="11.421875" defaultRowHeight="12.75"/>
  <cols>
    <col min="1" max="1" width="39.7109375" style="48" customWidth="1"/>
    <col min="2" max="17" width="9.7109375" style="37" customWidth="1"/>
    <col min="18" max="16384" width="9.140625" style="37" customWidth="1"/>
  </cols>
  <sheetData>
    <row r="1" ht="12.75" customHeight="1">
      <c r="A1" s="36"/>
    </row>
    <row r="2" spans="1:18" ht="12.75" customHeight="1">
      <c r="A2" s="38"/>
      <c r="I2" s="39"/>
      <c r="R2" s="49"/>
    </row>
    <row r="3" spans="1:18" ht="30" customHeight="1">
      <c r="A3" s="38"/>
      <c r="B3" s="419" t="str">
        <f>'[8]13-14'!$B$3:$Q$3</f>
        <v>Situation Mensuelle du Marché du Maïs en 2013/14</v>
      </c>
      <c r="C3" s="419"/>
      <c r="D3" s="419"/>
      <c r="E3" s="419"/>
      <c r="F3" s="419"/>
      <c r="G3" s="419"/>
      <c r="H3" s="419"/>
      <c r="I3" s="419"/>
      <c r="J3" s="419"/>
      <c r="K3" s="419"/>
      <c r="L3" s="419"/>
      <c r="M3" s="419"/>
      <c r="N3" s="419"/>
      <c r="O3" s="419"/>
      <c r="P3" s="419"/>
      <c r="Q3" s="419"/>
      <c r="R3" s="49"/>
    </row>
    <row r="4" spans="1:18" ht="12" customHeight="1">
      <c r="A4" s="40"/>
      <c r="B4" s="41"/>
      <c r="C4" s="41"/>
      <c r="D4" s="41"/>
      <c r="E4" s="41"/>
      <c r="F4" s="41"/>
      <c r="G4" s="41"/>
      <c r="H4" s="41"/>
      <c r="I4" s="41"/>
      <c r="J4" s="41"/>
      <c r="K4" s="41"/>
      <c r="L4" s="41"/>
      <c r="M4" s="41"/>
      <c r="N4" s="41"/>
      <c r="O4" s="42"/>
      <c r="P4" s="42"/>
      <c r="Q4" s="42"/>
      <c r="R4" s="49"/>
    </row>
    <row r="5" spans="1:17" ht="12" customHeight="1" thickBot="1">
      <c r="A5" s="43"/>
      <c r="B5" s="42"/>
      <c r="C5" s="42"/>
      <c r="D5" s="42"/>
      <c r="E5" s="42"/>
      <c r="F5" s="42"/>
      <c r="G5" s="42"/>
      <c r="H5" s="42"/>
      <c r="I5" s="42"/>
      <c r="J5" s="42"/>
      <c r="K5" s="42"/>
      <c r="L5" s="42"/>
      <c r="M5" s="42"/>
      <c r="N5" s="42"/>
      <c r="O5" s="44"/>
      <c r="P5" s="44"/>
      <c r="Q5" s="42"/>
    </row>
    <row r="6" spans="1:17" s="77" customFormat="1" ht="12.75">
      <c r="A6" s="61" t="s">
        <v>14</v>
      </c>
      <c r="B6" s="65" t="s">
        <v>0</v>
      </c>
      <c r="C6" s="65" t="s">
        <v>1</v>
      </c>
      <c r="D6" s="65" t="s">
        <v>2</v>
      </c>
      <c r="E6" s="65" t="s">
        <v>3</v>
      </c>
      <c r="F6" s="65" t="s">
        <v>4</v>
      </c>
      <c r="G6" s="65" t="s">
        <v>5</v>
      </c>
      <c r="H6" s="65" t="s">
        <v>6</v>
      </c>
      <c r="I6" s="65" t="s">
        <v>7</v>
      </c>
      <c r="J6" s="65" t="s">
        <v>8</v>
      </c>
      <c r="K6" s="65" t="s">
        <v>9</v>
      </c>
      <c r="L6" s="65" t="s">
        <v>10</v>
      </c>
      <c r="M6" s="65" t="s">
        <v>11</v>
      </c>
      <c r="N6" s="65" t="s">
        <v>0</v>
      </c>
      <c r="O6" s="66" t="s">
        <v>57</v>
      </c>
      <c r="P6" s="66" t="s">
        <v>57</v>
      </c>
      <c r="Q6" s="67" t="s">
        <v>13</v>
      </c>
    </row>
    <row r="7" spans="1:17" s="77" customFormat="1" ht="12.75">
      <c r="A7" s="62"/>
      <c r="B7" s="68"/>
      <c r="C7" s="69"/>
      <c r="D7" s="69"/>
      <c r="E7" s="69"/>
      <c r="F7" s="69"/>
      <c r="G7" s="69"/>
      <c r="H7" s="69"/>
      <c r="I7" s="69"/>
      <c r="J7" s="69"/>
      <c r="K7" s="69"/>
      <c r="L7" s="69"/>
      <c r="M7" s="69"/>
      <c r="N7" s="69"/>
      <c r="O7" s="168">
        <f>[8]!dat1</f>
        <v>41760</v>
      </c>
      <c r="P7" s="70">
        <f>[8]!dat2</f>
        <v>41395</v>
      </c>
      <c r="Q7" s="71" t="s">
        <v>58</v>
      </c>
    </row>
    <row r="8" spans="1:17" s="77" customFormat="1" ht="12.75" customHeight="1">
      <c r="A8" s="141"/>
      <c r="B8" s="132"/>
      <c r="C8" s="126"/>
      <c r="D8" s="126"/>
      <c r="E8" s="126"/>
      <c r="F8" s="126"/>
      <c r="G8" s="126"/>
      <c r="H8" s="126"/>
      <c r="I8" s="126"/>
      <c r="J8" s="126"/>
      <c r="K8" s="126"/>
      <c r="L8" s="126"/>
      <c r="M8" s="126"/>
      <c r="N8" s="133"/>
      <c r="O8" s="45"/>
      <c r="P8" s="45"/>
      <c r="Q8" s="72"/>
    </row>
    <row r="9" spans="1:17" s="77" customFormat="1" ht="12.75" customHeight="1">
      <c r="A9" s="63" t="s">
        <v>113</v>
      </c>
      <c r="B9" s="135"/>
      <c r="C9" s="99"/>
      <c r="D9" s="99"/>
      <c r="E9" s="99"/>
      <c r="F9" s="99"/>
      <c r="G9" s="99"/>
      <c r="H9" s="99"/>
      <c r="I9" s="99"/>
      <c r="J9" s="99"/>
      <c r="K9" s="99"/>
      <c r="L9" s="99"/>
      <c r="M9" s="99"/>
      <c r="N9" s="134"/>
      <c r="O9" s="46"/>
      <c r="P9" s="46"/>
      <c r="Q9" s="73"/>
    </row>
    <row r="10" spans="1:17" s="77" customFormat="1" ht="12.75" customHeight="1">
      <c r="A10" s="62" t="s">
        <v>59</v>
      </c>
      <c r="B10" s="127">
        <f>'[8]13-14'!B10</f>
        <v>2308555.0620000004</v>
      </c>
      <c r="C10" s="123">
        <f>'[8]13-14'!C10</f>
        <v>1567024.6</v>
      </c>
      <c r="D10" s="123">
        <f>'[8]13-14'!D10</f>
        <v>875829.3</v>
      </c>
      <c r="E10" s="123">
        <f>'[8]13-14'!E10</f>
        <v>414691.1</v>
      </c>
      <c r="F10" s="123">
        <f>'[8]13-14'!F10</f>
        <v>2330199</v>
      </c>
      <c r="G10" s="123">
        <f>'[8]13-14'!G10</f>
        <v>5112863.8</v>
      </c>
      <c r="H10" s="123">
        <f>'[8]13-14'!H10</f>
        <v>5685964.7</v>
      </c>
      <c r="I10" s="123">
        <f>'[8]13-14'!I10</f>
        <v>5294617.8</v>
      </c>
      <c r="J10" s="123">
        <f>'[8]13-14'!J10</f>
        <v>4708098.1</v>
      </c>
      <c r="K10" s="123">
        <f>'[8]13-14'!K10</f>
        <v>4236027.3</v>
      </c>
      <c r="L10" s="123">
        <f>'[8]13-14'!L10</f>
        <v>3537365.4</v>
      </c>
      <c r="M10" s="123">
        <f>'[8]13-14'!M10</f>
        <v>0</v>
      </c>
      <c r="N10" s="128">
        <f>'[8]13-14'!N10</f>
        <v>0</v>
      </c>
      <c r="O10" s="306">
        <f>'[8]13-14'!O10</f>
        <v>3537365.4</v>
      </c>
      <c r="P10" s="307">
        <f>'[8]13-14'!P10</f>
        <v>3861825.123</v>
      </c>
      <c r="Q10" s="122">
        <f>'[8]13-14'!Q10</f>
        <v>-0.08401719722304479</v>
      </c>
    </row>
    <row r="11" spans="1:17" s="77" customFormat="1" ht="12.75" customHeight="1">
      <c r="A11" s="62" t="s">
        <v>60</v>
      </c>
      <c r="B11" s="127">
        <f>'[8]13-14'!B11</f>
        <v>63872.147</v>
      </c>
      <c r="C11" s="123">
        <f>'[8]13-14'!C11</f>
        <v>56928.89</v>
      </c>
      <c r="D11" s="123">
        <f>'[8]13-14'!D11</f>
        <v>50025.99</v>
      </c>
      <c r="E11" s="123">
        <f>'[8]13-14'!E11</f>
        <v>52714.88</v>
      </c>
      <c r="F11" s="123">
        <f>'[8]13-14'!F11</f>
        <v>48893.145000000004</v>
      </c>
      <c r="G11" s="123">
        <f>'[8]13-14'!G11</f>
        <v>59479.728</v>
      </c>
      <c r="H11" s="123">
        <f>'[8]13-14'!H11</f>
        <v>53289.183000000005</v>
      </c>
      <c r="I11" s="123">
        <f>'[8]13-14'!I11</f>
        <v>43572.66300000001</v>
      </c>
      <c r="J11" s="123">
        <f>'[8]13-14'!J11</f>
        <v>59157.491</v>
      </c>
      <c r="K11" s="123">
        <f>'[8]13-14'!K11</f>
        <v>58601.206000000006</v>
      </c>
      <c r="L11" s="123">
        <f>'[8]13-14'!L11</f>
        <v>65047.33866000001</v>
      </c>
      <c r="M11" s="123">
        <f>'[8]13-14'!M11</f>
        <v>0</v>
      </c>
      <c r="N11" s="128">
        <f>'[8]13-14'!N11</f>
        <v>0</v>
      </c>
      <c r="O11" s="306">
        <f>'[8]13-14'!O11</f>
        <v>65047.33866000001</v>
      </c>
      <c r="P11" s="306">
        <f>'[8]13-14'!P11</f>
        <v>59355.931</v>
      </c>
      <c r="Q11" s="122">
        <f>'[8]13-14'!Q11</f>
        <v>0.09588608188118575</v>
      </c>
    </row>
    <row r="12" spans="1:17" s="77" customFormat="1" ht="12.75" customHeight="1">
      <c r="A12" s="62" t="s">
        <v>61</v>
      </c>
      <c r="B12" s="127">
        <f>'[8]13-14'!B12</f>
        <v>6679</v>
      </c>
      <c r="C12" s="123">
        <f>'[8]13-14'!C12</f>
        <v>7908.2</v>
      </c>
      <c r="D12" s="123">
        <f>'[8]13-14'!D12</f>
        <v>6979.8</v>
      </c>
      <c r="E12" s="123">
        <f>'[8]13-14'!E12</f>
        <v>3657.7</v>
      </c>
      <c r="F12" s="123">
        <f>'[8]13-14'!F12</f>
        <v>6162.1</v>
      </c>
      <c r="G12" s="123">
        <f>'[8]13-14'!G12</f>
        <v>6508.3</v>
      </c>
      <c r="H12" s="123">
        <f>'[8]13-14'!H12</f>
        <v>6313.051</v>
      </c>
      <c r="I12" s="123">
        <f>'[8]13-14'!I12</f>
        <v>7512.5306900000005</v>
      </c>
      <c r="J12" s="123">
        <f>'[8]13-14'!J12</f>
        <v>6986.6535417000005</v>
      </c>
      <c r="K12" s="123">
        <f>'[8]13-14'!K12</f>
        <v>7545.585825036001</v>
      </c>
      <c r="L12" s="123">
        <f>'[8]13-14'!L12</f>
        <v>8526.51198229068</v>
      </c>
      <c r="M12" s="123">
        <f>'[8]13-14'!M12</f>
      </c>
      <c r="N12" s="128">
        <f>'[8]13-14'!N12</f>
        <v>0</v>
      </c>
      <c r="O12" s="306">
        <f>'[8]13-14'!O12</f>
        <v>8526.51198229068</v>
      </c>
      <c r="P12" s="306">
        <f>'[8]13-14'!P12</f>
        <v>6934.8</v>
      </c>
      <c r="Q12" s="122">
        <f>'[8]13-14'!Q12</f>
        <v>0.22952529017284995</v>
      </c>
    </row>
    <row r="13" spans="1:17" s="77" customFormat="1" ht="12.75" customHeight="1">
      <c r="A13" s="62" t="s">
        <v>62</v>
      </c>
      <c r="B13" s="127">
        <f>'[8]13-14'!B13</f>
        <v>86830</v>
      </c>
      <c r="C13" s="123">
        <f>'[8]13-14'!C13</f>
        <v>82212.66</v>
      </c>
      <c r="D13" s="123">
        <f>'[8]13-14'!D13</f>
        <v>63734.75</v>
      </c>
      <c r="E13" s="123">
        <f>'[8]13-14'!E13</f>
        <v>52452.61</v>
      </c>
      <c r="F13" s="123">
        <f>'[8]13-14'!F13</f>
        <v>78519.39</v>
      </c>
      <c r="G13" s="123">
        <f>'[8]13-14'!G13</f>
        <v>117697.84</v>
      </c>
      <c r="H13" s="123">
        <f>'[8]13-14'!H13</f>
        <v>110065.15</v>
      </c>
      <c r="I13" s="123">
        <f>'[8]13-14'!I13</f>
        <v>98186.8</v>
      </c>
      <c r="J13" s="123">
        <f>'[8]13-14'!J13</f>
        <v>92303.95</v>
      </c>
      <c r="K13" s="123">
        <f>'[8]13-14'!K13</f>
        <v>80565.71</v>
      </c>
      <c r="L13" s="123">
        <f>'[8]13-14'!L13</f>
        <v>83666.96</v>
      </c>
      <c r="M13" s="123">
        <f>'[8]13-14'!M13</f>
        <v>0</v>
      </c>
      <c r="N13" s="128">
        <f>'[8]13-14'!N13</f>
        <v>0</v>
      </c>
      <c r="O13" s="306">
        <f>'[8]13-14'!O13</f>
        <v>83666.96</v>
      </c>
      <c r="P13" s="306">
        <f>'[8]13-14'!P13</f>
        <v>92540.78</v>
      </c>
      <c r="Q13" s="122">
        <f>'[8]13-14'!Q13</f>
        <v>-0.09589091425423468</v>
      </c>
    </row>
    <row r="14" spans="1:17" s="77" customFormat="1" ht="12.75" customHeight="1">
      <c r="A14" s="62"/>
      <c r="B14" s="127"/>
      <c r="C14" s="123"/>
      <c r="D14" s="123"/>
      <c r="E14" s="123"/>
      <c r="F14" s="123"/>
      <c r="G14" s="123"/>
      <c r="H14" s="123"/>
      <c r="I14" s="123"/>
      <c r="J14" s="123"/>
      <c r="K14" s="123"/>
      <c r="L14" s="123"/>
      <c r="M14" s="123"/>
      <c r="N14" s="128"/>
      <c r="O14" s="306"/>
      <c r="P14" s="306"/>
      <c r="Q14" s="122"/>
    </row>
    <row r="15" spans="1:17" s="77" customFormat="1" ht="12.75" customHeight="1">
      <c r="A15" s="64" t="s">
        <v>17</v>
      </c>
      <c r="B15" s="129">
        <f>'[8]13-14'!B16</f>
        <v>2465936.2090000003</v>
      </c>
      <c r="C15" s="130">
        <f>'[8]13-14'!C16</f>
        <v>1714074.3499999999</v>
      </c>
      <c r="D15" s="130">
        <f>'[8]13-14'!D16</f>
        <v>996569.8400000001</v>
      </c>
      <c r="E15" s="130">
        <f>'[8]13-14'!E16</f>
        <v>523516.29</v>
      </c>
      <c r="F15" s="130">
        <f>'[8]13-14'!F16</f>
        <v>2463773.6350000002</v>
      </c>
      <c r="G15" s="130">
        <f>'[8]13-14'!G16</f>
        <v>5296549.668</v>
      </c>
      <c r="H15" s="130">
        <f>'[8]13-14'!H16</f>
        <v>5855632.084000001</v>
      </c>
      <c r="I15" s="130">
        <f>'[8]13-14'!I16</f>
        <v>5443889.79369</v>
      </c>
      <c r="J15" s="130">
        <f>'[8]13-14'!J16</f>
        <v>4866546.1945417</v>
      </c>
      <c r="K15" s="130">
        <f>'[8]13-14'!K16</f>
        <v>4382739.801825036</v>
      </c>
      <c r="L15" s="130">
        <f>'[8]13-14'!L16</f>
        <v>3694606.2106422903</v>
      </c>
      <c r="M15" s="130">
        <f>'[8]13-14'!M16</f>
      </c>
      <c r="N15" s="131">
        <f>'[8]13-14'!N16</f>
      </c>
      <c r="O15" s="308">
        <f>'[8]13-14'!O16</f>
        <v>3694606.2106422903</v>
      </c>
      <c r="P15" s="309">
        <f>'[8]13-14'!P16</f>
        <v>4020656.6339999996</v>
      </c>
      <c r="Q15" s="147">
        <f>'[8]13-14'!Q16</f>
        <v>-0.08109382447645974</v>
      </c>
    </row>
    <row r="16" spans="1:17" s="77" customFormat="1" ht="12.75" customHeight="1">
      <c r="A16" s="62"/>
      <c r="B16" s="127"/>
      <c r="C16" s="123"/>
      <c r="D16" s="123"/>
      <c r="E16" s="123"/>
      <c r="F16" s="123"/>
      <c r="G16" s="123"/>
      <c r="H16" s="123"/>
      <c r="I16" s="123"/>
      <c r="J16" s="123"/>
      <c r="K16" s="123"/>
      <c r="L16" s="123"/>
      <c r="M16" s="123"/>
      <c r="N16" s="128"/>
      <c r="O16" s="306"/>
      <c r="P16" s="306"/>
      <c r="Q16" s="122"/>
    </row>
    <row r="17" spans="1:17" s="77" customFormat="1" ht="12.75" customHeight="1">
      <c r="A17" s="62" t="s">
        <v>39</v>
      </c>
      <c r="B17" s="362">
        <f>'[8]13-14'!B18</f>
        <v>0</v>
      </c>
      <c r="C17" s="363">
        <f>'[8]13-14'!C18</f>
        <v>0</v>
      </c>
      <c r="D17" s="363">
        <f>'[8]13-14'!D18</f>
        <v>0</v>
      </c>
      <c r="E17" s="363">
        <f>'[8]13-14'!E18</f>
        <v>0</v>
      </c>
      <c r="F17" s="363">
        <f>'[8]13-14'!F18</f>
        <v>0</v>
      </c>
      <c r="G17" s="363">
        <f>'[8]13-14'!G18</f>
        <v>0</v>
      </c>
      <c r="H17" s="363">
        <f>'[8]13-14'!H18</f>
        <v>0</v>
      </c>
      <c r="I17" s="363">
        <f>'[8]13-14'!I18</f>
        <v>0</v>
      </c>
      <c r="J17" s="363">
        <f>'[8]13-14'!J18</f>
        <v>0</v>
      </c>
      <c r="K17" s="363">
        <f>'[8]13-14'!K18</f>
        <v>0</v>
      </c>
      <c r="L17" s="363"/>
      <c r="M17" s="363"/>
      <c r="N17" s="364"/>
      <c r="O17" s="306"/>
      <c r="P17" s="306"/>
      <c r="Q17" s="122"/>
    </row>
    <row r="18" spans="1:17" s="77" customFormat="1" ht="12.75" customHeight="1">
      <c r="A18" s="62"/>
      <c r="B18" s="127"/>
      <c r="C18" s="123"/>
      <c r="D18" s="123"/>
      <c r="E18" s="123"/>
      <c r="F18" s="123"/>
      <c r="G18" s="123"/>
      <c r="H18" s="123"/>
      <c r="I18" s="123"/>
      <c r="J18" s="123"/>
      <c r="K18" s="123"/>
      <c r="L18" s="123"/>
      <c r="M18" s="123"/>
      <c r="N18" s="128"/>
      <c r="O18" s="306"/>
      <c r="P18" s="306"/>
      <c r="Q18" s="122"/>
    </row>
    <row r="19" spans="1:17" s="79" customFormat="1" ht="25.5" customHeight="1">
      <c r="A19" s="124" t="s">
        <v>18</v>
      </c>
      <c r="B19" s="297">
        <f>'[8]13-14'!B20</f>
        <v>2465936.2090000003</v>
      </c>
      <c r="C19" s="298">
        <f>'[8]13-14'!C20</f>
        <v>1714074.3499999999</v>
      </c>
      <c r="D19" s="298">
        <f>'[8]13-14'!D20</f>
        <v>996569.8400000001</v>
      </c>
      <c r="E19" s="298">
        <f>'[8]13-14'!E20</f>
        <v>523516.29</v>
      </c>
      <c r="F19" s="298">
        <f>'[8]13-14'!F20</f>
        <v>2463773.6350000002</v>
      </c>
      <c r="G19" s="298">
        <f>'[8]13-14'!G20</f>
        <v>5296549.668</v>
      </c>
      <c r="H19" s="298">
        <f>'[8]13-14'!H20</f>
        <v>5855632.084000001</v>
      </c>
      <c r="I19" s="298">
        <f>'[8]13-14'!I20</f>
        <v>5443889.79369</v>
      </c>
      <c r="J19" s="298">
        <f>'[8]13-14'!J20</f>
        <v>4866546.1945417</v>
      </c>
      <c r="K19" s="298">
        <f>'[8]13-14'!K20</f>
        <v>4382739.801825036</v>
      </c>
      <c r="L19" s="298">
        <f>'[8]13-14'!L20</f>
        <v>3694606.2106422903</v>
      </c>
      <c r="M19" s="298">
        <f>'[8]13-14'!M20</f>
      </c>
      <c r="N19" s="299">
        <f>'[8]13-14'!N20</f>
      </c>
      <c r="O19" s="310">
        <f>'[8]13-14'!O20</f>
        <v>3694606.2106422903</v>
      </c>
      <c r="P19" s="311">
        <f>'[8]13-14'!P20</f>
        <v>4020656.6339999996</v>
      </c>
      <c r="Q19" s="214">
        <f>'[8]13-14'!Q20</f>
        <v>-0.08109382447645974</v>
      </c>
    </row>
    <row r="20" spans="1:17" s="77" customFormat="1" ht="12.75" customHeight="1">
      <c r="A20" s="62"/>
      <c r="B20" s="127"/>
      <c r="C20" s="123"/>
      <c r="D20" s="123"/>
      <c r="E20" s="123"/>
      <c r="F20" s="123"/>
      <c r="G20" s="123"/>
      <c r="H20" s="123"/>
      <c r="I20" s="123"/>
      <c r="J20" s="123"/>
      <c r="K20" s="123"/>
      <c r="L20" s="123"/>
      <c r="M20" s="123"/>
      <c r="N20" s="128"/>
      <c r="O20" s="306"/>
      <c r="P20" s="312"/>
      <c r="Q20" s="122"/>
    </row>
    <row r="21" spans="1:17" s="77" customFormat="1" ht="12.75" customHeight="1">
      <c r="A21" s="63" t="s">
        <v>20</v>
      </c>
      <c r="B21" s="127"/>
      <c r="C21" s="123"/>
      <c r="D21" s="123"/>
      <c r="E21" s="123"/>
      <c r="F21" s="123"/>
      <c r="G21" s="123"/>
      <c r="H21" s="123"/>
      <c r="I21" s="123"/>
      <c r="J21" s="123"/>
      <c r="K21" s="123"/>
      <c r="L21" s="123"/>
      <c r="M21" s="123"/>
      <c r="N21" s="128"/>
      <c r="O21" s="306"/>
      <c r="P21" s="306"/>
      <c r="Q21" s="122"/>
    </row>
    <row r="22" spans="1:17" s="77" customFormat="1" ht="12.75" customHeight="1">
      <c r="A22" s="62" t="s">
        <v>64</v>
      </c>
      <c r="B22" s="127">
        <f>'[8]13-14'!B23</f>
        <v>223169.3</v>
      </c>
      <c r="C22" s="123">
        <f>'[8]13-14'!C23</f>
        <v>174121.3</v>
      </c>
      <c r="D22" s="123">
        <f>'[8]13-14'!D23</f>
        <v>255551.1</v>
      </c>
      <c r="E22" s="123">
        <f>'[8]13-14'!E23</f>
        <v>2971055.2</v>
      </c>
      <c r="F22" s="123">
        <f>'[8]13-14'!F23</f>
        <v>4087043.6</v>
      </c>
      <c r="G22" s="123">
        <f>'[8]13-14'!G23</f>
        <v>1571340.8</v>
      </c>
      <c r="H22" s="123">
        <f>'[8]13-14'!H23</f>
        <v>739106.6</v>
      </c>
      <c r="I22" s="123">
        <f>'[8]13-14'!I23</f>
        <v>460600.8</v>
      </c>
      <c r="J22" s="123">
        <f>'[8]13-14'!J23</f>
        <v>546838.1</v>
      </c>
      <c r="K22" s="123">
        <f>'[8]13-14'!K23</f>
        <v>399218.4</v>
      </c>
      <c r="L22" s="123">
        <f>'[8]13-14'!L23</f>
        <v>0</v>
      </c>
      <c r="M22" s="123">
        <f>'[8]13-14'!M23</f>
        <v>0</v>
      </c>
      <c r="N22" s="128">
        <f>'[8]13-14'!N23</f>
        <v>0</v>
      </c>
      <c r="O22" s="306">
        <f>'[8]13-14'!O23</f>
        <v>11428045.200000001</v>
      </c>
      <c r="P22" s="306">
        <f>'[8]13-14'!P23</f>
        <v>12473252.933</v>
      </c>
      <c r="Q22" s="122">
        <f>'[8]13-14'!Q23</f>
        <v>-0.08379592225174348</v>
      </c>
    </row>
    <row r="23" spans="1:17" s="77" customFormat="1" ht="12.75" customHeight="1">
      <c r="A23" s="62" t="s">
        <v>65</v>
      </c>
      <c r="B23" s="127">
        <f>'[8]13-14'!B24</f>
        <v>40978.3</v>
      </c>
      <c r="C23" s="123">
        <f>'[8]13-14'!C24</f>
        <v>15694.2</v>
      </c>
      <c r="D23" s="123">
        <f>'[8]13-14'!D24</f>
        <v>26597.5</v>
      </c>
      <c r="E23" s="123">
        <f>'[8]13-14'!E24</f>
        <v>46797.1</v>
      </c>
      <c r="F23" s="123">
        <f>'[8]13-14'!F24</f>
        <v>104213.5</v>
      </c>
      <c r="G23" s="123">
        <f>'[8]13-14'!G24</f>
        <v>97371.9</v>
      </c>
      <c r="H23" s="123">
        <f>'[8]13-14'!H24</f>
        <v>44764.3</v>
      </c>
      <c r="I23" s="123">
        <f>'[8]13-14'!I24</f>
        <v>46101</v>
      </c>
      <c r="J23" s="123">
        <f>'[8]13-14'!J24</f>
        <v>47138.6</v>
      </c>
      <c r="K23" s="123">
        <f>'[8]13-14'!K24</f>
        <v>0</v>
      </c>
      <c r="L23" s="123">
        <f>'[8]13-14'!L24</f>
        <v>0</v>
      </c>
      <c r="M23" s="123">
        <f>'[8]13-14'!M24</f>
        <v>0</v>
      </c>
      <c r="N23" s="128">
        <f>'[8]13-14'!N24</f>
        <v>0</v>
      </c>
      <c r="O23" s="306"/>
      <c r="P23" s="306"/>
      <c r="Q23" s="122">
        <f>'[8]13-14'!Q24</f>
      </c>
    </row>
    <row r="24" spans="1:17" s="77" customFormat="1" ht="12.75" customHeight="1">
      <c r="A24" s="62"/>
      <c r="B24" s="127"/>
      <c r="C24" s="123"/>
      <c r="D24" s="123"/>
      <c r="E24" s="123"/>
      <c r="F24" s="123"/>
      <c r="G24" s="123"/>
      <c r="H24" s="123"/>
      <c r="I24" s="123"/>
      <c r="J24" s="123"/>
      <c r="K24" s="123"/>
      <c r="L24" s="123"/>
      <c r="M24" s="123"/>
      <c r="N24" s="128"/>
      <c r="O24" s="306"/>
      <c r="P24" s="306"/>
      <c r="Q24" s="122"/>
    </row>
    <row r="25" spans="1:17" s="79" customFormat="1" ht="25.5" customHeight="1">
      <c r="A25" s="124" t="s">
        <v>22</v>
      </c>
      <c r="B25" s="297">
        <f>'[8]13-14'!B26</f>
        <v>2730083.809</v>
      </c>
      <c r="C25" s="298">
        <f>'[8]13-14'!C26</f>
        <v>1903889.8499999999</v>
      </c>
      <c r="D25" s="298">
        <f>'[8]13-14'!D26</f>
        <v>1278718.4400000002</v>
      </c>
      <c r="E25" s="298">
        <f>'[8]13-14'!E26</f>
        <v>3541368.5900000003</v>
      </c>
      <c r="F25" s="298">
        <f>'[8]13-14'!F26</f>
        <v>6655030.735</v>
      </c>
      <c r="G25" s="298">
        <f>'[8]13-14'!G26</f>
        <v>6965262.368</v>
      </c>
      <c r="H25" s="298">
        <f>'[8]13-14'!H26</f>
        <v>6639502.984</v>
      </c>
      <c r="I25" s="298">
        <f>'[8]13-14'!I26</f>
        <v>5950591.59369</v>
      </c>
      <c r="J25" s="298">
        <f>'[8]13-14'!J26</f>
        <v>5460522.894541699</v>
      </c>
      <c r="K25" s="298">
        <f>'[8]13-14'!K26</f>
      </c>
      <c r="L25" s="298">
        <f>'[8]13-14'!L26</f>
      </c>
      <c r="M25" s="298">
        <f>'[8]13-14'!M26</f>
      </c>
      <c r="N25" s="299">
        <f>'[8]13-14'!N26</f>
      </c>
      <c r="O25" s="310"/>
      <c r="P25" s="310"/>
      <c r="Q25" s="215"/>
    </row>
    <row r="26" spans="1:17" s="77" customFormat="1" ht="12.75" customHeight="1">
      <c r="A26" s="62"/>
      <c r="B26" s="127"/>
      <c r="C26" s="123"/>
      <c r="D26" s="123"/>
      <c r="E26" s="123"/>
      <c r="F26" s="123"/>
      <c r="G26" s="123"/>
      <c r="H26" s="123"/>
      <c r="I26" s="123"/>
      <c r="J26" s="123"/>
      <c r="K26" s="123"/>
      <c r="L26" s="123"/>
      <c r="M26" s="123"/>
      <c r="N26" s="128"/>
      <c r="O26" s="306"/>
      <c r="P26" s="306"/>
      <c r="Q26" s="122"/>
    </row>
    <row r="27" spans="1:17" s="77" customFormat="1" ht="12.75" customHeight="1">
      <c r="A27" s="63" t="s">
        <v>23</v>
      </c>
      <c r="B27" s="127"/>
      <c r="C27" s="123"/>
      <c r="D27" s="123"/>
      <c r="E27" s="123"/>
      <c r="F27" s="123"/>
      <c r="G27" s="123"/>
      <c r="H27" s="123"/>
      <c r="I27" s="123"/>
      <c r="J27" s="123"/>
      <c r="K27" s="123"/>
      <c r="L27" s="123"/>
      <c r="M27" s="123"/>
      <c r="N27" s="128"/>
      <c r="O27" s="306"/>
      <c r="P27" s="306"/>
      <c r="Q27" s="122"/>
    </row>
    <row r="28" spans="1:17" s="78" customFormat="1" ht="12.75" customHeight="1">
      <c r="A28" s="62" t="s">
        <v>66</v>
      </c>
      <c r="B28" s="127">
        <f>'[8]13-14'!B29</f>
        <v>201773.92</v>
      </c>
      <c r="C28" s="123">
        <f>'[8]13-14'!C29</f>
        <v>190322.22000000003</v>
      </c>
      <c r="D28" s="123">
        <f>'[8]13-14'!D29</f>
        <v>176105.64</v>
      </c>
      <c r="E28" s="123">
        <f>'[8]13-14'!E29</f>
        <v>195616.39</v>
      </c>
      <c r="F28" s="123">
        <f>'[8]13-14'!F29</f>
        <v>195354.922</v>
      </c>
      <c r="G28" s="123">
        <f>'[8]13-14'!G29</f>
        <v>165039.003</v>
      </c>
      <c r="H28" s="123">
        <f>'[8]13-14'!H29</f>
        <v>201163.53799999997</v>
      </c>
      <c r="I28" s="123">
        <f>'[8]13-14'!I29</f>
        <v>180111.87699999998</v>
      </c>
      <c r="J28" s="123">
        <f>'[8]13-14'!J29</f>
        <v>198488.129</v>
      </c>
      <c r="K28" s="123">
        <f>'[8]13-14'!K29</f>
        <v>188563.72254999998</v>
      </c>
      <c r="L28" s="123">
        <f>'[8]13-14'!L29</f>
        <v>0</v>
      </c>
      <c r="M28" s="123">
        <f>'[8]13-14'!M29</f>
        <v>0</v>
      </c>
      <c r="N28" s="128">
        <f>'[8]13-14'!N29</f>
        <v>0</v>
      </c>
      <c r="O28" s="306">
        <f>'[8]13-14'!O29</f>
        <v>1892539.3615499998</v>
      </c>
      <c r="P28" s="306">
        <f>'[8]13-14'!P29</f>
        <v>1859668.1800000002</v>
      </c>
      <c r="Q28" s="122">
        <f>'[8]13-14'!Q29</f>
        <v>0.017675831583029877</v>
      </c>
    </row>
    <row r="29" spans="1:17" s="77" customFormat="1" ht="12.75" customHeight="1">
      <c r="A29" s="62" t="s">
        <v>67</v>
      </c>
      <c r="B29" s="127">
        <f>'[8]13-14'!B30</f>
        <v>250184.76699999993</v>
      </c>
      <c r="C29" s="123">
        <f>'[8]13-14'!C30</f>
        <v>194482.72900000002</v>
      </c>
      <c r="D29" s="123">
        <f>'[8]13-14'!D30</f>
        <v>177901.044</v>
      </c>
      <c r="E29" s="123">
        <f>'[8]13-14'!E30</f>
        <v>246511.63</v>
      </c>
      <c r="F29" s="123">
        <f>'[8]13-14'!F30</f>
        <v>317920.092</v>
      </c>
      <c r="G29" s="123">
        <f>'[8]13-14'!G30</f>
        <v>339445.93399999995</v>
      </c>
      <c r="H29" s="123">
        <f>'[8]13-14'!H30</f>
        <v>358597.54</v>
      </c>
      <c r="I29" s="123">
        <f>'[8]13-14'!I30</f>
        <v>306228.917</v>
      </c>
      <c r="J29" s="123">
        <f>'[8]13-14'!J30</f>
        <v>332193.97900000005</v>
      </c>
      <c r="K29" s="123">
        <f>'[8]13-14'!K30</f>
        <v>349703.813</v>
      </c>
      <c r="L29" s="123">
        <f>'[8]13-14'!L30</f>
        <v>0</v>
      </c>
      <c r="M29" s="123">
        <f>'[8]13-14'!M30</f>
        <v>0</v>
      </c>
      <c r="N29" s="128">
        <f>'[8]13-14'!N30</f>
        <v>0</v>
      </c>
      <c r="O29" s="306">
        <f>'[8]13-14'!O30</f>
        <v>2873170.4450000003</v>
      </c>
      <c r="P29" s="306">
        <f>'[8]13-14'!P30</f>
        <v>2873503.9560000002</v>
      </c>
      <c r="Q29" s="122">
        <f>'[8]13-14'!Q30</f>
        <v>-0.00011606422162868668</v>
      </c>
    </row>
    <row r="30" spans="1:17" s="47" customFormat="1" ht="12.75" customHeight="1">
      <c r="A30" s="62" t="s">
        <v>68</v>
      </c>
      <c r="B30" s="127">
        <f>'[8]13-14'!B31</f>
        <v>34209.38</v>
      </c>
      <c r="C30" s="123">
        <f>'[8]13-14'!C31</f>
        <v>34219.54</v>
      </c>
      <c r="D30" s="123">
        <f>'[8]13-14'!D31</f>
        <v>26868.27</v>
      </c>
      <c r="E30" s="123">
        <f>'[8]13-14'!E31</f>
        <v>32969.54</v>
      </c>
      <c r="F30" s="123">
        <f>'[8]13-14'!F31</f>
        <v>30635.69</v>
      </c>
      <c r="G30" s="123">
        <f>'[8]13-14'!G31</f>
        <v>26379.12</v>
      </c>
      <c r="H30" s="123">
        <f>'[8]13-14'!H31</f>
        <v>31918.7352</v>
      </c>
      <c r="I30" s="123">
        <f>'[8]13-14'!I31</f>
        <v>28726.861679999998</v>
      </c>
      <c r="J30" s="123">
        <f>'[8]13-14'!J31</f>
        <v>33323.159548799995</v>
      </c>
      <c r="K30" s="123">
        <f>'[8]13-14'!K31</f>
        <v>30657.306784895998</v>
      </c>
      <c r="L30" s="123">
        <f>'[8]13-14'!L31</f>
      </c>
      <c r="M30" s="123">
        <f>'[8]13-14'!M31</f>
      </c>
      <c r="N30" s="128">
        <f>'[8]13-14'!N31</f>
        <v>0</v>
      </c>
      <c r="O30" s="306">
        <f>'[8]13-14'!O31</f>
        <v>309907.603213696</v>
      </c>
      <c r="P30" s="306">
        <f>'[8]13-14'!P31</f>
        <v>297424.947</v>
      </c>
      <c r="Q30" s="122">
        <f>'[8]13-14'!Q31</f>
        <v>0.041969096202599365</v>
      </c>
    </row>
    <row r="31" spans="1:17" s="77" customFormat="1" ht="12.75" customHeight="1">
      <c r="A31" s="62"/>
      <c r="B31" s="127"/>
      <c r="C31" s="123"/>
      <c r="D31" s="123"/>
      <c r="E31" s="123"/>
      <c r="F31" s="123"/>
      <c r="G31" s="123"/>
      <c r="H31" s="123"/>
      <c r="I31" s="123"/>
      <c r="J31" s="123"/>
      <c r="K31" s="123"/>
      <c r="L31" s="123"/>
      <c r="M31" s="123"/>
      <c r="N31" s="128"/>
      <c r="O31" s="306"/>
      <c r="P31" s="306"/>
      <c r="Q31" s="122"/>
    </row>
    <row r="32" spans="1:17" s="77" customFormat="1" ht="12.75" customHeight="1">
      <c r="A32" s="64" t="s">
        <v>69</v>
      </c>
      <c r="B32" s="129">
        <f>'[8]13-14'!B33</f>
        <v>486168.0669999999</v>
      </c>
      <c r="C32" s="130">
        <f>'[8]13-14'!C33</f>
        <v>419024.489</v>
      </c>
      <c r="D32" s="130">
        <f>'[8]13-14'!D33</f>
        <v>380874.954</v>
      </c>
      <c r="E32" s="130">
        <f>'[8]13-14'!E33</f>
        <v>475097.56</v>
      </c>
      <c r="F32" s="130">
        <f>'[8]13-14'!F33</f>
        <v>543910.7039999999</v>
      </c>
      <c r="G32" s="130">
        <f>'[8]13-14'!G33</f>
        <v>530864.0569999999</v>
      </c>
      <c r="H32" s="130">
        <f>'[8]13-14'!H33</f>
        <v>591679.8132</v>
      </c>
      <c r="I32" s="130">
        <f>'[8]13-14'!I33</f>
        <v>515067.65567999997</v>
      </c>
      <c r="J32" s="130">
        <f>'[8]13-14'!J33</f>
        <v>564005.2675488</v>
      </c>
      <c r="K32" s="130">
        <f>'[8]13-14'!K33</f>
        <v>568924.842334896</v>
      </c>
      <c r="L32" s="130">
        <f>'[8]13-14'!L33</f>
      </c>
      <c r="M32" s="130">
        <f>'[8]13-14'!M33</f>
      </c>
      <c r="N32" s="131">
        <f>'[8]13-14'!N33</f>
        <v>0</v>
      </c>
      <c r="O32" s="308">
        <f>'[8]13-14'!O33</f>
        <v>5075617.409763696</v>
      </c>
      <c r="P32" s="309">
        <f>'[8]13-14'!P33</f>
        <v>5030597.083</v>
      </c>
      <c r="Q32" s="147">
        <f>'[8]13-14'!Q33</f>
        <v>0.008949300852543862</v>
      </c>
    </row>
    <row r="33" spans="1:17" s="77" customFormat="1" ht="12.75" customHeight="1">
      <c r="A33" s="62"/>
      <c r="B33" s="127"/>
      <c r="C33" s="123"/>
      <c r="D33" s="123"/>
      <c r="E33" s="123"/>
      <c r="F33" s="123"/>
      <c r="G33" s="123"/>
      <c r="H33" s="123"/>
      <c r="I33" s="123"/>
      <c r="J33" s="123"/>
      <c r="K33" s="123"/>
      <c r="L33" s="123"/>
      <c r="M33" s="123"/>
      <c r="N33" s="128"/>
      <c r="O33" s="306"/>
      <c r="P33" s="306"/>
      <c r="Q33" s="122"/>
    </row>
    <row r="34" spans="1:17" s="77" customFormat="1" ht="12.75" customHeight="1">
      <c r="A34" s="63" t="s">
        <v>70</v>
      </c>
      <c r="B34" s="127"/>
      <c r="C34" s="123"/>
      <c r="D34" s="123"/>
      <c r="E34" s="123"/>
      <c r="F34" s="123"/>
      <c r="G34" s="123"/>
      <c r="H34" s="123"/>
      <c r="I34" s="123"/>
      <c r="J34" s="123"/>
      <c r="K34" s="123"/>
      <c r="L34" s="123"/>
      <c r="M34" s="123"/>
      <c r="N34" s="128"/>
      <c r="O34" s="313"/>
      <c r="P34" s="306"/>
      <c r="Q34" s="122"/>
    </row>
    <row r="35" spans="1:17" s="77" customFormat="1" ht="12.75" customHeight="1">
      <c r="A35" s="62" t="s">
        <v>71</v>
      </c>
      <c r="B35" s="127">
        <f>'[8]13-14'!B36</f>
        <v>491262.6</v>
      </c>
      <c r="C35" s="123">
        <f>'[8]13-14'!C36</f>
        <v>421563.9</v>
      </c>
      <c r="D35" s="123">
        <f>'[8]13-14'!D36</f>
        <v>295241.9</v>
      </c>
      <c r="E35" s="123">
        <f>'[8]13-14'!E36</f>
        <v>492893.9</v>
      </c>
      <c r="F35" s="123">
        <f>'[8]13-14'!F36</f>
        <v>568266.4</v>
      </c>
      <c r="G35" s="123">
        <f>'[8]13-14'!G36</f>
        <v>300200.3</v>
      </c>
      <c r="H35" s="123">
        <f>'[8]13-14'!H36</f>
        <v>295928.3</v>
      </c>
      <c r="I35" s="123">
        <f>'[8]13-14'!I36</f>
        <v>296584.1</v>
      </c>
      <c r="J35" s="123">
        <f>'[8]13-14'!J36</f>
        <v>372706</v>
      </c>
      <c r="K35" s="123">
        <f>'[8]13-14'!K36</f>
        <v>0</v>
      </c>
      <c r="L35" s="123">
        <f>'[8]13-14'!L36</f>
        <v>0</v>
      </c>
      <c r="M35" s="123">
        <f>'[8]13-14'!M36</f>
        <v>0</v>
      </c>
      <c r="N35" s="128">
        <f>'[8]13-14'!N36</f>
        <v>0</v>
      </c>
      <c r="O35" s="314"/>
      <c r="P35" s="314"/>
      <c r="Q35" s="122"/>
    </row>
    <row r="36" spans="1:17" s="77" customFormat="1" ht="12.75" customHeight="1">
      <c r="A36" s="62" t="s">
        <v>72</v>
      </c>
      <c r="B36" s="127">
        <f>'[8]13-14'!B37</f>
        <v>159160.7</v>
      </c>
      <c r="C36" s="123">
        <f>'[8]13-14'!C37</f>
        <v>15666.1</v>
      </c>
      <c r="D36" s="123">
        <f>'[8]13-14'!D37</f>
        <v>1028.1</v>
      </c>
      <c r="E36" s="123">
        <f>'[8]13-14'!E37</f>
        <v>30827.4</v>
      </c>
      <c r="F36" s="123">
        <f>'[8]13-14'!F37</f>
        <v>58586</v>
      </c>
      <c r="G36" s="123">
        <f>'[8]13-14'!G37</f>
        <v>7064.1</v>
      </c>
      <c r="H36" s="123">
        <f>'[8]13-14'!H37</f>
        <v>18724.9</v>
      </c>
      <c r="I36" s="123">
        <f>'[8]13-14'!I37</f>
        <v>29266.7</v>
      </c>
      <c r="J36" s="123">
        <f>'[8]13-14'!J37</f>
        <v>20989.2</v>
      </c>
      <c r="K36" s="123">
        <f>'[8]13-14'!K37</f>
        <v>0</v>
      </c>
      <c r="L36" s="123">
        <f>'[8]13-14'!L37</f>
        <v>0</v>
      </c>
      <c r="M36" s="123">
        <f>'[8]13-14'!M37</f>
        <v>0</v>
      </c>
      <c r="N36" s="128">
        <f>'[8]13-14'!N37</f>
        <v>0</v>
      </c>
      <c r="O36" s="314"/>
      <c r="P36" s="314"/>
      <c r="Q36" s="122"/>
    </row>
    <row r="37" spans="1:17" s="77" customFormat="1" ht="12.75" customHeight="1">
      <c r="A37" s="62"/>
      <c r="B37" s="127"/>
      <c r="C37" s="123"/>
      <c r="D37" s="123"/>
      <c r="E37" s="123"/>
      <c r="F37" s="123"/>
      <c r="G37" s="123"/>
      <c r="H37" s="123"/>
      <c r="I37" s="123"/>
      <c r="J37" s="123"/>
      <c r="K37" s="123"/>
      <c r="L37" s="123"/>
      <c r="M37" s="123"/>
      <c r="N37" s="128"/>
      <c r="O37" s="314"/>
      <c r="P37" s="314"/>
      <c r="Q37" s="122"/>
    </row>
    <row r="38" spans="1:17" s="77" customFormat="1" ht="12.75" customHeight="1">
      <c r="A38" s="64" t="s">
        <v>73</v>
      </c>
      <c r="B38" s="129">
        <f>'[8]13-14'!B39</f>
        <v>650423.3</v>
      </c>
      <c r="C38" s="130">
        <f>'[8]13-14'!C39</f>
        <v>437230</v>
      </c>
      <c r="D38" s="130">
        <f>'[8]13-14'!D39</f>
        <v>296270</v>
      </c>
      <c r="E38" s="130">
        <f>'[8]13-14'!E39</f>
        <v>523721.30000000005</v>
      </c>
      <c r="F38" s="130">
        <f>'[8]13-14'!F39</f>
        <v>626852.4</v>
      </c>
      <c r="G38" s="130">
        <f>'[8]13-14'!G39</f>
        <v>307264.39999999997</v>
      </c>
      <c r="H38" s="130">
        <f>'[8]13-14'!H39</f>
        <v>314653.2</v>
      </c>
      <c r="I38" s="130">
        <f>'[8]13-14'!I39</f>
        <v>325850.8</v>
      </c>
      <c r="J38" s="130">
        <f>'[8]13-14'!J39</f>
        <v>393695.2</v>
      </c>
      <c r="K38" s="130">
        <f>'[8]13-14'!K39</f>
      </c>
      <c r="L38" s="130">
        <f>'[8]13-14'!L39</f>
      </c>
      <c r="M38" s="130">
        <f>'[8]13-14'!M39</f>
      </c>
      <c r="N38" s="131">
        <f>'[8]13-14'!N39</f>
      </c>
      <c r="O38" s="315"/>
      <c r="P38" s="315"/>
      <c r="Q38" s="147"/>
    </row>
    <row r="39" spans="1:17" s="77" customFormat="1" ht="12.75" customHeight="1">
      <c r="A39" s="62"/>
      <c r="B39" s="127"/>
      <c r="C39" s="123"/>
      <c r="D39" s="123"/>
      <c r="E39" s="123"/>
      <c r="F39" s="123"/>
      <c r="G39" s="123"/>
      <c r="H39" s="123"/>
      <c r="I39" s="123"/>
      <c r="J39" s="123"/>
      <c r="K39" s="123"/>
      <c r="L39" s="123"/>
      <c r="M39" s="123"/>
      <c r="N39" s="128"/>
      <c r="O39" s="313"/>
      <c r="P39" s="306"/>
      <c r="Q39" s="122"/>
    </row>
    <row r="40" spans="1:17" s="77" customFormat="1" ht="12.75" customHeight="1">
      <c r="A40" s="62" t="s">
        <v>74</v>
      </c>
      <c r="B40" s="405">
        <f>'[8]13-14'!B41</f>
        <v>-120581.90799999982</v>
      </c>
      <c r="C40" s="406">
        <f>'[8]13-14'!C41</f>
        <v>51065.52099999972</v>
      </c>
      <c r="D40" s="407">
        <f>'[8]13-14'!D41</f>
        <v>78057.19600000017</v>
      </c>
      <c r="E40" s="407">
        <f>'[8]13-14'!E41</f>
        <v>78776.0950000002</v>
      </c>
      <c r="F40" s="406">
        <f>'[8]13-14'!F41</f>
        <v>187717.96300000045</v>
      </c>
      <c r="G40" s="407">
        <f>'[8]13-14'!G41</f>
        <v>271501.82699999865</v>
      </c>
      <c r="H40" s="123">
        <f>'[8]13-14'!H41</f>
        <v>289280.1771100005</v>
      </c>
      <c r="I40" s="123">
        <f>'[8]13-14'!I41</f>
        <v>243126.9434682997</v>
      </c>
      <c r="J40" s="123">
        <f>'[8]13-14'!J41</f>
        <v>120082.62516786344</v>
      </c>
      <c r="K40" s="123">
        <f>'[8]13-14'!K41</f>
      </c>
      <c r="L40" s="123">
        <f>'[8]13-14'!L41</f>
      </c>
      <c r="M40" s="123">
        <f>'[8]13-14'!M41</f>
      </c>
      <c r="N40" s="128">
        <f>'[8]13-14'!N41</f>
        <v>0</v>
      </c>
      <c r="O40" s="313"/>
      <c r="P40" s="306"/>
      <c r="Q40" s="122"/>
    </row>
    <row r="41" spans="1:17" s="77" customFormat="1" ht="12.75" customHeight="1">
      <c r="A41" s="62"/>
      <c r="B41" s="127"/>
      <c r="C41" s="123"/>
      <c r="D41" s="123"/>
      <c r="E41" s="123"/>
      <c r="F41" s="123"/>
      <c r="G41" s="123"/>
      <c r="H41" s="123"/>
      <c r="I41" s="123"/>
      <c r="J41" s="123"/>
      <c r="K41" s="123"/>
      <c r="L41" s="123"/>
      <c r="M41" s="123"/>
      <c r="N41" s="128"/>
      <c r="O41" s="313"/>
      <c r="P41" s="306"/>
      <c r="Q41" s="122"/>
    </row>
    <row r="42" spans="1:17" s="79" customFormat="1" ht="25.5" customHeight="1" thickBot="1">
      <c r="A42" s="125" t="s">
        <v>27</v>
      </c>
      <c r="B42" s="301">
        <f>'[8]13-14'!B42</f>
        <v>1016009.4590000003</v>
      </c>
      <c r="C42" s="302">
        <f>'[8]13-14'!C42</f>
        <v>907320.0099999998</v>
      </c>
      <c r="D42" s="302">
        <f>'[8]13-14'!D42</f>
        <v>755202.1500000001</v>
      </c>
      <c r="E42" s="302">
        <f>'[8]13-14'!E42</f>
        <v>1077594.9550000003</v>
      </c>
      <c r="F42" s="302">
        <f>'[8]13-14'!F42</f>
        <v>1358481.0670000003</v>
      </c>
      <c r="G42" s="302">
        <f>'[8]13-14'!G42</f>
        <v>1109630.2839999986</v>
      </c>
      <c r="H42" s="302">
        <f>'[8]13-14'!H42</f>
        <v>1195613.1903100004</v>
      </c>
      <c r="I42" s="302">
        <f>'[8]13-14'!I42</f>
        <v>1084045.3991482996</v>
      </c>
      <c r="J42" s="302">
        <f>'[8]13-14'!J42</f>
        <v>1077783.0927166634</v>
      </c>
      <c r="K42" s="302">
        <f>'[8]13-14'!K42</f>
      </c>
      <c r="L42" s="302">
        <f>'[8]13-14'!L42</f>
      </c>
      <c r="M42" s="302">
        <f>'[8]13-14'!M42</f>
      </c>
      <c r="N42" s="303">
        <f>'[8]13-14'!N42</f>
      </c>
      <c r="O42" s="316"/>
      <c r="P42" s="317"/>
      <c r="Q42" s="305"/>
    </row>
    <row r="44" ht="12.75">
      <c r="A44" s="117" t="s">
        <v>28</v>
      </c>
    </row>
    <row r="45" ht="12.75">
      <c r="A45" s="117" t="s">
        <v>106</v>
      </c>
    </row>
    <row r="46" ht="12.75">
      <c r="A46" s="117" t="s">
        <v>107</v>
      </c>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- 19 -</oddHeader>
  </headerFooter>
  <ignoredErrors>
    <ignoredError sqref="N37 N39 L39 M39 B39 C39 D39 E39 F39 G39 H39 I39 J39 K39 B37 C37 D37 E37 F37 G37 H37 I37 J37 K37 L37 M37" unlockedFormula="1"/>
  </ignoredErrors>
  <drawing r:id="rId1"/>
</worksheet>
</file>

<file path=xl/worksheets/sheet3.xml><?xml version="1.0" encoding="utf-8"?>
<worksheet xmlns="http://schemas.openxmlformats.org/spreadsheetml/2006/main" xmlns:r="http://schemas.openxmlformats.org/officeDocument/2006/relationships">
  <dimension ref="A2:Q52"/>
  <sheetViews>
    <sheetView zoomScale="90" zoomScaleNormal="90" workbookViewId="0" topLeftCell="A25">
      <selection activeCell="D32" sqref="D32"/>
    </sheetView>
  </sheetViews>
  <sheetFormatPr defaultColWidth="11.421875" defaultRowHeight="12.75"/>
  <cols>
    <col min="1" max="1" width="39.7109375" style="82" customWidth="1"/>
    <col min="2" max="17" width="9.7109375" style="82" customWidth="1"/>
    <col min="18" max="16384" width="9.140625" style="82" customWidth="1"/>
  </cols>
  <sheetData>
    <row r="1" ht="12.75" customHeight="1"/>
    <row r="2" spans="1:9" ht="12.75" customHeight="1">
      <c r="A2" s="83"/>
      <c r="I2" s="84"/>
    </row>
    <row r="3" spans="1:17" ht="30" customHeight="1">
      <c r="A3" s="14"/>
      <c r="B3" s="420" t="str">
        <f>'[7]1213'!$B$3:$Q$3</f>
        <v>Situation Mensuelle du Marché des Orges en 2013/14</v>
      </c>
      <c r="C3" s="420"/>
      <c r="D3" s="420"/>
      <c r="E3" s="420"/>
      <c r="F3" s="420"/>
      <c r="G3" s="420"/>
      <c r="H3" s="420"/>
      <c r="I3" s="420"/>
      <c r="J3" s="420"/>
      <c r="K3" s="420"/>
      <c r="L3" s="420"/>
      <c r="M3" s="420"/>
      <c r="N3" s="420"/>
      <c r="O3" s="420"/>
      <c r="P3" s="420"/>
      <c r="Q3" s="420"/>
    </row>
    <row r="4" spans="1:15" s="86" customFormat="1" ht="12.75" customHeight="1">
      <c r="A4" s="85"/>
      <c r="C4" s="87"/>
      <c r="D4" s="87"/>
      <c r="E4" s="87"/>
      <c r="F4" s="87"/>
      <c r="G4" s="87"/>
      <c r="H4" s="87"/>
      <c r="I4" s="87"/>
      <c r="J4" s="87"/>
      <c r="K4" s="87"/>
      <c r="L4" s="87"/>
      <c r="M4" s="87"/>
      <c r="N4" s="87"/>
      <c r="O4" s="87"/>
    </row>
    <row r="5" spans="1:17" ht="12.75" customHeight="1" thickBot="1">
      <c r="A5" s="87"/>
      <c r="B5" s="87"/>
      <c r="C5" s="87"/>
      <c r="D5" s="87"/>
      <c r="E5" s="87"/>
      <c r="F5" s="87"/>
      <c r="G5" s="87"/>
      <c r="H5" s="87"/>
      <c r="I5" s="87"/>
      <c r="J5" s="87"/>
      <c r="K5" s="87"/>
      <c r="L5" s="87"/>
      <c r="M5" s="87"/>
      <c r="N5" s="87"/>
      <c r="O5" s="87"/>
      <c r="P5" s="87"/>
      <c r="Q5" s="87"/>
    </row>
    <row r="6" spans="1:17" s="92"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90" t="s">
        <v>12</v>
      </c>
      <c r="Q6" s="91" t="s">
        <v>13</v>
      </c>
    </row>
    <row r="7" spans="1:17" s="92" customFormat="1" ht="12.75" customHeight="1">
      <c r="A7" s="93"/>
      <c r="B7" s="94"/>
      <c r="C7" s="94"/>
      <c r="D7" s="94"/>
      <c r="E7" s="94"/>
      <c r="F7" s="94"/>
      <c r="G7" s="94"/>
      <c r="H7" s="94"/>
      <c r="I7" s="94"/>
      <c r="J7" s="94"/>
      <c r="K7" s="94"/>
      <c r="L7" s="94"/>
      <c r="M7" s="94"/>
      <c r="N7" s="94"/>
      <c r="O7" s="168">
        <f>[7]!dat1</f>
        <v>41760</v>
      </c>
      <c r="P7" s="168">
        <f>[7]!dat2</f>
        <v>41395</v>
      </c>
      <c r="Q7" s="95" t="s">
        <v>58</v>
      </c>
    </row>
    <row r="8" spans="1:17" s="92" customFormat="1" ht="12.75" customHeight="1">
      <c r="A8" s="96"/>
      <c r="B8" s="136"/>
      <c r="C8" s="137"/>
      <c r="D8" s="137"/>
      <c r="E8" s="137"/>
      <c r="F8" s="137"/>
      <c r="G8" s="137"/>
      <c r="H8" s="137"/>
      <c r="I8" s="137"/>
      <c r="J8" s="137"/>
      <c r="K8" s="137"/>
      <c r="L8" s="137"/>
      <c r="M8" s="137"/>
      <c r="N8" s="138"/>
      <c r="O8" s="119"/>
      <c r="P8" s="119"/>
      <c r="Q8" s="97"/>
    </row>
    <row r="9" spans="1:17" s="92" customFormat="1" ht="12.75" customHeight="1">
      <c r="A9" s="98" t="s">
        <v>113</v>
      </c>
      <c r="B9" s="135"/>
      <c r="C9" s="99"/>
      <c r="D9" s="99"/>
      <c r="E9" s="99"/>
      <c r="F9" s="99"/>
      <c r="G9" s="99"/>
      <c r="H9" s="99"/>
      <c r="I9" s="99"/>
      <c r="J9" s="99"/>
      <c r="K9" s="99"/>
      <c r="L9" s="99"/>
      <c r="M9" s="99"/>
      <c r="N9" s="134"/>
      <c r="O9" s="120"/>
      <c r="P9" s="120"/>
      <c r="Q9" s="121"/>
    </row>
    <row r="10" spans="1:17" s="92" customFormat="1" ht="12.75" customHeight="1">
      <c r="A10" s="100" t="s">
        <v>108</v>
      </c>
      <c r="B10" s="127">
        <f>'[7]1213'!B10</f>
        <v>1073761.3639999998</v>
      </c>
      <c r="C10" s="123">
        <f>'[7]1213'!C10</f>
        <v>3801655.5</v>
      </c>
      <c r="D10" s="123">
        <f>'[7]1213'!D10</f>
        <v>4952454</v>
      </c>
      <c r="E10" s="123">
        <f>'[7]1213'!E10</f>
        <v>4487612.4</v>
      </c>
      <c r="F10" s="123">
        <f>'[7]1213'!F10</f>
        <v>3987148.1</v>
      </c>
      <c r="G10" s="123">
        <f>'[7]1213'!G10</f>
        <v>3668716.6</v>
      </c>
      <c r="H10" s="123">
        <f>'[7]1213'!H10</f>
        <v>3325845.6</v>
      </c>
      <c r="I10" s="123">
        <f>'[7]1213'!I10</f>
        <v>2988453.4</v>
      </c>
      <c r="J10" s="123">
        <f>'[7]1213'!J10</f>
        <v>2615756.6</v>
      </c>
      <c r="K10" s="123">
        <f>'[7]1213'!K10</f>
        <v>2296701.7</v>
      </c>
      <c r="L10" s="123">
        <f>'[7]1213'!L10</f>
        <v>1974630.4</v>
      </c>
      <c r="M10" s="123">
        <f>'[7]1213'!M10</f>
        <v>0</v>
      </c>
      <c r="N10" s="128">
        <f>'[7]1213'!N10</f>
        <v>0</v>
      </c>
      <c r="O10" s="295">
        <f>'[7]1213'!O10</f>
        <v>1974630.4</v>
      </c>
      <c r="P10" s="295">
        <f>'[7]1213'!P10</f>
        <v>2480237.2289999994</v>
      </c>
      <c r="Q10" s="122">
        <f>'[7]1213'!Q10</f>
        <v>-0.2038542213173108</v>
      </c>
    </row>
    <row r="11" spans="1:17" s="92" customFormat="1" ht="12.75" customHeight="1">
      <c r="A11" s="101" t="s">
        <v>76</v>
      </c>
      <c r="B11" s="127">
        <f>'[7]1213'!B11</f>
        <v>94826</v>
      </c>
      <c r="C11" s="123">
        <f>'[7]1213'!C11</f>
        <v>100794</v>
      </c>
      <c r="D11" s="123">
        <f>'[7]1213'!D11</f>
        <v>69723</v>
      </c>
      <c r="E11" s="123">
        <f>'[7]1213'!E11</f>
        <v>69625</v>
      </c>
      <c r="F11" s="123">
        <f>'[7]1213'!F11</f>
        <v>70826</v>
      </c>
      <c r="G11" s="123">
        <f>'[7]1213'!G11</f>
        <v>68339</v>
      </c>
      <c r="H11" s="123">
        <f>'[7]1213'!H11</f>
        <v>69277</v>
      </c>
      <c r="I11" s="123">
        <f>'[7]1213'!I11</f>
        <v>66232</v>
      </c>
      <c r="J11" s="123">
        <f>'[7]1213'!J11</f>
        <v>64106</v>
      </c>
      <c r="K11" s="123">
        <f>'[7]1213'!K11</f>
        <v>66643</v>
      </c>
      <c r="L11" s="123">
        <f>'[7]1213'!L11</f>
        <v>75452</v>
      </c>
      <c r="M11" s="123">
        <f>'[7]1213'!M11</f>
        <v>0</v>
      </c>
      <c r="N11" s="128">
        <f>'[7]1213'!N11</f>
        <v>0</v>
      </c>
      <c r="O11" s="295">
        <f>'[7]1213'!O11</f>
        <v>75452</v>
      </c>
      <c r="P11" s="295">
        <f>'[7]1213'!P11</f>
        <v>67238</v>
      </c>
      <c r="Q11" s="122">
        <f>'[7]1213'!Q11</f>
        <v>0.12216306255391296</v>
      </c>
    </row>
    <row r="12" spans="1:17" s="92" customFormat="1" ht="12.75" customHeight="1">
      <c r="A12" s="101" t="s">
        <v>77</v>
      </c>
      <c r="B12" s="127">
        <f>'[7]1213'!B12</f>
        <v>42569.08</v>
      </c>
      <c r="C12" s="123">
        <f>'[7]1213'!C12</f>
        <v>90670.57</v>
      </c>
      <c r="D12" s="123">
        <f>'[7]1213'!D12</f>
        <v>83936.82</v>
      </c>
      <c r="E12" s="123">
        <f>'[7]1213'!E12</f>
        <v>75390.26</v>
      </c>
      <c r="F12" s="123">
        <f>'[7]1213'!F12</f>
        <v>64069.73</v>
      </c>
      <c r="G12" s="123">
        <f>'[7]1213'!G12</f>
        <v>57024.33</v>
      </c>
      <c r="H12" s="123">
        <f>'[7]1213'!H12</f>
        <v>57442.28</v>
      </c>
      <c r="I12" s="123">
        <f>'[7]1213'!I12</f>
        <v>56145.48</v>
      </c>
      <c r="J12" s="123">
        <f>'[7]1213'!J12</f>
        <v>55068.28</v>
      </c>
      <c r="K12" s="123">
        <f>'[7]1213'!K12</f>
        <v>53922</v>
      </c>
      <c r="L12" s="123">
        <f>'[7]1213'!L12</f>
        <v>52329.39</v>
      </c>
      <c r="M12" s="123">
        <f>'[7]1213'!M12</f>
        <v>0</v>
      </c>
      <c r="N12" s="128">
        <f>'[7]1213'!N12</f>
        <v>0</v>
      </c>
      <c r="O12" s="295">
        <f>'[7]1213'!O12</f>
        <v>52329.39</v>
      </c>
      <c r="P12" s="295">
        <f>'[7]1213'!P12</f>
        <v>52082.27</v>
      </c>
      <c r="Q12" s="122">
        <f>'[7]1213'!Q12</f>
        <v>0.004744800869854515</v>
      </c>
    </row>
    <row r="13" spans="1:17" s="92" customFormat="1" ht="12.75" customHeight="1">
      <c r="A13" s="101" t="s">
        <v>63</v>
      </c>
      <c r="B13" s="127">
        <f>'[7]1213'!B13</f>
        <v>0</v>
      </c>
      <c r="C13" s="123">
        <f>'[7]1213'!C13</f>
        <v>0</v>
      </c>
      <c r="D13" s="123">
        <f>'[7]1213'!D13</f>
        <v>0</v>
      </c>
      <c r="E13" s="123">
        <f>'[7]1213'!E13</f>
        <v>0</v>
      </c>
      <c r="F13" s="123">
        <f>'[7]1213'!F13</f>
        <v>0</v>
      </c>
      <c r="G13" s="123">
        <f>'[7]1213'!G13</f>
        <v>0</v>
      </c>
      <c r="H13" s="123">
        <f>'[7]1213'!H13</f>
        <v>0</v>
      </c>
      <c r="I13" s="123">
        <f>'[7]1213'!I13</f>
        <v>0</v>
      </c>
      <c r="J13" s="123">
        <f>'[7]1213'!J13</f>
        <v>0</v>
      </c>
      <c r="K13" s="123">
        <f>'[7]1213'!K13</f>
        <v>0</v>
      </c>
      <c r="L13" s="123">
        <f>'[7]1213'!L13</f>
        <v>0</v>
      </c>
      <c r="M13" s="123">
        <f>'[7]1213'!M13</f>
        <v>0</v>
      </c>
      <c r="N13" s="128">
        <f>'[7]1213'!N13</f>
        <v>0</v>
      </c>
      <c r="O13" s="295"/>
      <c r="P13" s="295"/>
      <c r="Q13" s="122"/>
    </row>
    <row r="14" spans="1:17" s="92" customFormat="1" ht="12.75" customHeight="1">
      <c r="A14" s="96"/>
      <c r="B14" s="127"/>
      <c r="C14" s="123"/>
      <c r="D14" s="123"/>
      <c r="E14" s="123"/>
      <c r="F14" s="123"/>
      <c r="G14" s="123"/>
      <c r="H14" s="123"/>
      <c r="I14" s="123"/>
      <c r="J14" s="123"/>
      <c r="K14" s="123"/>
      <c r="L14" s="123"/>
      <c r="M14" s="123"/>
      <c r="N14" s="128"/>
      <c r="O14" s="295"/>
      <c r="P14" s="295"/>
      <c r="Q14" s="122"/>
    </row>
    <row r="15" spans="1:17" s="92" customFormat="1" ht="12.75" customHeight="1">
      <c r="A15" s="102" t="s">
        <v>17</v>
      </c>
      <c r="B15" s="129">
        <f>'[7]1213'!B15</f>
        <v>1211156.444</v>
      </c>
      <c r="C15" s="130">
        <f>'[7]1213'!C15</f>
        <v>3993120.07</v>
      </c>
      <c r="D15" s="130">
        <f>'[7]1213'!D15</f>
        <v>5106113.82</v>
      </c>
      <c r="E15" s="130">
        <f>'[7]1213'!E15</f>
        <v>4632627.66</v>
      </c>
      <c r="F15" s="130">
        <f>'[7]1213'!F15</f>
        <v>4122043.83</v>
      </c>
      <c r="G15" s="130">
        <f>'[7]1213'!G15</f>
        <v>3794079.93</v>
      </c>
      <c r="H15" s="130">
        <f>'[7]1213'!H15</f>
        <v>3452564.88</v>
      </c>
      <c r="I15" s="130">
        <f>'[7]1213'!I15</f>
        <v>3110830.88</v>
      </c>
      <c r="J15" s="130">
        <f>'[7]1213'!J15</f>
        <v>2734930.88</v>
      </c>
      <c r="K15" s="130">
        <f>'[7]1213'!K15</f>
        <v>2417266.7</v>
      </c>
      <c r="L15" s="130">
        <f>'[7]1213'!L15</f>
        <v>2102411.79</v>
      </c>
      <c r="M15" s="130">
        <f>'[7]1213'!M15</f>
      </c>
      <c r="N15" s="131">
        <f>'[7]1213'!N15</f>
        <v>0</v>
      </c>
      <c r="O15" s="296">
        <f>'[7]1213'!O15</f>
        <v>2102411.79</v>
      </c>
      <c r="P15" s="296">
        <f>'[7]1213'!P15</f>
        <v>2599557.4989999994</v>
      </c>
      <c r="Q15" s="147">
        <f>'[7]1213'!Q15</f>
        <v>-0.1912424361420133</v>
      </c>
    </row>
    <row r="16" spans="1:17" s="92" customFormat="1" ht="12.75" customHeight="1">
      <c r="A16" s="96"/>
      <c r="B16" s="127"/>
      <c r="C16" s="123"/>
      <c r="D16" s="123"/>
      <c r="E16" s="123"/>
      <c r="F16" s="123"/>
      <c r="G16" s="123"/>
      <c r="H16" s="123"/>
      <c r="I16" s="123"/>
      <c r="J16" s="123"/>
      <c r="K16" s="123"/>
      <c r="L16" s="123"/>
      <c r="M16" s="123"/>
      <c r="N16" s="128"/>
      <c r="O16" s="295"/>
      <c r="P16" s="295"/>
      <c r="Q16" s="122"/>
    </row>
    <row r="17" spans="1:17" s="92" customFormat="1" ht="12.75" customHeight="1">
      <c r="A17" s="101" t="s">
        <v>78</v>
      </c>
      <c r="B17" s="127">
        <f>'[7]1213'!B17</f>
        <v>0</v>
      </c>
      <c r="C17" s="123">
        <f>'[7]1213'!C17</f>
        <v>0</v>
      </c>
      <c r="D17" s="123">
        <f>'[7]1213'!D17</f>
        <v>0</v>
      </c>
      <c r="E17" s="123">
        <f>'[7]1213'!E17</f>
        <v>0</v>
      </c>
      <c r="F17" s="123">
        <f>'[7]1213'!F17</f>
        <v>0</v>
      </c>
      <c r="G17" s="123">
        <f>'[7]1213'!G17</f>
        <v>0</v>
      </c>
      <c r="H17" s="123">
        <f>'[7]1213'!H17</f>
        <v>0</v>
      </c>
      <c r="I17" s="123">
        <f>'[7]1213'!I17</f>
        <v>0</v>
      </c>
      <c r="J17" s="123">
        <f>'[7]1213'!J17</f>
        <v>0</v>
      </c>
      <c r="K17" s="123">
        <f>'[7]1213'!K17</f>
        <v>0</v>
      </c>
      <c r="L17" s="123">
        <f>'[7]1213'!L17</f>
        <v>0</v>
      </c>
      <c r="M17" s="123">
        <f>'[7]1213'!M17</f>
        <v>0</v>
      </c>
      <c r="N17" s="128">
        <f>'[7]1213'!N17</f>
        <v>0</v>
      </c>
      <c r="O17" s="295"/>
      <c r="P17" s="295"/>
      <c r="Q17" s="122"/>
    </row>
    <row r="18" spans="1:17" s="92" customFormat="1" ht="12.75" customHeight="1">
      <c r="A18" s="96"/>
      <c r="B18" s="127"/>
      <c r="C18" s="123"/>
      <c r="D18" s="123"/>
      <c r="E18" s="123"/>
      <c r="F18" s="123"/>
      <c r="G18" s="123"/>
      <c r="H18" s="123"/>
      <c r="I18" s="123"/>
      <c r="J18" s="123"/>
      <c r="K18" s="123"/>
      <c r="L18" s="123"/>
      <c r="M18" s="123"/>
      <c r="N18" s="128"/>
      <c r="O18" s="295"/>
      <c r="P18" s="295"/>
      <c r="Q18" s="122"/>
    </row>
    <row r="19" spans="1:17" s="118" customFormat="1" ht="25.5" customHeight="1">
      <c r="A19" s="103" t="s">
        <v>18</v>
      </c>
      <c r="B19" s="297">
        <f>'[7]1213'!B19</f>
        <v>1211156.444</v>
      </c>
      <c r="C19" s="298">
        <f>'[7]1213'!C19</f>
        <v>3993120.07</v>
      </c>
      <c r="D19" s="298">
        <f>'[7]1213'!D19</f>
        <v>5106113.82</v>
      </c>
      <c r="E19" s="298">
        <f>'[7]1213'!E19</f>
        <v>4632627.66</v>
      </c>
      <c r="F19" s="298">
        <f>'[7]1213'!F19</f>
        <v>4122043.83</v>
      </c>
      <c r="G19" s="298">
        <f>'[7]1213'!G19</f>
        <v>3794079.93</v>
      </c>
      <c r="H19" s="298">
        <f>'[7]1213'!H19</f>
        <v>3452564.88</v>
      </c>
      <c r="I19" s="298">
        <f>'[7]1213'!I19</f>
        <v>3110830.88</v>
      </c>
      <c r="J19" s="298">
        <f>'[7]1213'!J19</f>
        <v>2734930.88</v>
      </c>
      <c r="K19" s="298">
        <f>'[7]1213'!K19</f>
        <v>2417266.7</v>
      </c>
      <c r="L19" s="298">
        <f>'[7]1213'!L19</f>
        <v>2102411.79</v>
      </c>
      <c r="M19" s="298">
        <f>'[7]1213'!M19</f>
      </c>
      <c r="N19" s="299">
        <f>'[7]1213'!N19</f>
        <v>0</v>
      </c>
      <c r="O19" s="300">
        <f>'[7]1213'!O19</f>
        <v>2102411.79</v>
      </c>
      <c r="P19" s="300">
        <f>'[7]1213'!P19</f>
        <v>2599557.4989999994</v>
      </c>
      <c r="Q19" s="214">
        <f>'[7]1213'!Q19</f>
        <v>-0.1912424361420133</v>
      </c>
    </row>
    <row r="20" spans="1:17" s="92" customFormat="1" ht="12.75" customHeight="1">
      <c r="A20" s="101"/>
      <c r="B20" s="127"/>
      <c r="C20" s="123"/>
      <c r="D20" s="123"/>
      <c r="E20" s="123"/>
      <c r="F20" s="123"/>
      <c r="G20" s="123"/>
      <c r="H20" s="123"/>
      <c r="I20" s="123"/>
      <c r="J20" s="123"/>
      <c r="K20" s="123"/>
      <c r="L20" s="123"/>
      <c r="M20" s="123"/>
      <c r="N20" s="128"/>
      <c r="O20" s="295"/>
      <c r="P20" s="295"/>
      <c r="Q20" s="122"/>
    </row>
    <row r="21" spans="1:17" s="92" customFormat="1" ht="12.75" customHeight="1">
      <c r="A21" s="98" t="s">
        <v>20</v>
      </c>
      <c r="B21" s="127"/>
      <c r="C21" s="123"/>
      <c r="D21" s="123"/>
      <c r="E21" s="123"/>
      <c r="F21" s="123"/>
      <c r="G21" s="123"/>
      <c r="H21" s="123"/>
      <c r="I21" s="123"/>
      <c r="J21" s="123"/>
      <c r="K21" s="123"/>
      <c r="L21" s="123"/>
      <c r="M21" s="123"/>
      <c r="N21" s="128"/>
      <c r="O21" s="295"/>
      <c r="P21" s="295"/>
      <c r="Q21" s="122"/>
    </row>
    <row r="22" spans="1:17" s="92" customFormat="1" ht="12.75" customHeight="1">
      <c r="A22" s="100" t="s">
        <v>64</v>
      </c>
      <c r="B22" s="127">
        <f>'[7]1213'!B22</f>
        <v>3572220.2</v>
      </c>
      <c r="C22" s="123">
        <f>'[7]1213'!C22</f>
        <v>2052728.8</v>
      </c>
      <c r="D22" s="123">
        <f>'[7]1213'!D22</f>
        <v>469215.2</v>
      </c>
      <c r="E22" s="123">
        <f>'[7]1213'!E22</f>
        <v>285209.7</v>
      </c>
      <c r="F22" s="123">
        <f>'[7]1213'!F22</f>
        <v>314120.5</v>
      </c>
      <c r="G22" s="123">
        <f>'[7]1213'!G22</f>
        <v>222146.9</v>
      </c>
      <c r="H22" s="123">
        <f>'[7]1213'!H22</f>
        <v>347327.9</v>
      </c>
      <c r="I22" s="123">
        <f>'[7]1213'!I22</f>
        <v>291788.2</v>
      </c>
      <c r="J22" s="123">
        <f>'[7]1213'!J22</f>
        <v>312643.9</v>
      </c>
      <c r="K22" s="123">
        <f>'[7]1213'!K22</f>
        <v>262426.4</v>
      </c>
      <c r="L22" s="123">
        <f>'[7]1213'!L22</f>
        <v>0</v>
      </c>
      <c r="M22" s="123">
        <f>'[7]1213'!M22</f>
        <v>0</v>
      </c>
      <c r="N22" s="128">
        <f>'[7]1213'!N22</f>
        <v>0</v>
      </c>
      <c r="O22" s="295">
        <f>'[7]1213'!O22</f>
        <v>8129827.700000002</v>
      </c>
      <c r="P22" s="295">
        <f>'[7]1213'!P22</f>
        <v>9285385.083</v>
      </c>
      <c r="Q22" s="122">
        <f>'[7]1213'!Q22</f>
        <v>-0.1244490532886603</v>
      </c>
    </row>
    <row r="23" spans="1:17" s="92" customFormat="1" ht="12.75" customHeight="1">
      <c r="A23" s="101" t="s">
        <v>80</v>
      </c>
      <c r="B23" s="127">
        <f>'[7]1213'!B23</f>
        <v>1331.6</v>
      </c>
      <c r="C23" s="123">
        <f>'[7]1213'!C23</f>
        <v>5762.4</v>
      </c>
      <c r="D23" s="123">
        <f>'[7]1213'!D23</f>
        <v>2603.1</v>
      </c>
      <c r="E23" s="123">
        <f>'[7]1213'!E23</f>
        <v>3511.8</v>
      </c>
      <c r="F23" s="123">
        <f>'[7]1213'!F23</f>
        <v>3468.1</v>
      </c>
      <c r="G23" s="123">
        <f>'[7]1213'!G23</f>
        <v>4453.6</v>
      </c>
      <c r="H23" s="123">
        <f>'[7]1213'!H23</f>
        <v>2363.3</v>
      </c>
      <c r="I23" s="123">
        <f>'[7]1213'!I23</f>
        <v>3235.5</v>
      </c>
      <c r="J23" s="123">
        <f>'[7]1213'!J23</f>
        <v>2529.8</v>
      </c>
      <c r="K23" s="123">
        <f>'[7]1213'!K23</f>
        <v>0</v>
      </c>
      <c r="L23" s="123">
        <f>'[7]1213'!L23</f>
        <v>0</v>
      </c>
      <c r="M23" s="123">
        <f>'[7]1213'!M23</f>
        <v>0</v>
      </c>
      <c r="N23" s="128">
        <f>'[7]1213'!N23</f>
        <v>0</v>
      </c>
      <c r="O23" s="295"/>
      <c r="P23" s="295"/>
      <c r="Q23" s="122">
        <f>'[7]1213'!Q23</f>
      </c>
    </row>
    <row r="24" spans="1:17" s="105" customFormat="1" ht="12.75" customHeight="1">
      <c r="A24" s="104"/>
      <c r="B24" s="127"/>
      <c r="C24" s="123"/>
      <c r="D24" s="123"/>
      <c r="E24" s="123"/>
      <c r="F24" s="123"/>
      <c r="G24" s="123"/>
      <c r="H24" s="123"/>
      <c r="I24" s="123"/>
      <c r="J24" s="123"/>
      <c r="K24" s="123"/>
      <c r="L24" s="123"/>
      <c r="M24" s="123"/>
      <c r="N24" s="128"/>
      <c r="O24" s="295"/>
      <c r="P24" s="295"/>
      <c r="Q24" s="122"/>
    </row>
    <row r="25" spans="1:17" s="118" customFormat="1" ht="25.5" customHeight="1">
      <c r="A25" s="103" t="s">
        <v>22</v>
      </c>
      <c r="B25" s="297">
        <f>'[7]1213'!B25</f>
        <v>4784708.244</v>
      </c>
      <c r="C25" s="298">
        <f>'[7]1213'!C25</f>
        <v>6051611.2700000005</v>
      </c>
      <c r="D25" s="298">
        <f>'[7]1213'!D25</f>
        <v>5577932.12</v>
      </c>
      <c r="E25" s="298">
        <f>'[7]1213'!E25</f>
        <v>4921349.16</v>
      </c>
      <c r="F25" s="298">
        <f>'[7]1213'!F25</f>
        <v>4439632.43</v>
      </c>
      <c r="G25" s="298">
        <f>'[7]1213'!G25</f>
        <v>4020680.43</v>
      </c>
      <c r="H25" s="298">
        <f>'[7]1213'!H25</f>
        <v>3802256.0799999996</v>
      </c>
      <c r="I25" s="298">
        <f>'[7]1213'!I25</f>
        <v>3405854.58</v>
      </c>
      <c r="J25" s="298">
        <f>'[7]1213'!J25</f>
        <v>3050104.5799999996</v>
      </c>
      <c r="K25" s="298">
        <f>'[7]1213'!K25</f>
      </c>
      <c r="L25" s="298">
        <f>'[7]1213'!L25</f>
      </c>
      <c r="M25" s="298">
        <f>'[7]1213'!M25</f>
      </c>
      <c r="N25" s="299">
        <f>'[7]1213'!N25</f>
      </c>
      <c r="O25" s="300"/>
      <c r="P25" s="300"/>
      <c r="Q25" s="214">
        <f>'[7]1213'!Q25</f>
      </c>
    </row>
    <row r="26" spans="1:17" s="118" customFormat="1" ht="12.75" customHeight="1">
      <c r="A26" s="101"/>
      <c r="B26" s="127"/>
      <c r="C26" s="123"/>
      <c r="D26" s="123"/>
      <c r="E26" s="123"/>
      <c r="F26" s="123"/>
      <c r="G26" s="123"/>
      <c r="H26" s="123"/>
      <c r="I26" s="123"/>
      <c r="J26" s="123"/>
      <c r="K26" s="123"/>
      <c r="L26" s="123"/>
      <c r="M26" s="123"/>
      <c r="N26" s="128"/>
      <c r="O26" s="295"/>
      <c r="P26" s="295"/>
      <c r="Q26" s="122"/>
    </row>
    <row r="27" spans="1:17" s="92" customFormat="1" ht="12.75" customHeight="1">
      <c r="A27" s="98" t="s">
        <v>23</v>
      </c>
      <c r="B27" s="127"/>
      <c r="C27" s="123"/>
      <c r="D27" s="123"/>
      <c r="E27" s="123"/>
      <c r="F27" s="123"/>
      <c r="G27" s="123"/>
      <c r="H27" s="123"/>
      <c r="I27" s="123"/>
      <c r="J27" s="123"/>
      <c r="K27" s="123"/>
      <c r="L27" s="123"/>
      <c r="M27" s="123"/>
      <c r="N27" s="128"/>
      <c r="O27" s="295"/>
      <c r="P27" s="295"/>
      <c r="Q27" s="122"/>
    </row>
    <row r="28" spans="1:17" s="92" customFormat="1" ht="12.75" customHeight="1">
      <c r="A28" s="101" t="s">
        <v>81</v>
      </c>
      <c r="B28" s="127">
        <f>'[7]1213'!B28</f>
        <v>141606</v>
      </c>
      <c r="C28" s="123">
        <f>'[7]1213'!C28</f>
        <v>137560</v>
      </c>
      <c r="D28" s="123">
        <f>'[7]1213'!D28</f>
        <v>133960</v>
      </c>
      <c r="E28" s="123">
        <f>'[7]1213'!E28</f>
        <v>145327</v>
      </c>
      <c r="F28" s="123">
        <f>'[7]1213'!F28</f>
        <v>140139</v>
      </c>
      <c r="G28" s="123">
        <f>'[7]1213'!G28</f>
        <v>146450</v>
      </c>
      <c r="H28" s="123">
        <f>'[7]1213'!H28</f>
        <v>145438</v>
      </c>
      <c r="I28" s="123">
        <f>'[7]1213'!I28</f>
        <v>129852</v>
      </c>
      <c r="J28" s="123">
        <f>'[7]1213'!J28</f>
        <v>141220</v>
      </c>
      <c r="K28" s="123">
        <f>'[7]1213'!K28</f>
        <v>139273</v>
      </c>
      <c r="L28" s="123">
        <f>'[7]1213'!L28</f>
        <v>0</v>
      </c>
      <c r="M28" s="123">
        <f>'[7]1213'!M28</f>
        <v>0</v>
      </c>
      <c r="N28" s="128">
        <f>'[7]1213'!N28</f>
        <v>0</v>
      </c>
      <c r="O28" s="295">
        <f>'[7]1213'!O28</f>
        <v>1400825</v>
      </c>
      <c r="P28" s="295">
        <f>'[7]1213'!P28</f>
        <v>1372341</v>
      </c>
      <c r="Q28" s="122">
        <f>'[7]1213'!Q28</f>
        <v>0.02075577425727282</v>
      </c>
    </row>
    <row r="29" spans="1:17" s="92" customFormat="1" ht="12.75" customHeight="1">
      <c r="A29" s="101" t="s">
        <v>77</v>
      </c>
      <c r="B29" s="127">
        <f>'[7]1213'!B29</f>
        <v>134777.89200000005</v>
      </c>
      <c r="C29" s="123">
        <f>'[7]1213'!C29</f>
        <v>120104.666</v>
      </c>
      <c r="D29" s="123">
        <f>'[7]1213'!D29</f>
        <v>98498.45100000002</v>
      </c>
      <c r="E29" s="123">
        <f>'[7]1213'!E29</f>
        <v>99783.37400000004</v>
      </c>
      <c r="F29" s="123">
        <f>'[7]1213'!F29</f>
        <v>81645.68200000002</v>
      </c>
      <c r="G29" s="123">
        <f>'[7]1213'!G29</f>
        <v>89584.66399999998</v>
      </c>
      <c r="H29" s="123">
        <f>'[7]1213'!H29</f>
        <v>91481.50899999999</v>
      </c>
      <c r="I29" s="123">
        <f>'[7]1213'!I29</f>
        <v>81812.38</v>
      </c>
      <c r="J29" s="123">
        <f>'[7]1213'!J29</f>
        <v>92277.087</v>
      </c>
      <c r="K29" s="123">
        <f>'[7]1213'!K29</f>
        <v>99579.54899999998</v>
      </c>
      <c r="L29" s="123">
        <f>'[7]1213'!L29</f>
        <v>0</v>
      </c>
      <c r="M29" s="123">
        <f>'[7]1213'!M29</f>
        <v>0</v>
      </c>
      <c r="N29" s="128">
        <f>'[7]1213'!N29</f>
        <v>0</v>
      </c>
      <c r="O29" s="295">
        <f>'[7]1213'!O29</f>
        <v>989545.2540000001</v>
      </c>
      <c r="P29" s="295">
        <f>'[7]1213'!P29</f>
        <v>1080340.9680000003</v>
      </c>
      <c r="Q29" s="122">
        <f>'[7]1213'!Q29</f>
        <v>-0.08404357206603708</v>
      </c>
    </row>
    <row r="30" spans="1:17" s="105" customFormat="1" ht="12.75" customHeight="1">
      <c r="A30" s="104"/>
      <c r="B30" s="127"/>
      <c r="C30" s="123"/>
      <c r="D30" s="123"/>
      <c r="E30" s="123"/>
      <c r="F30" s="123"/>
      <c r="G30" s="123"/>
      <c r="H30" s="123"/>
      <c r="I30" s="123"/>
      <c r="J30" s="123"/>
      <c r="K30" s="123"/>
      <c r="L30" s="123"/>
      <c r="M30" s="123"/>
      <c r="N30" s="128"/>
      <c r="O30" s="295"/>
      <c r="P30" s="295"/>
      <c r="Q30" s="122"/>
    </row>
    <row r="31" spans="1:17" s="92" customFormat="1" ht="12.75" customHeight="1">
      <c r="A31" s="102" t="s">
        <v>82</v>
      </c>
      <c r="B31" s="129">
        <f>'[7]1213'!B31</f>
        <v>276383.89200000005</v>
      </c>
      <c r="C31" s="130">
        <f>'[7]1213'!C31</f>
        <v>257664.666</v>
      </c>
      <c r="D31" s="130">
        <f>'[7]1213'!D31</f>
        <v>232458.451</v>
      </c>
      <c r="E31" s="130">
        <f>'[7]1213'!E31</f>
        <v>245110.37400000004</v>
      </c>
      <c r="F31" s="130">
        <f>'[7]1213'!F31</f>
        <v>221784.68200000003</v>
      </c>
      <c r="G31" s="130">
        <f>'[7]1213'!G31</f>
        <v>236034.664</v>
      </c>
      <c r="H31" s="130">
        <f>'[7]1213'!H31</f>
        <v>236919.509</v>
      </c>
      <c r="I31" s="130">
        <f>'[7]1213'!I31</f>
        <v>211664.38</v>
      </c>
      <c r="J31" s="130">
        <f>'[7]1213'!J31</f>
        <v>233497.087</v>
      </c>
      <c r="K31" s="130">
        <f>'[7]1213'!K31</f>
        <v>238852.549</v>
      </c>
      <c r="L31" s="130">
        <f>'[7]1213'!L31</f>
      </c>
      <c r="M31" s="130">
        <f>'[7]1213'!M31</f>
      </c>
      <c r="N31" s="131">
        <f>'[7]1213'!N31</f>
        <v>0</v>
      </c>
      <c r="O31" s="296">
        <f>'[7]1213'!O31</f>
        <v>2390370.254</v>
      </c>
      <c r="P31" s="296">
        <f>'[7]1213'!P31</f>
        <v>2452681.9680000003</v>
      </c>
      <c r="Q31" s="147">
        <f>'[7]1213'!Q31</f>
        <v>-0.025405541693940492</v>
      </c>
    </row>
    <row r="32" spans="1:17" s="105" customFormat="1" ht="12.75" customHeight="1">
      <c r="A32" s="104"/>
      <c r="B32" s="127"/>
      <c r="C32" s="123"/>
      <c r="D32" s="123"/>
      <c r="E32" s="123"/>
      <c r="F32" s="123"/>
      <c r="G32" s="123"/>
      <c r="H32" s="123"/>
      <c r="I32" s="123"/>
      <c r="J32" s="123"/>
      <c r="K32" s="123"/>
      <c r="L32" s="123"/>
      <c r="M32" s="123"/>
      <c r="N32" s="128"/>
      <c r="O32" s="295"/>
      <c r="P32" s="295"/>
      <c r="Q32" s="122"/>
    </row>
    <row r="33" spans="1:17" s="92" customFormat="1" ht="12.75" customHeight="1">
      <c r="A33" s="98" t="s">
        <v>83</v>
      </c>
      <c r="B33" s="127"/>
      <c r="C33" s="123"/>
      <c r="D33" s="123"/>
      <c r="E33" s="123"/>
      <c r="F33" s="123"/>
      <c r="G33" s="123"/>
      <c r="H33" s="123"/>
      <c r="I33" s="123"/>
      <c r="J33" s="123"/>
      <c r="K33" s="123"/>
      <c r="L33" s="123"/>
      <c r="M33" s="123"/>
      <c r="N33" s="128"/>
      <c r="O33" s="295"/>
      <c r="P33" s="295"/>
      <c r="Q33" s="122"/>
    </row>
    <row r="34" spans="1:17" s="92" customFormat="1" ht="12.75" customHeight="1">
      <c r="A34" s="101" t="s">
        <v>84</v>
      </c>
      <c r="B34" s="127">
        <f>'[7]1213'!B34</f>
        <v>403960.7</v>
      </c>
      <c r="C34" s="123">
        <f>'[7]1213'!C34</f>
        <v>236122.4</v>
      </c>
      <c r="D34" s="123">
        <f>'[7]1213'!D34</f>
        <v>257395.7</v>
      </c>
      <c r="E34" s="123">
        <f>'[7]1213'!E34</f>
        <v>267219</v>
      </c>
      <c r="F34" s="123">
        <f>'[7]1213'!F34</f>
        <v>254606.8</v>
      </c>
      <c r="G34" s="123">
        <f>'[7]1213'!G34</f>
        <v>244295.1</v>
      </c>
      <c r="H34" s="123">
        <f>'[7]1213'!H34</f>
        <v>269046</v>
      </c>
      <c r="I34" s="123">
        <f>'[7]1213'!I34</f>
        <v>288006.9</v>
      </c>
      <c r="J34" s="123">
        <f>'[7]1213'!J34</f>
        <v>283396.4</v>
      </c>
      <c r="K34" s="123">
        <f>'[7]1213'!K34</f>
        <v>0</v>
      </c>
      <c r="L34" s="123">
        <f>'[7]1213'!L34</f>
        <v>0</v>
      </c>
      <c r="M34" s="123">
        <f>'[7]1213'!M34</f>
        <v>0</v>
      </c>
      <c r="N34" s="128">
        <f>'[7]1213'!N34</f>
        <v>0</v>
      </c>
      <c r="O34" s="295"/>
      <c r="P34" s="295"/>
      <c r="Q34" s="122"/>
    </row>
    <row r="35" spans="1:17" s="92" customFormat="1" ht="12.75" customHeight="1">
      <c r="A35" s="101" t="s">
        <v>72</v>
      </c>
      <c r="B35" s="127">
        <f>'[7]1213'!B35</f>
        <v>178789.2</v>
      </c>
      <c r="C35" s="123">
        <f>'[7]1213'!C35</f>
        <v>259705.5</v>
      </c>
      <c r="D35" s="123">
        <f>'[7]1213'!D35</f>
        <v>481552.1</v>
      </c>
      <c r="E35" s="123">
        <f>'[7]1213'!E35</f>
        <v>300695.2</v>
      </c>
      <c r="F35" s="123">
        <f>'[7]1213'!F35</f>
        <v>60646</v>
      </c>
      <c r="G35" s="123">
        <f>'[7]1213'!G35</f>
        <v>96201.2</v>
      </c>
      <c r="H35" s="123">
        <f>'[7]1213'!H35</f>
        <v>26901.8</v>
      </c>
      <c r="I35" s="123">
        <f>'[7]1213'!I35</f>
        <v>119961</v>
      </c>
      <c r="J35" s="123">
        <f>'[7]1213'!J35</f>
        <v>69698.4</v>
      </c>
      <c r="K35" s="123">
        <f>'[7]1213'!K35</f>
        <v>0</v>
      </c>
      <c r="L35" s="123">
        <f>'[7]1213'!L35</f>
        <v>0</v>
      </c>
      <c r="M35" s="123">
        <f>'[7]1213'!M35</f>
        <v>0</v>
      </c>
      <c r="N35" s="128">
        <f>'[7]1213'!N35</f>
        <v>0</v>
      </c>
      <c r="O35" s="295"/>
      <c r="P35" s="295"/>
      <c r="Q35" s="122"/>
    </row>
    <row r="36" spans="1:17" s="105" customFormat="1" ht="12.75" customHeight="1">
      <c r="A36" s="104"/>
      <c r="B36" s="127"/>
      <c r="C36" s="123"/>
      <c r="D36" s="123"/>
      <c r="E36" s="123"/>
      <c r="F36" s="123"/>
      <c r="G36" s="123"/>
      <c r="H36" s="123"/>
      <c r="I36" s="123"/>
      <c r="J36" s="123"/>
      <c r="K36" s="123"/>
      <c r="L36" s="123"/>
      <c r="M36" s="123"/>
      <c r="N36" s="128"/>
      <c r="O36" s="295"/>
      <c r="P36" s="295"/>
      <c r="Q36" s="122"/>
    </row>
    <row r="37" spans="1:17" s="92" customFormat="1" ht="12.75" customHeight="1">
      <c r="A37" s="102" t="s">
        <v>73</v>
      </c>
      <c r="B37" s="129">
        <f>'[7]1213'!B37</f>
        <v>582749.9</v>
      </c>
      <c r="C37" s="130">
        <f>'[7]1213'!C37</f>
        <v>495827.9</v>
      </c>
      <c r="D37" s="130">
        <f>'[7]1213'!D37</f>
        <v>738947.8</v>
      </c>
      <c r="E37" s="130">
        <f>'[7]1213'!E37</f>
        <v>567914.2</v>
      </c>
      <c r="F37" s="130">
        <f>'[7]1213'!F37</f>
        <v>315252.8</v>
      </c>
      <c r="G37" s="130">
        <f>'[7]1213'!G37</f>
        <v>340496.3</v>
      </c>
      <c r="H37" s="130">
        <f>'[7]1213'!H37</f>
        <v>295947.8</v>
      </c>
      <c r="I37" s="130">
        <f>'[7]1213'!I37</f>
        <v>407967.9</v>
      </c>
      <c r="J37" s="130">
        <f>'[7]1213'!J37</f>
        <v>353094.80000000005</v>
      </c>
      <c r="K37" s="130">
        <f>'[7]1213'!K37</f>
      </c>
      <c r="L37" s="130">
        <f>'[7]1213'!L37</f>
      </c>
      <c r="M37" s="130">
        <f>'[7]1213'!M37</f>
      </c>
      <c r="N37" s="131">
        <f>'[7]1213'!N37</f>
        <v>0</v>
      </c>
      <c r="O37" s="296"/>
      <c r="P37" s="296"/>
      <c r="Q37" s="147"/>
    </row>
    <row r="38" spans="1:17" s="92" customFormat="1" ht="12.75" customHeight="1">
      <c r="A38" s="96"/>
      <c r="B38" s="127"/>
      <c r="C38" s="123"/>
      <c r="D38" s="123"/>
      <c r="E38" s="123"/>
      <c r="F38" s="123"/>
      <c r="G38" s="123"/>
      <c r="H38" s="123"/>
      <c r="I38" s="123"/>
      <c r="J38" s="123"/>
      <c r="K38" s="123"/>
      <c r="L38" s="123"/>
      <c r="M38" s="123"/>
      <c r="N38" s="128"/>
      <c r="O38" s="295"/>
      <c r="P38" s="295"/>
      <c r="Q38" s="122"/>
    </row>
    <row r="39" spans="1:17" s="92" customFormat="1" ht="12.75" customHeight="1">
      <c r="A39" s="101" t="s">
        <v>74</v>
      </c>
      <c r="B39" s="405">
        <f>'[7]1213'!B39</f>
        <v>-67545.61799999978</v>
      </c>
      <c r="C39" s="406">
        <f>'[7]1213'!C39</f>
        <v>192004.8839999996</v>
      </c>
      <c r="D39" s="407">
        <f>'[7]1213'!D39</f>
        <v>-26101.7910000002</v>
      </c>
      <c r="E39" s="407">
        <f>'[7]1213'!E39</f>
        <v>-13719.243999999948</v>
      </c>
      <c r="F39" s="406">
        <f>'[7]1213'!F39</f>
        <v>108515.01799999969</v>
      </c>
      <c r="G39" s="407">
        <f>'[7]1213'!G39</f>
        <v>-8415.413999999408</v>
      </c>
      <c r="H39" s="123">
        <f>'[7]1213'!H39</f>
        <v>158557.89099999983</v>
      </c>
      <c r="I39" s="123">
        <f>'[7]1213'!I39</f>
        <v>51291.42000000039</v>
      </c>
      <c r="J39" s="123">
        <f>'[7]1213'!J39</f>
        <v>46245.992999999784</v>
      </c>
      <c r="K39" s="123">
        <f>'[7]1213'!K39</f>
      </c>
      <c r="L39" s="123">
        <f>'[7]1213'!L39</f>
      </c>
      <c r="M39" s="123">
        <f>'[7]1213'!M39</f>
      </c>
      <c r="N39" s="128">
        <f>'[7]1213'!N39</f>
        <v>0</v>
      </c>
      <c r="O39" s="295"/>
      <c r="P39" s="295"/>
      <c r="Q39" s="122"/>
    </row>
    <row r="40" spans="1:17" s="92" customFormat="1" ht="12.75" customHeight="1">
      <c r="A40" s="96"/>
      <c r="B40" s="127"/>
      <c r="C40" s="123"/>
      <c r="D40" s="123"/>
      <c r="E40" s="123"/>
      <c r="F40" s="123"/>
      <c r="G40" s="123"/>
      <c r="H40" s="123"/>
      <c r="I40" s="123"/>
      <c r="J40" s="123"/>
      <c r="K40" s="123"/>
      <c r="L40" s="123"/>
      <c r="M40" s="123"/>
      <c r="N40" s="128"/>
      <c r="O40" s="295"/>
      <c r="P40" s="295"/>
      <c r="Q40" s="122"/>
    </row>
    <row r="41" spans="1:17" s="118" customFormat="1" ht="25.5" customHeight="1" thickBot="1">
      <c r="A41" s="106" t="s">
        <v>27</v>
      </c>
      <c r="B41" s="301">
        <f>'[7]1213'!B41</f>
        <v>791588.1740000003</v>
      </c>
      <c r="C41" s="302">
        <f>'[7]1213'!C41</f>
        <v>945497.4499999996</v>
      </c>
      <c r="D41" s="302">
        <f>'[7]1213'!D41</f>
        <v>945304.4599999998</v>
      </c>
      <c r="E41" s="302">
        <f>'[7]1213'!E41</f>
        <v>799305.3300000001</v>
      </c>
      <c r="F41" s="302">
        <f>'[7]1213'!F41</f>
        <v>645552.4999999998</v>
      </c>
      <c r="G41" s="302">
        <f>'[7]1213'!G41</f>
        <v>568115.5500000005</v>
      </c>
      <c r="H41" s="302">
        <f>'[7]1213'!H41</f>
        <v>691425.1999999998</v>
      </c>
      <c r="I41" s="302">
        <f>'[7]1213'!I41</f>
        <v>670923.7000000004</v>
      </c>
      <c r="J41" s="302">
        <f>'[7]1213'!J41</f>
        <v>632837.8799999999</v>
      </c>
      <c r="K41" s="302">
        <f>'[7]1213'!K41</f>
      </c>
      <c r="L41" s="302">
        <f>'[7]1213'!L41</f>
      </c>
      <c r="M41" s="302">
        <f>'[7]1213'!M41</f>
      </c>
      <c r="N41" s="303">
        <f>'[7]1213'!N41</f>
      </c>
      <c r="O41" s="304"/>
      <c r="P41" s="304"/>
      <c r="Q41" s="305"/>
    </row>
    <row r="42" spans="1:17" ht="12.75" customHeight="1">
      <c r="A42" s="107"/>
      <c r="B42" s="13"/>
      <c r="C42" s="13"/>
      <c r="D42" s="13"/>
      <c r="E42" s="13"/>
      <c r="F42" s="13"/>
      <c r="G42" s="13"/>
      <c r="H42" s="13"/>
      <c r="I42" s="13"/>
      <c r="J42" s="13"/>
      <c r="K42" s="13"/>
      <c r="L42" s="13"/>
      <c r="M42" s="13"/>
      <c r="N42" s="13"/>
      <c r="O42" s="107"/>
      <c r="P42" s="107"/>
      <c r="Q42" s="107"/>
    </row>
    <row r="43" spans="1:17" ht="12.75" customHeight="1">
      <c r="A43" s="113" t="s">
        <v>85</v>
      </c>
      <c r="B43" s="108"/>
      <c r="C43" s="108"/>
      <c r="D43" s="108"/>
      <c r="E43" s="108"/>
      <c r="F43" s="108"/>
      <c r="G43" s="108"/>
      <c r="H43" s="108"/>
      <c r="I43" s="108">
        <f aca="true" t="shared" si="0" ref="I43:N43">IF(OR(I25="",I41=""),"",I25-I41)</f>
        <v>2734930.88</v>
      </c>
      <c r="J43" s="108">
        <f t="shared" si="0"/>
        <v>2417266.6999999997</v>
      </c>
      <c r="K43" s="108">
        <f t="shared" si="0"/>
      </c>
      <c r="L43" s="108">
        <f t="shared" si="0"/>
      </c>
      <c r="M43" s="108">
        <f t="shared" si="0"/>
      </c>
      <c r="N43" s="108">
        <f t="shared" si="0"/>
      </c>
      <c r="O43" s="8"/>
      <c r="P43" s="8"/>
      <c r="Q43" s="107"/>
    </row>
    <row r="44" spans="1:17" ht="12.75" customHeight="1">
      <c r="A44" s="113" t="s">
        <v>109</v>
      </c>
      <c r="B44" s="114"/>
      <c r="C44" s="114"/>
      <c r="D44" s="114"/>
      <c r="E44" s="114"/>
      <c r="F44" s="114"/>
      <c r="G44" s="114"/>
      <c r="H44" s="114"/>
      <c r="I44" s="114"/>
      <c r="J44" s="114"/>
      <c r="K44" s="114"/>
      <c r="L44" s="114"/>
      <c r="M44" s="114"/>
      <c r="N44" s="110"/>
      <c r="O44" s="113"/>
      <c r="P44" s="113"/>
      <c r="Q44" s="113"/>
    </row>
    <row r="45" spans="2:17" ht="12.75">
      <c r="B45" s="114"/>
      <c r="C45" s="114"/>
      <c r="D45" s="114"/>
      <c r="E45" s="114"/>
      <c r="F45" s="114"/>
      <c r="G45" s="114"/>
      <c r="H45" s="114"/>
      <c r="I45" s="114"/>
      <c r="J45" s="114"/>
      <c r="K45" s="114"/>
      <c r="L45" s="114"/>
      <c r="M45" s="114"/>
      <c r="N45" s="110"/>
      <c r="O45" s="115"/>
      <c r="P45" s="115"/>
      <c r="Q45" s="115"/>
    </row>
    <row r="46" spans="1:17" ht="12.75">
      <c r="A46" s="109"/>
      <c r="B46" s="109"/>
      <c r="C46" s="109"/>
      <c r="D46" s="109"/>
      <c r="E46" s="107"/>
      <c r="F46" s="107"/>
      <c r="G46" s="107"/>
      <c r="H46" s="109"/>
      <c r="I46" s="109"/>
      <c r="J46" s="109"/>
      <c r="K46" s="109"/>
      <c r="L46" s="109"/>
      <c r="M46" s="109"/>
      <c r="N46" s="109"/>
      <c r="O46" s="109"/>
      <c r="P46" s="109"/>
      <c r="Q46" s="109"/>
    </row>
    <row r="47" spans="1:3" ht="12.75">
      <c r="A47" s="107"/>
      <c r="B47" s="107"/>
      <c r="C47" s="107"/>
    </row>
    <row r="48" spans="1:3" ht="12.75">
      <c r="A48" s="109"/>
      <c r="B48" s="109"/>
      <c r="C48" s="109"/>
    </row>
    <row r="49" ht="12.75">
      <c r="B49" s="111"/>
    </row>
    <row r="52" ht="12.75">
      <c r="B52" s="112"/>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- 27 -</oddHeader>
  </headerFooter>
  <ignoredErrors>
    <ignoredError sqref="N40 G38 H40 P30 F38 K20:K21 N38 G32:G33 O30 Q20:Q21 H24 I40 Q24 F32:F33 M24 Q30 M20:M21 Q32:Q33 E20:E21 G24 D20:D21 G20:G21 J20:J21 H20:H21 I27 B27:H27 J27:Q27 O24:P24 L16 Q16 L20:L21 P20:P21 B20:B21 C20:C21 F20:F21 I20:I21 B14 C14 D14 E14 F14 G14 H14 I14 J14 K14 L14 M14 N14 O16 O14 P16 P14 Q14 B16 C16 D16 E16 F16 G16 H16 I16 J16 K16 M16 N16 B18 C18 D18 E18 F18 G18 H18 I18 J18 K18 L18 M18 N18 N20:N21 O18 O20:O21 P18 Q18 N24 B24 C24 D24 E24 F24 I24 J24 K24 L24 O32:O33 P32:P33 B32:B33 C32:C33 D32:D33 E32:E33 H32:H33 I32:I33 J32:J33 K32:K33 L32:L33 M32:M33 N32:N33 B30 C30 D30 E30 F30 G30 H30 I30 J30 K30 L30 M30 N30 L38 M38 B38 C38 D38 E38 H38 I38 J38 K38 B36 C36 D36 E36 F36 G36 H36 I36 J36 K36 L36 M36 N36 B40 C40 D40 E40 F40 G40 J40 K40 L40 M40" unlockedFormula="1"/>
  </ignoredErrors>
  <drawing r:id="rId1"/>
</worksheet>
</file>

<file path=xl/worksheets/sheet4.xml><?xml version="1.0" encoding="utf-8"?>
<worksheet xmlns="http://schemas.openxmlformats.org/spreadsheetml/2006/main" xmlns:r="http://schemas.openxmlformats.org/officeDocument/2006/relationships">
  <dimension ref="A1:Q41"/>
  <sheetViews>
    <sheetView zoomScale="90" zoomScaleNormal="90" workbookViewId="0" topLeftCell="G19">
      <selection activeCell="J11" sqref="J11"/>
    </sheetView>
  </sheetViews>
  <sheetFormatPr defaultColWidth="11.421875" defaultRowHeight="12.75"/>
  <cols>
    <col min="1" max="1" width="39.7109375" style="1" customWidth="1"/>
    <col min="2" max="17" width="9.7109375" style="1" customWidth="1"/>
    <col min="18" max="16384" width="9.140625" style="1" customWidth="1"/>
  </cols>
  <sheetData>
    <row r="1" spans="4:9" ht="12.75" customHeight="1">
      <c r="D1" s="1" t="s">
        <v>15</v>
      </c>
      <c r="I1" s="2"/>
    </row>
    <row r="2" s="3" customFormat="1" ht="12.75" customHeight="1"/>
    <row r="3" spans="1:17" ht="30" customHeight="1">
      <c r="A3" s="17"/>
      <c r="B3" s="420" t="str">
        <f>'[6]13-14'!$B$3:$Q$3</f>
        <v>Situation Mensuelle du Marché du Blé dur en 2013/2014</v>
      </c>
      <c r="C3" s="420"/>
      <c r="D3" s="420"/>
      <c r="E3" s="420"/>
      <c r="F3" s="420"/>
      <c r="G3" s="420"/>
      <c r="H3" s="420"/>
      <c r="I3" s="420"/>
      <c r="J3" s="420"/>
      <c r="K3" s="420"/>
      <c r="L3" s="420"/>
      <c r="M3" s="420"/>
      <c r="N3" s="420"/>
      <c r="O3" s="420"/>
      <c r="P3" s="420"/>
      <c r="Q3" s="420"/>
    </row>
    <row r="4" spans="1:17" s="16" customFormat="1" ht="12.75" customHeight="1">
      <c r="A4" s="7"/>
      <c r="B4" s="154"/>
      <c r="C4" s="154"/>
      <c r="D4" s="154"/>
      <c r="E4" s="154"/>
      <c r="F4" s="154"/>
      <c r="G4" s="154"/>
      <c r="H4" s="154"/>
      <c r="I4" s="154"/>
      <c r="J4" s="154"/>
      <c r="K4" s="154"/>
      <c r="L4" s="154"/>
      <c r="M4" s="154"/>
      <c r="N4" s="154"/>
      <c r="O4" s="154"/>
      <c r="P4" s="154"/>
      <c r="Q4" s="154"/>
    </row>
    <row r="5" spans="1:8" ht="12.75" customHeight="1" thickBot="1">
      <c r="A5" s="18"/>
      <c r="H5" s="15"/>
    </row>
    <row r="6" spans="1:17" s="80"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s="80" customFormat="1" ht="12.75" customHeight="1">
      <c r="A7" s="93"/>
      <c r="B7" s="167"/>
      <c r="C7" s="167"/>
      <c r="D7" s="167"/>
      <c r="E7" s="167"/>
      <c r="F7" s="167"/>
      <c r="G7" s="167"/>
      <c r="H7" s="167"/>
      <c r="I7" s="167"/>
      <c r="J7" s="167"/>
      <c r="K7" s="167"/>
      <c r="L7" s="167"/>
      <c r="M7" s="167"/>
      <c r="N7" s="167"/>
      <c r="O7" s="168">
        <f>[6]!dat1</f>
        <v>41760</v>
      </c>
      <c r="P7" s="168">
        <f>[6]!dat2</f>
        <v>41395</v>
      </c>
      <c r="Q7" s="183" t="s">
        <v>58</v>
      </c>
    </row>
    <row r="8" spans="1:17" s="80" customFormat="1" ht="12.75" customHeight="1">
      <c r="A8" s="170"/>
      <c r="B8" s="161"/>
      <c r="C8" s="162"/>
      <c r="D8" s="162"/>
      <c r="E8" s="162"/>
      <c r="F8" s="162"/>
      <c r="G8" s="162"/>
      <c r="H8" s="162"/>
      <c r="I8" s="162"/>
      <c r="J8" s="162"/>
      <c r="K8" s="162"/>
      <c r="L8" s="162"/>
      <c r="M8" s="162"/>
      <c r="N8" s="163"/>
      <c r="O8" s="179"/>
      <c r="P8" s="159"/>
      <c r="Q8" s="180"/>
    </row>
    <row r="9" spans="1:17" s="80" customFormat="1" ht="12.75" customHeight="1">
      <c r="A9" s="169" t="s">
        <v>113</v>
      </c>
      <c r="B9" s="160"/>
      <c r="C9" s="164"/>
      <c r="D9" s="164"/>
      <c r="E9" s="164"/>
      <c r="F9" s="164"/>
      <c r="G9" s="164"/>
      <c r="H9" s="164"/>
      <c r="I9" s="164"/>
      <c r="J9" s="164"/>
      <c r="K9" s="164"/>
      <c r="L9" s="164"/>
      <c r="M9" s="164"/>
      <c r="N9" s="165"/>
      <c r="O9" s="178"/>
      <c r="P9" s="181"/>
      <c r="Q9" s="184"/>
    </row>
    <row r="10" spans="1:17" s="80" customFormat="1" ht="12.75" customHeight="1">
      <c r="A10" s="170" t="s">
        <v>86</v>
      </c>
      <c r="B10" s="127">
        <f>'[6]13-14'!B10</f>
        <v>191277.55599999998</v>
      </c>
      <c r="C10" s="123">
        <f>'[6]13-14'!C10</f>
        <v>691752.6</v>
      </c>
      <c r="D10" s="123">
        <f>'[6]13-14'!D10</f>
        <v>900334.1</v>
      </c>
      <c r="E10" s="123">
        <f>'[6]13-14'!E10</f>
        <v>884935.5</v>
      </c>
      <c r="F10" s="123">
        <f>'[6]13-14'!F10</f>
        <v>746945.6</v>
      </c>
      <c r="G10" s="123">
        <f>'[6]13-14'!G10</f>
        <v>630329.2</v>
      </c>
      <c r="H10" s="123">
        <f>'[6]13-14'!H10</f>
        <v>574575.4</v>
      </c>
      <c r="I10" s="123">
        <f>'[6]13-14'!I10</f>
        <v>530515.1</v>
      </c>
      <c r="J10" s="123">
        <f>'[6]13-14'!J10</f>
        <v>382530.9</v>
      </c>
      <c r="K10" s="123">
        <f>'[6]13-14'!K10</f>
        <v>292042.2</v>
      </c>
      <c r="L10" s="123">
        <f>'[6]13-14'!L10</f>
        <v>194307.9</v>
      </c>
      <c r="M10" s="123">
        <f>'[6]13-14'!M10</f>
        <v>0</v>
      </c>
      <c r="N10" s="128">
        <f>'[6]13-14'!N10</f>
        <v>0</v>
      </c>
      <c r="O10" s="286">
        <f>'[6]13-14'!O10</f>
        <v>194307.9</v>
      </c>
      <c r="P10" s="287">
        <f>'[6]13-14'!P10</f>
        <v>388104.06200000003</v>
      </c>
      <c r="Q10" s="211">
        <f>'[6]13-14'!Q10</f>
        <v>-0.4993407206338387</v>
      </c>
    </row>
    <row r="11" spans="1:17" s="80" customFormat="1" ht="12.75" customHeight="1">
      <c r="A11" s="170" t="s">
        <v>61</v>
      </c>
      <c r="B11" s="127">
        <f>'[6]13-14'!B11</f>
        <v>44186.3</v>
      </c>
      <c r="C11" s="123">
        <f>'[6]13-14'!C11</f>
        <v>45212</v>
      </c>
      <c r="D11" s="123">
        <f>'[6]13-14'!D11</f>
        <v>46790.100000000006</v>
      </c>
      <c r="E11" s="123">
        <f>'[6]13-14'!E11</f>
        <v>48717.7</v>
      </c>
      <c r="F11" s="123">
        <f>'[6]13-14'!F11</f>
        <v>37775.2</v>
      </c>
      <c r="G11" s="123">
        <f>'[6]13-14'!G11</f>
        <v>31378.9</v>
      </c>
      <c r="H11" s="123">
        <f>'[6]13-14'!H11</f>
        <v>31216.300000000003</v>
      </c>
      <c r="I11" s="123">
        <f>'[6]13-14'!I11</f>
        <v>32306.9</v>
      </c>
      <c r="J11" s="123">
        <f>'[6]13-14'!J11</f>
        <v>34838.3</v>
      </c>
      <c r="K11" s="123">
        <f>'[6]13-14'!K11</f>
        <v>31438.4</v>
      </c>
      <c r="L11" s="123">
        <f>'[6]13-14'!L11</f>
        <v>29543.1</v>
      </c>
      <c r="M11" s="123">
        <f>'[6]13-14'!M11</f>
        <v>0</v>
      </c>
      <c r="N11" s="128">
        <f>'[6]13-14'!N11</f>
        <v>0</v>
      </c>
      <c r="O11" s="286">
        <f>'[6]13-14'!O11</f>
        <v>29543.1</v>
      </c>
      <c r="P11" s="287">
        <f>'[6]13-14'!P11</f>
        <v>49240.4</v>
      </c>
      <c r="Q11" s="211">
        <f>'[6]13-14'!Q11</f>
        <v>-0.4000231517209446</v>
      </c>
    </row>
    <row r="12" spans="1:17" s="80" customFormat="1" ht="12.75" customHeight="1">
      <c r="A12" s="170" t="s">
        <v>87</v>
      </c>
      <c r="B12" s="127">
        <f>'[6]13-14'!B12</f>
        <v>917.92</v>
      </c>
      <c r="C12" s="123">
        <f>'[6]13-14'!C12</f>
        <v>464.39</v>
      </c>
      <c r="D12" s="123">
        <f>'[6]13-14'!D12</f>
        <v>298.7</v>
      </c>
      <c r="E12" s="123">
        <f>'[6]13-14'!E12</f>
        <v>76.96</v>
      </c>
      <c r="F12" s="123">
        <f>'[6]13-14'!F12</f>
        <v>307.5</v>
      </c>
      <c r="G12" s="123">
        <f>'[6]13-14'!G12</f>
        <v>66.81</v>
      </c>
      <c r="H12" s="123">
        <f>'[6]13-14'!H12</f>
        <v>146.43</v>
      </c>
      <c r="I12" s="123">
        <f>'[6]13-14'!I12</f>
        <v>42.34</v>
      </c>
      <c r="J12" s="123">
        <f>'[6]13-14'!J12</f>
        <v>81.22</v>
      </c>
      <c r="K12" s="123">
        <f>'[6]13-14'!K12</f>
        <v>13.45</v>
      </c>
      <c r="L12" s="123">
        <f>'[6]13-14'!L12</f>
        <v>13.45</v>
      </c>
      <c r="M12" s="123">
        <f>'[6]13-14'!M12</f>
        <v>0</v>
      </c>
      <c r="N12" s="128">
        <f>'[6]13-14'!N12</f>
        <v>0</v>
      </c>
      <c r="O12" s="286">
        <f>'[6]13-14'!O12</f>
        <v>13.45</v>
      </c>
      <c r="P12" s="287">
        <f>'[6]13-14'!P12</f>
        <v>888.19</v>
      </c>
      <c r="Q12" s="211">
        <f>'[6]13-14'!Q12</f>
        <v>-0.9848568436933539</v>
      </c>
    </row>
    <row r="13" spans="1:17" s="80" customFormat="1" ht="12.75" customHeight="1">
      <c r="A13" s="171"/>
      <c r="B13" s="127"/>
      <c r="C13" s="123"/>
      <c r="D13" s="123"/>
      <c r="E13" s="123"/>
      <c r="F13" s="123"/>
      <c r="G13" s="123"/>
      <c r="H13" s="123"/>
      <c r="I13" s="123"/>
      <c r="J13" s="123"/>
      <c r="K13" s="123"/>
      <c r="L13" s="123"/>
      <c r="M13" s="123"/>
      <c r="N13" s="128"/>
      <c r="O13" s="286"/>
      <c r="P13" s="287"/>
      <c r="Q13" s="211"/>
    </row>
    <row r="14" spans="1:17" s="80" customFormat="1" ht="12.75" customHeight="1">
      <c r="A14" s="172" t="s">
        <v>17</v>
      </c>
      <c r="B14" s="129">
        <f>'[6]13-14'!B14</f>
        <v>236381.77599999998</v>
      </c>
      <c r="C14" s="130">
        <f>'[6]13-14'!C14</f>
        <v>737428.99</v>
      </c>
      <c r="D14" s="130">
        <f>'[6]13-14'!D14</f>
        <v>947422.8999999999</v>
      </c>
      <c r="E14" s="130">
        <f>'[6]13-14'!E14</f>
        <v>933730.1599999999</v>
      </c>
      <c r="F14" s="130">
        <f>'[6]13-14'!F14</f>
        <v>785028.2999999999</v>
      </c>
      <c r="G14" s="130">
        <f>'[6]13-14'!G14</f>
        <v>661774.91</v>
      </c>
      <c r="H14" s="130">
        <f>'[6]13-14'!H14</f>
        <v>605938.1300000001</v>
      </c>
      <c r="I14" s="130">
        <f>'[6]13-14'!I14</f>
        <v>562864.34</v>
      </c>
      <c r="J14" s="130">
        <f>'[6]13-14'!J14</f>
        <v>417450.42</v>
      </c>
      <c r="K14" s="130">
        <f>'[6]13-14'!K14</f>
        <v>323494.05000000005</v>
      </c>
      <c r="L14" s="130">
        <f>'[6]13-14'!L14</f>
        <v>223864.45</v>
      </c>
      <c r="M14" s="130">
        <f>'[6]13-14'!M14</f>
        <v>0</v>
      </c>
      <c r="N14" s="131">
        <f>'[6]13-14'!N14</f>
        <v>0</v>
      </c>
      <c r="O14" s="288">
        <f>'[6]13-14'!O14</f>
        <v>223864.44999999998</v>
      </c>
      <c r="P14" s="289">
        <f>'[6]13-14'!P14</f>
        <v>438232.65200000006</v>
      </c>
      <c r="Q14" s="212">
        <f>'[6]13-14'!Q14</f>
        <v>-0.4891652893084746</v>
      </c>
    </row>
    <row r="15" spans="1:17" s="80" customFormat="1" ht="12.75" customHeight="1">
      <c r="A15" s="171"/>
      <c r="B15" s="127"/>
      <c r="C15" s="123"/>
      <c r="D15" s="123"/>
      <c r="E15" s="123"/>
      <c r="F15" s="123"/>
      <c r="G15" s="123"/>
      <c r="H15" s="123"/>
      <c r="I15" s="123"/>
      <c r="J15" s="123"/>
      <c r="K15" s="123"/>
      <c r="L15" s="123"/>
      <c r="M15" s="123"/>
      <c r="N15" s="128"/>
      <c r="O15" s="286"/>
      <c r="P15" s="287"/>
      <c r="Q15" s="211"/>
    </row>
    <row r="16" spans="1:17" s="80" customFormat="1" ht="12.75" customHeight="1">
      <c r="A16" s="170" t="s">
        <v>88</v>
      </c>
      <c r="B16" s="127">
        <f>'[6]13-14'!B16</f>
        <v>0</v>
      </c>
      <c r="C16" s="123">
        <f>'[6]13-14'!C16</f>
        <v>0</v>
      </c>
      <c r="D16" s="123">
        <f>'[6]13-14'!D16</f>
        <v>0</v>
      </c>
      <c r="E16" s="123">
        <f>'[6]13-14'!E16</f>
        <v>0</v>
      </c>
      <c r="F16" s="123">
        <f>'[6]13-14'!F16</f>
        <v>0</v>
      </c>
      <c r="G16" s="123">
        <f>'[6]13-14'!G16</f>
        <v>0</v>
      </c>
      <c r="H16" s="123">
        <f>'[6]13-14'!H16</f>
        <v>0</v>
      </c>
      <c r="I16" s="123">
        <f>'[6]13-14'!I16</f>
        <v>0</v>
      </c>
      <c r="J16" s="123">
        <f>'[6]13-14'!J16</f>
        <v>0</v>
      </c>
      <c r="K16" s="123">
        <f>'[6]13-14'!K16</f>
        <v>0</v>
      </c>
      <c r="L16" s="123">
        <f>'[6]13-14'!L16</f>
        <v>0</v>
      </c>
      <c r="M16" s="123">
        <f>'[6]13-14'!M16</f>
        <v>0</v>
      </c>
      <c r="N16" s="128">
        <f>'[6]13-14'!N16</f>
        <v>0</v>
      </c>
      <c r="O16" s="286"/>
      <c r="P16" s="287"/>
      <c r="Q16" s="211"/>
    </row>
    <row r="17" spans="1:17" s="81" customFormat="1" ht="12.75" customHeight="1">
      <c r="A17" s="173"/>
      <c r="B17" s="127"/>
      <c r="C17" s="123"/>
      <c r="D17" s="123"/>
      <c r="E17" s="123"/>
      <c r="F17" s="123"/>
      <c r="G17" s="123"/>
      <c r="H17" s="123"/>
      <c r="I17" s="123"/>
      <c r="J17" s="123"/>
      <c r="K17" s="123"/>
      <c r="L17" s="123"/>
      <c r="M17" s="123"/>
      <c r="N17" s="128"/>
      <c r="O17" s="286"/>
      <c r="P17" s="287"/>
      <c r="Q17" s="211"/>
    </row>
    <row r="18" spans="1:17" s="204" customFormat="1" ht="25.5" customHeight="1">
      <c r="A18" s="174" t="s">
        <v>79</v>
      </c>
      <c r="B18" s="297">
        <f>'[6]13-14'!B18</f>
        <v>236381.77599999998</v>
      </c>
      <c r="C18" s="298">
        <f>'[6]13-14'!C18</f>
        <v>737428.99</v>
      </c>
      <c r="D18" s="298">
        <f>'[6]13-14'!D18</f>
        <v>947422.8999999999</v>
      </c>
      <c r="E18" s="298">
        <f>'[6]13-14'!E18</f>
        <v>933730.1599999999</v>
      </c>
      <c r="F18" s="298">
        <f>'[6]13-14'!F18</f>
        <v>785028.2999999999</v>
      </c>
      <c r="G18" s="298">
        <f>'[6]13-14'!G18</f>
        <v>661774.91</v>
      </c>
      <c r="H18" s="298">
        <f>'[6]13-14'!H18</f>
        <v>605938.1300000001</v>
      </c>
      <c r="I18" s="298">
        <f>'[6]13-14'!I18</f>
        <v>562864.34</v>
      </c>
      <c r="J18" s="298">
        <f>'[6]13-14'!J18</f>
        <v>417450.42</v>
      </c>
      <c r="K18" s="298">
        <f>'[6]13-14'!K18</f>
        <v>323494.05000000005</v>
      </c>
      <c r="L18" s="298">
        <f>'[6]13-14'!L18</f>
        <v>223864.45</v>
      </c>
      <c r="M18" s="298">
        <f>'[6]13-14'!M18</f>
      </c>
      <c r="N18" s="299">
        <f>'[6]13-14'!N18</f>
        <v>0</v>
      </c>
      <c r="O18" s="290">
        <f>'[6]13-14'!O18</f>
        <v>223864.44999999998</v>
      </c>
      <c r="P18" s="291">
        <f>'[6]13-14'!P18</f>
        <v>438232.65200000006</v>
      </c>
      <c r="Q18" s="217">
        <f>'[6]13-14'!Q18</f>
        <v>-0.4891652893084746</v>
      </c>
    </row>
    <row r="19" spans="1:17" s="81" customFormat="1" ht="12.75" customHeight="1">
      <c r="A19" s="173"/>
      <c r="B19" s="127"/>
      <c r="C19" s="123"/>
      <c r="D19" s="123"/>
      <c r="E19" s="123"/>
      <c r="F19" s="123"/>
      <c r="G19" s="123"/>
      <c r="H19" s="123"/>
      <c r="I19" s="123"/>
      <c r="J19" s="123"/>
      <c r="K19" s="123"/>
      <c r="L19" s="123"/>
      <c r="M19" s="123"/>
      <c r="N19" s="128"/>
      <c r="O19" s="286"/>
      <c r="P19" s="287"/>
      <c r="Q19" s="211"/>
    </row>
    <row r="20" spans="1:17" s="80" customFormat="1" ht="12.75" customHeight="1">
      <c r="A20" s="169" t="s">
        <v>20</v>
      </c>
      <c r="B20" s="127"/>
      <c r="C20" s="123"/>
      <c r="D20" s="123"/>
      <c r="E20" s="123"/>
      <c r="F20" s="123"/>
      <c r="G20" s="123"/>
      <c r="H20" s="123"/>
      <c r="I20" s="123"/>
      <c r="J20" s="123"/>
      <c r="K20" s="123"/>
      <c r="L20" s="123"/>
      <c r="M20" s="123"/>
      <c r="N20" s="128"/>
      <c r="O20" s="286"/>
      <c r="P20" s="287"/>
      <c r="Q20" s="211"/>
    </row>
    <row r="21" spans="1:17" s="80" customFormat="1" ht="12.75" customHeight="1">
      <c r="A21" s="175" t="s">
        <v>33</v>
      </c>
      <c r="B21" s="127">
        <f>'[6]13-14'!B21</f>
        <v>667688.6</v>
      </c>
      <c r="C21" s="123">
        <f>'[6]13-14'!C21</f>
        <v>251799.1</v>
      </c>
      <c r="D21" s="123">
        <f>'[6]13-14'!D21</f>
        <v>123159.9</v>
      </c>
      <c r="E21" s="123">
        <f>'[6]13-14'!E21</f>
        <v>74935.1</v>
      </c>
      <c r="F21" s="123">
        <f>'[6]13-14'!F21</f>
        <v>72614.7</v>
      </c>
      <c r="G21" s="123">
        <f>'[6]13-14'!G21</f>
        <v>74965.4</v>
      </c>
      <c r="H21" s="123">
        <f>'[6]13-14'!H21</f>
        <v>158212.7</v>
      </c>
      <c r="I21" s="123">
        <f>'[6]13-14'!I21</f>
        <v>134130</v>
      </c>
      <c r="J21" s="123">
        <f>'[6]13-14'!J21</f>
        <v>98792</v>
      </c>
      <c r="K21" s="123">
        <f>'[6]13-14'!K21</f>
        <v>87949.4</v>
      </c>
      <c r="L21" s="123">
        <f>'[6]13-14'!L21</f>
        <v>0</v>
      </c>
      <c r="M21" s="123">
        <f>'[6]13-14'!M21</f>
        <v>0</v>
      </c>
      <c r="N21" s="128">
        <f>'[6]13-14'!N21</f>
        <v>0</v>
      </c>
      <c r="O21" s="286">
        <f>'[6]13-14'!O21</f>
        <v>1744246.8999999997</v>
      </c>
      <c r="P21" s="287">
        <f>'[6]13-14'!P21</f>
        <v>2075831.113</v>
      </c>
      <c r="Q21" s="211">
        <f>'[6]13-14'!Q21</f>
        <v>-0.15973564078668867</v>
      </c>
    </row>
    <row r="22" spans="1:17" s="80" customFormat="1" ht="12.75" customHeight="1">
      <c r="A22" s="170" t="s">
        <v>21</v>
      </c>
      <c r="B22" s="127">
        <f>'[6]13-14'!B22</f>
        <v>11381.9</v>
      </c>
      <c r="C22" s="123">
        <f>'[6]13-14'!C22</f>
        <v>3360.5</v>
      </c>
      <c r="D22" s="123">
        <f>'[6]13-14'!D22</f>
        <v>2796.8</v>
      </c>
      <c r="E22" s="123">
        <f>'[6]13-14'!E22</f>
        <v>3368.9</v>
      </c>
      <c r="F22" s="123">
        <f>'[6]13-14'!F22</f>
        <v>1751.8</v>
      </c>
      <c r="G22" s="123">
        <f>'[6]13-14'!G22</f>
        <v>3190.9</v>
      </c>
      <c r="H22" s="123">
        <f>'[6]13-14'!H22</f>
        <v>2210.1</v>
      </c>
      <c r="I22" s="123">
        <f>'[6]13-14'!I22</f>
        <v>1365.8</v>
      </c>
      <c r="J22" s="123">
        <f>'[6]13-14'!J22</f>
        <v>2464.6</v>
      </c>
      <c r="K22" s="123">
        <f>'[6]13-14'!K22</f>
        <v>0</v>
      </c>
      <c r="L22" s="123">
        <f>'[6]13-14'!L22</f>
        <v>0</v>
      </c>
      <c r="M22" s="123">
        <f>'[6]13-14'!M22</f>
        <v>0</v>
      </c>
      <c r="N22" s="128">
        <f>'[6]13-14'!N22</f>
        <v>0</v>
      </c>
      <c r="O22" s="286"/>
      <c r="P22" s="287"/>
      <c r="Q22" s="211"/>
    </row>
    <row r="23" spans="1:17" s="81" customFormat="1" ht="12.75" customHeight="1">
      <c r="A23" s="173"/>
      <c r="B23" s="127"/>
      <c r="C23" s="123"/>
      <c r="D23" s="123"/>
      <c r="E23" s="123"/>
      <c r="F23" s="123"/>
      <c r="G23" s="123"/>
      <c r="H23" s="123"/>
      <c r="I23" s="123"/>
      <c r="J23" s="123"/>
      <c r="K23" s="123"/>
      <c r="L23" s="123"/>
      <c r="M23" s="123"/>
      <c r="N23" s="128"/>
      <c r="O23" s="286"/>
      <c r="P23" s="287"/>
      <c r="Q23" s="211"/>
    </row>
    <row r="24" spans="1:17" s="204" customFormat="1" ht="25.5" customHeight="1">
      <c r="A24" s="174" t="s">
        <v>22</v>
      </c>
      <c r="B24" s="297">
        <f>'[6]13-14'!B24</f>
        <v>915452.276</v>
      </c>
      <c r="C24" s="298">
        <f>'[6]13-14'!C24</f>
        <v>992588.59</v>
      </c>
      <c r="D24" s="298">
        <f>'[6]13-14'!D24</f>
        <v>1073379.5999999999</v>
      </c>
      <c r="E24" s="298">
        <f>'[6]13-14'!E24</f>
        <v>1012034.1599999999</v>
      </c>
      <c r="F24" s="298">
        <f>'[6]13-14'!F24</f>
        <v>859394.7999999999</v>
      </c>
      <c r="G24" s="298">
        <f>'[6]13-14'!G24</f>
        <v>739931.2100000001</v>
      </c>
      <c r="H24" s="298">
        <f>'[6]13-14'!H24</f>
        <v>766360.93</v>
      </c>
      <c r="I24" s="298">
        <f>'[6]13-14'!I24</f>
        <v>698360.14</v>
      </c>
      <c r="J24" s="298">
        <f>'[6]13-14'!J24</f>
        <v>518707.01999999996</v>
      </c>
      <c r="K24" s="298">
        <f>'[6]13-14'!K24</f>
        <v>411443.45000000007</v>
      </c>
      <c r="L24" s="298">
        <f>'[6]13-14'!L24</f>
        <v>223864.45</v>
      </c>
      <c r="M24" s="298">
        <f>'[6]13-14'!M24</f>
      </c>
      <c r="N24" s="299">
        <f>'[6]13-14'!N24</f>
        <v>0</v>
      </c>
      <c r="O24" s="290"/>
      <c r="P24" s="291"/>
      <c r="Q24" s="217"/>
    </row>
    <row r="25" spans="1:17" s="81" customFormat="1" ht="12.75" customHeight="1">
      <c r="A25" s="173"/>
      <c r="B25" s="127"/>
      <c r="C25" s="123"/>
      <c r="D25" s="123"/>
      <c r="E25" s="123"/>
      <c r="F25" s="123"/>
      <c r="G25" s="123"/>
      <c r="H25" s="123"/>
      <c r="I25" s="123"/>
      <c r="J25" s="123"/>
      <c r="K25" s="123"/>
      <c r="L25" s="123"/>
      <c r="M25" s="123"/>
      <c r="N25" s="128"/>
      <c r="O25" s="286"/>
      <c r="P25" s="287"/>
      <c r="Q25" s="211"/>
    </row>
    <row r="26" spans="1:17" s="80" customFormat="1" ht="12.75" customHeight="1">
      <c r="A26" s="169" t="s">
        <v>23</v>
      </c>
      <c r="B26" s="127"/>
      <c r="C26" s="123"/>
      <c r="D26" s="123"/>
      <c r="E26" s="123"/>
      <c r="F26" s="123"/>
      <c r="G26" s="123"/>
      <c r="H26" s="123"/>
      <c r="I26" s="123"/>
      <c r="J26" s="123"/>
      <c r="K26" s="123"/>
      <c r="L26" s="123"/>
      <c r="M26" s="123"/>
      <c r="N26" s="128"/>
      <c r="O26" s="286"/>
      <c r="P26" s="287"/>
      <c r="Q26" s="211"/>
    </row>
    <row r="27" spans="1:17" s="80" customFormat="1" ht="12.75" customHeight="1">
      <c r="A27" s="170" t="s">
        <v>68</v>
      </c>
      <c r="B27" s="127">
        <f>'[6]13-14'!B27</f>
        <v>50978.1</v>
      </c>
      <c r="C27" s="123">
        <f>'[6]13-14'!C27</f>
        <v>36919.1</v>
      </c>
      <c r="D27" s="123">
        <f>'[6]13-14'!D27</f>
        <v>49026.3</v>
      </c>
      <c r="E27" s="123">
        <f>'[6]13-14'!E27</f>
        <v>60726</v>
      </c>
      <c r="F27" s="123">
        <f>'[6]13-14'!F27</f>
        <v>54292.3</v>
      </c>
      <c r="G27" s="123">
        <f>'[6]13-14'!G27</f>
        <v>40748.5</v>
      </c>
      <c r="H27" s="123">
        <f>'[6]13-14'!H27</f>
        <v>58398.1</v>
      </c>
      <c r="I27" s="123">
        <f>'[6]13-14'!I27</f>
        <v>53820.3</v>
      </c>
      <c r="J27" s="123">
        <f>'[6]13-14'!J27</f>
        <v>58271.2</v>
      </c>
      <c r="K27" s="123">
        <f>'[6]13-14'!K27</f>
        <v>58082.399999999994</v>
      </c>
      <c r="L27" s="123">
        <f>'[6]13-14'!L27</f>
        <v>0</v>
      </c>
      <c r="M27" s="123">
        <f>'[6]13-14'!M27</f>
        <v>0</v>
      </c>
      <c r="N27" s="128">
        <f>'[6]13-14'!N27</f>
        <v>0</v>
      </c>
      <c r="O27" s="286">
        <f>'[6]13-14'!O27</f>
        <v>521262.29999999993</v>
      </c>
      <c r="P27" s="287">
        <f>'[6]13-14'!P27</f>
        <v>516008.70000000007</v>
      </c>
      <c r="Q27" s="211">
        <f>'[6]13-14'!Q27</f>
        <v>0.010181223688670027</v>
      </c>
    </row>
    <row r="28" spans="1:17" s="80" customFormat="1" ht="12.75" customHeight="1">
      <c r="A28" s="170" t="s">
        <v>89</v>
      </c>
      <c r="B28" s="127">
        <f>'[6]13-14'!B28</f>
        <v>1435.0439999999999</v>
      </c>
      <c r="C28" s="123">
        <f>'[6]13-14'!C28</f>
        <v>476.905</v>
      </c>
      <c r="D28" s="123">
        <f>'[6]13-14'!D28</f>
        <v>45</v>
      </c>
      <c r="E28" s="123">
        <f>'[6]13-14'!E28</f>
        <v>516.46</v>
      </c>
      <c r="F28" s="123">
        <f>'[6]13-14'!F28</f>
        <v>377.35</v>
      </c>
      <c r="G28" s="123">
        <f>'[6]13-14'!G28</f>
        <v>195.64</v>
      </c>
      <c r="H28" s="123">
        <f>'[6]13-14'!H28</f>
        <v>116.67</v>
      </c>
      <c r="I28" s="123">
        <f>'[6]13-14'!I28</f>
        <v>279.2</v>
      </c>
      <c r="J28" s="123">
        <f>'[6]13-14'!J28</f>
        <v>81.03</v>
      </c>
      <c r="K28" s="123">
        <f>'[6]13-14'!K28</f>
        <v>0</v>
      </c>
      <c r="L28" s="123">
        <f>'[6]13-14'!L28</f>
        <v>0</v>
      </c>
      <c r="M28" s="123">
        <f>'[6]13-14'!M28</f>
        <v>0</v>
      </c>
      <c r="N28" s="128">
        <f>'[6]13-14'!N28</f>
        <v>0</v>
      </c>
      <c r="O28" s="286">
        <f>'[6]13-14'!O28</f>
        <v>3523.2989999999995</v>
      </c>
      <c r="P28" s="287">
        <f>'[6]13-14'!P28</f>
        <v>10926.434</v>
      </c>
      <c r="Q28" s="211">
        <f>'[6]13-14'!Q28</f>
        <v>-0.6775435608726508</v>
      </c>
    </row>
    <row r="29" spans="1:17" s="80" customFormat="1" ht="12.75" customHeight="1">
      <c r="A29" s="171"/>
      <c r="B29" s="127"/>
      <c r="C29" s="123"/>
      <c r="D29" s="123"/>
      <c r="E29" s="123"/>
      <c r="F29" s="123"/>
      <c r="G29" s="123"/>
      <c r="H29" s="123"/>
      <c r="I29" s="123"/>
      <c r="J29" s="123"/>
      <c r="K29" s="123"/>
      <c r="L29" s="123"/>
      <c r="M29" s="123"/>
      <c r="N29" s="128"/>
      <c r="O29" s="286"/>
      <c r="P29" s="287"/>
      <c r="Q29" s="211"/>
    </row>
    <row r="30" spans="1:17" s="80" customFormat="1" ht="12.75" customHeight="1">
      <c r="A30" s="176" t="s">
        <v>26</v>
      </c>
      <c r="B30" s="127"/>
      <c r="C30" s="123"/>
      <c r="D30" s="123"/>
      <c r="E30" s="123"/>
      <c r="F30" s="123"/>
      <c r="G30" s="123"/>
      <c r="H30" s="123"/>
      <c r="I30" s="123"/>
      <c r="J30" s="123"/>
      <c r="K30" s="123"/>
      <c r="L30" s="123"/>
      <c r="M30" s="123"/>
      <c r="N30" s="128"/>
      <c r="O30" s="286"/>
      <c r="P30" s="287"/>
      <c r="Q30" s="211"/>
    </row>
    <row r="31" spans="1:17" s="80" customFormat="1" ht="12.75" customHeight="1">
      <c r="A31" s="170" t="s">
        <v>30</v>
      </c>
      <c r="B31" s="127">
        <f>'[6]13-14'!B31</f>
        <v>97336.4</v>
      </c>
      <c r="C31" s="123">
        <f>'[6]13-14'!C31</f>
        <v>66260.5</v>
      </c>
      <c r="D31" s="123">
        <f>'[6]13-14'!D31</f>
        <v>99292.4</v>
      </c>
      <c r="E31" s="123">
        <f>'[6]13-14'!E31</f>
        <v>98128.7</v>
      </c>
      <c r="F31" s="123">
        <f>'[6]13-14'!F31</f>
        <v>87983.1</v>
      </c>
      <c r="G31" s="123">
        <f>'[6]13-14'!G31</f>
        <v>94422.2</v>
      </c>
      <c r="H31" s="123">
        <f>'[6]13-14'!H31</f>
        <v>82587</v>
      </c>
      <c r="I31" s="123">
        <f>'[6]13-14'!I31</f>
        <v>96929.5</v>
      </c>
      <c r="J31" s="123">
        <f>'[6]13-14'!J31</f>
        <v>123558.9</v>
      </c>
      <c r="K31" s="123">
        <f>'[6]13-14'!K31</f>
        <v>0</v>
      </c>
      <c r="L31" s="123">
        <f>'[6]13-14'!L31</f>
        <v>0</v>
      </c>
      <c r="M31" s="123">
        <f>'[6]13-14'!M31</f>
        <v>0</v>
      </c>
      <c r="N31" s="128">
        <f>'[6]13-14'!N31</f>
        <v>0</v>
      </c>
      <c r="O31" s="286"/>
      <c r="P31" s="287"/>
      <c r="Q31" s="211"/>
    </row>
    <row r="32" spans="1:17" s="80" customFormat="1" ht="12.75" customHeight="1">
      <c r="A32" s="170" t="s">
        <v>90</v>
      </c>
      <c r="B32" s="127">
        <f>'[6]13-14'!B32</f>
        <v>37402.6</v>
      </c>
      <c r="C32" s="123">
        <f>'[6]13-14'!C32</f>
        <v>22421.9</v>
      </c>
      <c r="D32" s="123">
        <f>'[6]13-14'!D32</f>
        <v>37091.9</v>
      </c>
      <c r="E32" s="123">
        <f>'[6]13-14'!E32</f>
        <v>22434.4</v>
      </c>
      <c r="F32" s="123">
        <f>'[6]13-14'!F32</f>
        <v>33139.5</v>
      </c>
      <c r="G32" s="123">
        <f>'[6]13-14'!G32</f>
        <v>25405.4</v>
      </c>
      <c r="H32" s="123">
        <f>'[6]13-14'!H32</f>
        <v>65130.7</v>
      </c>
      <c r="I32" s="123">
        <f>'[6]13-14'!I32</f>
        <v>60124.8</v>
      </c>
      <c r="J32" s="123">
        <f>'[6]13-14'!J32</f>
        <v>37228.5</v>
      </c>
      <c r="K32" s="123">
        <f>'[6]13-14'!K32</f>
        <v>0</v>
      </c>
      <c r="L32" s="123">
        <f>'[6]13-14'!L32</f>
        <v>0</v>
      </c>
      <c r="M32" s="123">
        <f>'[6]13-14'!M32</f>
        <v>0</v>
      </c>
      <c r="N32" s="128">
        <f>'[6]13-14'!N32</f>
        <v>0</v>
      </c>
      <c r="O32" s="286"/>
      <c r="P32" s="287"/>
      <c r="Q32" s="211"/>
    </row>
    <row r="33" spans="1:17" s="80" customFormat="1" ht="12.75" customHeight="1">
      <c r="A33" s="171"/>
      <c r="B33" s="127"/>
      <c r="C33" s="123"/>
      <c r="D33" s="123"/>
      <c r="E33" s="123"/>
      <c r="F33" s="123"/>
      <c r="G33" s="123"/>
      <c r="H33" s="123"/>
      <c r="I33" s="123"/>
      <c r="J33" s="123"/>
      <c r="K33" s="123"/>
      <c r="L33" s="123"/>
      <c r="M33" s="123"/>
      <c r="N33" s="128"/>
      <c r="O33" s="286"/>
      <c r="P33" s="287"/>
      <c r="Q33" s="211"/>
    </row>
    <row r="34" spans="1:17" s="81" customFormat="1" ht="12.75" customHeight="1">
      <c r="A34" s="177" t="s">
        <v>105</v>
      </c>
      <c r="B34" s="412">
        <f>'[6]13-14'!B34</f>
        <v>-9128.858000000007</v>
      </c>
      <c r="C34" s="413">
        <f>'[6]13-14'!C34</f>
        <v>-80912.71499999997</v>
      </c>
      <c r="D34" s="413">
        <f>'[6]13-14'!D34</f>
        <v>-45806.16000000015</v>
      </c>
      <c r="E34" s="413">
        <f>'[6]13-14'!E34</f>
        <v>45200.30000000005</v>
      </c>
      <c r="F34" s="413">
        <f>'[6]13-14'!F34</f>
        <v>21827.639999999898</v>
      </c>
      <c r="G34" s="413">
        <f>'[6]13-14'!G34</f>
        <v>-26778.660000000033</v>
      </c>
      <c r="H34" s="123">
        <f>'[6]13-14'!H34</f>
        <v>-2735.8799999998882</v>
      </c>
      <c r="I34" s="123">
        <f>'[6]13-14'!I34</f>
        <v>69755.92000000004</v>
      </c>
      <c r="J34" s="123">
        <f>'[6]13-14'!J34</f>
        <v>-23926.66000000015</v>
      </c>
      <c r="K34" s="123">
        <f>'[6]13-14'!K34</f>
      </c>
      <c r="L34" s="123">
        <f>'[6]13-14'!L34</f>
      </c>
      <c r="M34" s="123">
        <f>'[6]13-14'!M34</f>
        <v>0</v>
      </c>
      <c r="N34" s="128">
        <f>'[6]13-14'!N34</f>
        <v>0</v>
      </c>
      <c r="O34" s="286"/>
      <c r="P34" s="287"/>
      <c r="Q34" s="211"/>
    </row>
    <row r="35" spans="1:17" s="81" customFormat="1" ht="12.75" customHeight="1">
      <c r="A35" s="190"/>
      <c r="B35" s="399"/>
      <c r="C35" s="400"/>
      <c r="D35" s="400"/>
      <c r="E35" s="400"/>
      <c r="F35" s="400"/>
      <c r="G35" s="400"/>
      <c r="H35" s="400"/>
      <c r="I35" s="400"/>
      <c r="J35" s="400"/>
      <c r="K35" s="400"/>
      <c r="L35" s="400"/>
      <c r="M35" s="400"/>
      <c r="N35" s="401"/>
      <c r="O35" s="286"/>
      <c r="P35" s="287"/>
      <c r="Q35" s="211"/>
    </row>
    <row r="36" spans="1:17" s="80" customFormat="1" ht="25.5" customHeight="1" thickBot="1">
      <c r="A36" s="189" t="s">
        <v>27</v>
      </c>
      <c r="B36" s="402">
        <f>'[6]13-14'!B36</f>
        <v>178023.286</v>
      </c>
      <c r="C36" s="403">
        <f>'[6]13-14'!C36</f>
        <v>45165.69000000003</v>
      </c>
      <c r="D36" s="403">
        <f>'[6]13-14'!D36</f>
        <v>139649.43999999986</v>
      </c>
      <c r="E36" s="403">
        <f>'[6]13-14'!E36</f>
        <v>227005.86000000004</v>
      </c>
      <c r="F36" s="403">
        <f>'[6]13-14'!F36</f>
        <v>197619.8899999999</v>
      </c>
      <c r="G36" s="403">
        <f>'[6]13-14'!G36</f>
        <v>133993.07999999996</v>
      </c>
      <c r="H36" s="403">
        <f>'[6]13-14'!H36</f>
        <v>203496.59000000008</v>
      </c>
      <c r="I36" s="403">
        <f>'[6]13-14'!I36</f>
        <v>280909.72000000003</v>
      </c>
      <c r="J36" s="403">
        <f>'[6]13-14'!J36</f>
        <v>195212.96999999986</v>
      </c>
      <c r="K36" s="403">
        <f>'[6]13-14'!K36</f>
      </c>
      <c r="L36" s="403">
        <f>'[6]13-14'!L36</f>
      </c>
      <c r="M36" s="403">
        <f>'[6]13-14'!M36</f>
      </c>
      <c r="N36" s="404">
        <f>'[6]13-14'!N36</f>
        <v>0</v>
      </c>
      <c r="O36" s="292"/>
      <c r="P36" s="293"/>
      <c r="Q36" s="294"/>
    </row>
    <row r="37" spans="2:17" ht="12.75" customHeight="1">
      <c r="B37" s="19"/>
      <c r="C37" s="19"/>
      <c r="D37" s="19"/>
      <c r="E37" s="20"/>
      <c r="F37" s="20"/>
      <c r="G37" s="20"/>
      <c r="H37" s="20"/>
      <c r="I37" s="20"/>
      <c r="J37" s="20"/>
      <c r="K37" s="20"/>
      <c r="L37" s="20"/>
      <c r="M37" s="20"/>
      <c r="N37" s="20"/>
      <c r="O37" s="20"/>
      <c r="P37" s="20"/>
      <c r="Q37" s="20"/>
    </row>
    <row r="38" spans="1:17" ht="12.75" customHeight="1">
      <c r="A38" s="113" t="s">
        <v>110</v>
      </c>
      <c r="B38" s="155"/>
      <c r="C38" s="155"/>
      <c r="D38" s="155"/>
      <c r="E38" s="156"/>
      <c r="F38" s="156"/>
      <c r="G38" s="156"/>
      <c r="H38" s="20"/>
      <c r="I38" s="20"/>
      <c r="J38" s="20"/>
      <c r="K38" s="20"/>
      <c r="L38" s="20"/>
      <c r="M38" s="20"/>
      <c r="N38" s="20"/>
      <c r="O38" s="20"/>
      <c r="P38" s="20"/>
      <c r="Q38" s="20"/>
    </row>
    <row r="39" spans="1:17" ht="12.75" customHeight="1">
      <c r="A39" s="113" t="s">
        <v>75</v>
      </c>
      <c r="B39" s="155"/>
      <c r="C39" s="155"/>
      <c r="D39" s="155"/>
      <c r="E39" s="155"/>
      <c r="F39" s="155"/>
      <c r="G39" s="155"/>
      <c r="H39" s="10"/>
      <c r="I39" s="10"/>
      <c r="J39" s="10"/>
      <c r="K39" s="10"/>
      <c r="L39" s="10"/>
      <c r="M39" s="10"/>
      <c r="N39" s="10"/>
      <c r="O39" s="10"/>
      <c r="P39" s="10"/>
      <c r="Q39" s="10"/>
    </row>
    <row r="40" spans="1:17" ht="12.75" customHeight="1">
      <c r="A40" s="188" t="s">
        <v>111</v>
      </c>
      <c r="B40" s="155"/>
      <c r="C40" s="155"/>
      <c r="D40" s="155"/>
      <c r="E40" s="155"/>
      <c r="F40" s="155"/>
      <c r="G40" s="155"/>
      <c r="H40" s="10"/>
      <c r="I40" s="10"/>
      <c r="J40" s="10"/>
      <c r="K40" s="10"/>
      <c r="L40" s="10"/>
      <c r="M40" s="10"/>
      <c r="N40" s="10"/>
      <c r="O40" s="10"/>
      <c r="P40" s="10"/>
      <c r="Q40" s="10"/>
    </row>
    <row r="41" spans="1:15" ht="12.75" customHeight="1">
      <c r="A41" s="188" t="s">
        <v>112</v>
      </c>
      <c r="B41" s="157"/>
      <c r="C41" s="157"/>
      <c r="D41" s="157"/>
      <c r="E41" s="157"/>
      <c r="F41" s="157"/>
      <c r="G41" s="157"/>
      <c r="O41" s="158"/>
    </row>
    <row r="42" ht="12.75" customHeight="1"/>
    <row r="43" ht="12.75" customHeight="1"/>
    <row r="44" ht="12.75" customHeight="1"/>
  </sheetData>
  <mergeCells count="1">
    <mergeCell ref="B3:Q3"/>
  </mergeCells>
  <printOptions horizontalCentered="1"/>
  <pageMargins left="0" right="0" top="1.3779527559055118" bottom="0" header="0.5118110236220472" footer="0.5118110236220472"/>
  <pageSetup firstPageNumber="1" useFirstPageNumber="1" orientation="landscape" paperSize="9" scale="80" r:id="rId2"/>
  <headerFooter alignWithMargins="0">
    <oddHeader>&amp;C&amp;"Arial,Gras"&amp;13F - 37 -</oddHeader>
  </headerFooter>
  <ignoredErrors>
    <ignoredError sqref="O17 O19:O20 P25:P26 O25:O26 Q13 Q15 P13 P15 Q17 P19:P20 P17 O23:Q23 Q25:Q26 O15 O13 Q19:Q20" unlockedFormula="1"/>
  </ignoredErrors>
  <drawing r:id="rId1"/>
</worksheet>
</file>

<file path=xl/worksheets/sheet5.xml><?xml version="1.0" encoding="utf-8"?>
<worksheet xmlns="http://schemas.openxmlformats.org/spreadsheetml/2006/main" xmlns:r="http://schemas.openxmlformats.org/officeDocument/2006/relationships">
  <dimension ref="A1:Q35"/>
  <sheetViews>
    <sheetView zoomScale="90" zoomScaleNormal="90" workbookViewId="0" topLeftCell="A1">
      <selection activeCell="H23" sqref="H23"/>
    </sheetView>
  </sheetViews>
  <sheetFormatPr defaultColWidth="11.421875" defaultRowHeight="12.75"/>
  <cols>
    <col min="1" max="1" width="39.7109375" style="197" customWidth="1"/>
    <col min="2" max="17" width="9.7109375" style="1" customWidth="1"/>
    <col min="18" max="16384" width="11.421875" style="1" customWidth="1"/>
  </cols>
  <sheetData>
    <row r="1" ht="12.75" customHeight="1">
      <c r="A1" s="191"/>
    </row>
    <row r="2" ht="12.75" customHeight="1">
      <c r="A2" s="191"/>
    </row>
    <row r="3" spans="1:17" s="3" customFormat="1" ht="30" customHeight="1">
      <c r="A3" s="192"/>
      <c r="B3" s="420" t="str">
        <f>'[5]13-14'!$B$3:$Q$3</f>
        <v>Situation Mensuelle du Marché de l'Avoine en 2013/14</v>
      </c>
      <c r="C3" s="420"/>
      <c r="D3" s="420"/>
      <c r="E3" s="420"/>
      <c r="F3" s="420"/>
      <c r="G3" s="420"/>
      <c r="H3" s="420"/>
      <c r="I3" s="420"/>
      <c r="J3" s="420"/>
      <c r="K3" s="420"/>
      <c r="L3" s="420"/>
      <c r="M3" s="420"/>
      <c r="N3" s="420"/>
      <c r="O3" s="420"/>
      <c r="P3" s="420"/>
      <c r="Q3" s="420"/>
    </row>
    <row r="4" spans="1:15" ht="12.75" customHeight="1">
      <c r="A4" s="193"/>
      <c r="C4" s="3"/>
      <c r="D4" s="3"/>
      <c r="E4" s="3"/>
      <c r="F4" s="3"/>
      <c r="G4" s="3"/>
      <c r="H4" s="3"/>
      <c r="I4" s="3"/>
      <c r="J4" s="3"/>
      <c r="K4" s="3"/>
      <c r="L4" s="3"/>
      <c r="M4" s="3"/>
      <c r="N4" s="3"/>
      <c r="O4" s="3"/>
    </row>
    <row r="5" ht="12.75" customHeight="1" thickBot="1">
      <c r="A5" s="194"/>
    </row>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213" t="s">
        <v>12</v>
      </c>
      <c r="Q6" s="91" t="s">
        <v>13</v>
      </c>
    </row>
    <row r="7" spans="1:17" ht="12.75" customHeight="1">
      <c r="A7" s="93"/>
      <c r="B7" s="167"/>
      <c r="C7" s="167"/>
      <c r="D7" s="167"/>
      <c r="E7" s="167"/>
      <c r="F7" s="167"/>
      <c r="G7" s="167"/>
      <c r="H7" s="167"/>
      <c r="I7" s="167"/>
      <c r="J7" s="167"/>
      <c r="K7" s="167"/>
      <c r="L7" s="167"/>
      <c r="M7" s="167"/>
      <c r="N7" s="167"/>
      <c r="O7" s="360">
        <f>'[5]13-14'!O7</f>
        <v>41760</v>
      </c>
      <c r="P7" s="360">
        <f>'[5]13-14'!P7</f>
        <v>41395</v>
      </c>
      <c r="Q7" s="95" t="s">
        <v>58</v>
      </c>
    </row>
    <row r="8" spans="1:17" ht="12.75" customHeight="1">
      <c r="A8" s="198"/>
      <c r="B8" s="269"/>
      <c r="C8" s="270" t="s">
        <v>15</v>
      </c>
      <c r="D8" s="270"/>
      <c r="E8" s="270"/>
      <c r="F8" s="270"/>
      <c r="G8" s="270"/>
      <c r="H8" s="270"/>
      <c r="I8" s="270"/>
      <c r="J8" s="270"/>
      <c r="K8" s="270"/>
      <c r="L8" s="270"/>
      <c r="M8" s="270"/>
      <c r="N8" s="271"/>
      <c r="O8" s="272"/>
      <c r="P8" s="272"/>
      <c r="Q8" s="273"/>
    </row>
    <row r="9" spans="1:17" ht="12.75" customHeight="1">
      <c r="A9" s="98" t="s">
        <v>113</v>
      </c>
      <c r="B9" s="274"/>
      <c r="C9" s="274"/>
      <c r="D9" s="274"/>
      <c r="E9" s="274"/>
      <c r="F9" s="274"/>
      <c r="G9" s="274"/>
      <c r="H9" s="274"/>
      <c r="I9" s="274"/>
      <c r="J9" s="274"/>
      <c r="K9" s="274"/>
      <c r="L9" s="274"/>
      <c r="M9" s="274"/>
      <c r="N9" s="275"/>
      <c r="O9" s="276"/>
      <c r="P9" s="276"/>
      <c r="Q9" s="227"/>
    </row>
    <row r="10" spans="1:17" ht="12.75" customHeight="1">
      <c r="A10" s="199" t="s">
        <v>32</v>
      </c>
      <c r="B10" s="365">
        <f>'[5]13-14'!B10</f>
        <v>65975.44600000001</v>
      </c>
      <c r="C10" s="366">
        <f>'[5]13-14'!C10</f>
        <v>95210.6</v>
      </c>
      <c r="D10" s="366">
        <f>'[5]13-14'!D10</f>
        <v>201216</v>
      </c>
      <c r="E10" s="366">
        <f>'[5]13-14'!E10</f>
        <v>206993.1</v>
      </c>
      <c r="F10" s="366">
        <f>'[5]13-14'!F10</f>
        <v>197544.9</v>
      </c>
      <c r="G10" s="366">
        <f>'[5]13-14'!G10</f>
        <v>184702.7</v>
      </c>
      <c r="H10" s="366">
        <f>'[5]13-14'!H10</f>
        <v>173488.4</v>
      </c>
      <c r="I10" s="366">
        <f>'[5]13-14'!I10</f>
        <v>155730.6</v>
      </c>
      <c r="J10" s="366">
        <f>'[5]13-14'!J10</f>
        <v>134479.1</v>
      </c>
      <c r="K10" s="366">
        <f>'[5]13-14'!K10</f>
        <v>119417.5</v>
      </c>
      <c r="L10" s="366">
        <f>'[5]13-14'!L10</f>
        <v>104138.1</v>
      </c>
      <c r="M10" s="366">
        <f>'[5]13-14'!M10</f>
        <v>0</v>
      </c>
      <c r="N10" s="367">
        <f>'[5]13-14'!N10</f>
        <v>0</v>
      </c>
      <c r="O10" s="277">
        <f>'[5]13-14'!O10</f>
        <v>104138.1</v>
      </c>
      <c r="P10" s="277">
        <f>'[5]13-14'!P10</f>
        <v>93954.352</v>
      </c>
      <c r="Q10" s="233">
        <f>'[5]13-14'!Q10</f>
        <v>0.10839038089475639</v>
      </c>
    </row>
    <row r="11" spans="1:17" ht="12.75" customHeight="1">
      <c r="A11" s="199" t="s">
        <v>16</v>
      </c>
      <c r="B11" s="365">
        <f>'[5]13-14'!B12</f>
        <v>5087.83</v>
      </c>
      <c r="C11" s="366">
        <f>'[5]13-14'!C12</f>
        <v>5186.15</v>
      </c>
      <c r="D11" s="366">
        <f>'[5]13-14'!D12</f>
        <v>6452</v>
      </c>
      <c r="E11" s="366">
        <f>'[5]13-14'!E12</f>
        <v>5626.74</v>
      </c>
      <c r="F11" s="366">
        <f>'[5]13-14'!F12</f>
        <v>4782.73</v>
      </c>
      <c r="G11" s="366">
        <f>'[5]13-14'!G12</f>
        <v>4598.04</v>
      </c>
      <c r="H11" s="366">
        <f>'[5]13-14'!H12</f>
        <v>4000.11</v>
      </c>
      <c r="I11" s="366">
        <f>'[5]13-14'!I12</f>
        <v>4317.53</v>
      </c>
      <c r="J11" s="366">
        <f>'[5]13-14'!J12</f>
        <v>4330.91</v>
      </c>
      <c r="K11" s="366">
        <f>'[5]13-14'!K12</f>
        <v>4012.19</v>
      </c>
      <c r="L11" s="366">
        <f>'[5]13-14'!L12</f>
        <v>3829.82</v>
      </c>
      <c r="M11" s="366">
        <f>'[5]13-14'!M12</f>
        <v>0</v>
      </c>
      <c r="N11" s="367">
        <f>'[5]13-14'!N12</f>
        <v>0</v>
      </c>
      <c r="O11" s="277">
        <f>'[5]13-14'!O12</f>
        <v>3829.82</v>
      </c>
      <c r="P11" s="277">
        <f>'[5]13-14'!P12</f>
        <v>4587.04</v>
      </c>
      <c r="Q11" s="233">
        <f>'[5]13-14'!Q12</f>
        <v>-0.1650781331752066</v>
      </c>
    </row>
    <row r="12" spans="1:17" ht="12.75" customHeight="1">
      <c r="A12" s="200"/>
      <c r="B12" s="368"/>
      <c r="C12" s="368"/>
      <c r="D12" s="368"/>
      <c r="E12" s="368"/>
      <c r="F12" s="368"/>
      <c r="G12" s="368"/>
      <c r="H12" s="368"/>
      <c r="I12" s="369"/>
      <c r="J12" s="368"/>
      <c r="K12" s="368"/>
      <c r="L12" s="368"/>
      <c r="M12" s="368"/>
      <c r="N12" s="370"/>
      <c r="O12" s="278"/>
      <c r="P12" s="278"/>
      <c r="Q12" s="234"/>
    </row>
    <row r="13" spans="1:17" s="204" customFormat="1" ht="25.5" customHeight="1">
      <c r="A13" s="202" t="s">
        <v>18</v>
      </c>
      <c r="B13" s="371">
        <f>'[5]13-14'!B16</f>
        <v>71063.27600000001</v>
      </c>
      <c r="C13" s="371">
        <f>'[5]13-14'!C16</f>
        <v>100396.75</v>
      </c>
      <c r="D13" s="371">
        <f>'[5]13-14'!D16</f>
        <v>207668</v>
      </c>
      <c r="E13" s="371">
        <f>'[5]13-14'!E16</f>
        <v>212619.84</v>
      </c>
      <c r="F13" s="371">
        <f>'[5]13-14'!F16</f>
        <v>202327.63</v>
      </c>
      <c r="G13" s="371">
        <f>'[5]13-14'!G16</f>
        <v>189300.74000000002</v>
      </c>
      <c r="H13" s="371">
        <f>'[5]13-14'!H16</f>
        <v>177488.50999999998</v>
      </c>
      <c r="I13" s="372">
        <f>'[5]13-14'!I16</f>
        <v>160048.13</v>
      </c>
      <c r="J13" s="371">
        <f>'[5]13-14'!J16</f>
        <v>138810.01</v>
      </c>
      <c r="K13" s="371">
        <f>'[5]13-14'!K16</f>
        <v>123429.69</v>
      </c>
      <c r="L13" s="371">
        <f>'[5]13-14'!L16</f>
        <v>107967.92000000001</v>
      </c>
      <c r="M13" s="371">
        <f>'[5]13-14'!M16</f>
        <v>0</v>
      </c>
      <c r="N13" s="373">
        <f>'[5]13-14'!N16</f>
        <v>0</v>
      </c>
      <c r="O13" s="279">
        <f>'[5]13-14'!O16</f>
        <v>107967.92000000001</v>
      </c>
      <c r="P13" s="279">
        <f>'[5]13-14'!P16</f>
        <v>98541.39199999999</v>
      </c>
      <c r="Q13" s="236">
        <f>'[5]13-14'!Q16</f>
        <v>0.09566059306326857</v>
      </c>
    </row>
    <row r="14" spans="1:17" ht="12.75" customHeight="1">
      <c r="A14" s="199"/>
      <c r="B14" s="374"/>
      <c r="C14" s="374"/>
      <c r="D14" s="374"/>
      <c r="E14" s="374"/>
      <c r="F14" s="374"/>
      <c r="G14" s="374"/>
      <c r="H14" s="374"/>
      <c r="I14" s="366"/>
      <c r="J14" s="374"/>
      <c r="K14" s="374"/>
      <c r="L14" s="374"/>
      <c r="M14" s="374"/>
      <c r="N14" s="375"/>
      <c r="O14" s="277"/>
      <c r="P14" s="277"/>
      <c r="Q14" s="233"/>
    </row>
    <row r="15" spans="1:17" ht="12.75" customHeight="1">
      <c r="A15" s="198" t="s">
        <v>20</v>
      </c>
      <c r="B15" s="374"/>
      <c r="C15" s="374"/>
      <c r="D15" s="374"/>
      <c r="E15" s="374"/>
      <c r="F15" s="374"/>
      <c r="G15" s="374"/>
      <c r="H15" s="374"/>
      <c r="I15" s="366"/>
      <c r="J15" s="374"/>
      <c r="K15" s="374"/>
      <c r="L15" s="374"/>
      <c r="M15" s="374"/>
      <c r="N15" s="375"/>
      <c r="O15" s="277"/>
      <c r="P15" s="277"/>
      <c r="Q15" s="233"/>
    </row>
    <row r="16" spans="1:17" ht="12.75" customHeight="1">
      <c r="A16" s="201" t="s">
        <v>33</v>
      </c>
      <c r="B16" s="374">
        <f>'[5]13-14'!B23</f>
        <v>39368.5</v>
      </c>
      <c r="C16" s="374">
        <f>'[5]13-14'!C23</f>
        <v>118512.2</v>
      </c>
      <c r="D16" s="374">
        <f>'[5]13-14'!D23</f>
        <v>23112.7</v>
      </c>
      <c r="E16" s="374">
        <f>'[5]13-14'!E23</f>
        <v>11828.9</v>
      </c>
      <c r="F16" s="374">
        <f>'[5]13-14'!F23</f>
        <v>10253.2</v>
      </c>
      <c r="G16" s="374">
        <f>'[5]13-14'!G23</f>
        <v>5706.8</v>
      </c>
      <c r="H16" s="374">
        <f>'[5]13-14'!H23</f>
        <v>8061.9</v>
      </c>
      <c r="I16" s="366">
        <f>'[5]13-14'!I23</f>
        <v>5402</v>
      </c>
      <c r="J16" s="374">
        <f>'[5]13-14'!J23</f>
        <v>6473.1</v>
      </c>
      <c r="K16" s="374">
        <f>'[5]13-14'!K23</f>
        <v>7899.7</v>
      </c>
      <c r="L16" s="374">
        <f>'[5]13-14'!L23</f>
        <v>0</v>
      </c>
      <c r="M16" s="374">
        <f>'[5]13-14'!M23</f>
        <v>0</v>
      </c>
      <c r="N16" s="375">
        <f>'[5]13-14'!N23</f>
        <v>0</v>
      </c>
      <c r="O16" s="277">
        <f>'[5]13-14'!O23</f>
        <v>236619.00000000003</v>
      </c>
      <c r="P16" s="277">
        <f>'[5]13-14'!P23</f>
        <v>196675.863</v>
      </c>
      <c r="Q16" s="233">
        <f>'[5]13-14'!Q23</f>
        <v>0.2030911998591307</v>
      </c>
    </row>
    <row r="17" spans="1:17" ht="12.75" customHeight="1">
      <c r="A17" s="199" t="s">
        <v>21</v>
      </c>
      <c r="B17" s="376">
        <f>'[5]13-14'!B26</f>
        <v>879.3</v>
      </c>
      <c r="C17" s="376">
        <f>'[5]13-14'!C26</f>
        <v>1229.8</v>
      </c>
      <c r="D17" s="376">
        <f>'[5]13-14'!D26</f>
        <v>1202.8</v>
      </c>
      <c r="E17" s="376">
        <f>'[5]13-14'!E26</f>
        <v>480.9</v>
      </c>
      <c r="F17" s="376">
        <f>'[5]13-14'!F26</f>
        <v>1315</v>
      </c>
      <c r="G17" s="376">
        <f>'[5]13-14'!G26</f>
        <v>1112.9</v>
      </c>
      <c r="H17" s="376">
        <f>'[5]13-14'!H26</f>
        <v>1044.8</v>
      </c>
      <c r="I17" s="377">
        <f>'[5]13-14'!I26</f>
        <v>972.6</v>
      </c>
      <c r="J17" s="376">
        <f>'[5]13-14'!J26</f>
        <v>1334.8</v>
      </c>
      <c r="K17" s="376">
        <f>'[5]13-14'!K26</f>
        <v>0</v>
      </c>
      <c r="L17" s="376">
        <f>'[5]13-14'!L26</f>
        <v>0</v>
      </c>
      <c r="M17" s="376">
        <f>'[5]13-14'!M26</f>
        <v>0</v>
      </c>
      <c r="N17" s="378">
        <f>'[5]13-14'!N26</f>
        <v>0</v>
      </c>
      <c r="O17" s="280"/>
      <c r="P17" s="280"/>
      <c r="Q17" s="281"/>
    </row>
    <row r="18" spans="1:17" ht="12.75" customHeight="1">
      <c r="A18" s="200"/>
      <c r="B18" s="368"/>
      <c r="C18" s="368"/>
      <c r="D18" s="368"/>
      <c r="E18" s="368"/>
      <c r="F18" s="368"/>
      <c r="G18" s="368"/>
      <c r="H18" s="368"/>
      <c r="I18" s="369"/>
      <c r="J18" s="368"/>
      <c r="K18" s="368"/>
      <c r="L18" s="368"/>
      <c r="M18" s="368"/>
      <c r="N18" s="370"/>
      <c r="O18" s="278"/>
      <c r="P18" s="278"/>
      <c r="Q18" s="234"/>
    </row>
    <row r="19" spans="1:17" s="204" customFormat="1" ht="25.5" customHeight="1">
      <c r="A19" s="202" t="s">
        <v>22</v>
      </c>
      <c r="B19" s="379">
        <f>'[5]13-14'!B28</f>
        <v>111311.07600000002</v>
      </c>
      <c r="C19" s="379">
        <f>'[5]13-14'!C28</f>
        <v>220138.75</v>
      </c>
      <c r="D19" s="379">
        <f>'[5]13-14'!D28</f>
        <v>231983.5</v>
      </c>
      <c r="E19" s="379">
        <f>'[5]13-14'!E28</f>
        <v>224929.63999999998</v>
      </c>
      <c r="F19" s="379">
        <f>'[5]13-14'!F28</f>
        <v>213895.83000000002</v>
      </c>
      <c r="G19" s="379">
        <f>'[5]13-14'!G28</f>
        <v>196120.44000000003</v>
      </c>
      <c r="H19" s="379">
        <f>'[5]13-14'!H28</f>
        <v>186595.21</v>
      </c>
      <c r="I19" s="186">
        <f>'[5]13-14'!I28</f>
        <v>166422.73</v>
      </c>
      <c r="J19" s="379">
        <f>'[5]13-14'!J28</f>
        <v>146617.91</v>
      </c>
      <c r="K19" s="379">
        <f>'[5]13-14'!K28</f>
      </c>
      <c r="L19" s="379">
        <f>'[5]13-14'!L28</f>
      </c>
      <c r="M19" s="379">
        <f>'[5]13-14'!M28</f>
      </c>
      <c r="N19" s="380">
        <f>'[5]13-14'!N28</f>
      </c>
      <c r="O19" s="282"/>
      <c r="P19" s="282"/>
      <c r="Q19" s="237">
        <f>'[5]13-14'!Q28</f>
      </c>
    </row>
    <row r="20" spans="1:17" ht="12.75" customHeight="1">
      <c r="A20" s="199"/>
      <c r="B20" s="374"/>
      <c r="C20" s="374"/>
      <c r="D20" s="374"/>
      <c r="E20" s="374"/>
      <c r="F20" s="374"/>
      <c r="G20" s="374"/>
      <c r="H20" s="374"/>
      <c r="I20" s="366"/>
      <c r="J20" s="374"/>
      <c r="K20" s="374"/>
      <c r="L20" s="374"/>
      <c r="M20" s="374"/>
      <c r="N20" s="375"/>
      <c r="O20" s="277"/>
      <c r="P20" s="277"/>
      <c r="Q20" s="233"/>
    </row>
    <row r="21" spans="1:17" ht="12.75" customHeight="1">
      <c r="A21" s="198" t="s">
        <v>23</v>
      </c>
      <c r="B21" s="374"/>
      <c r="C21" s="374"/>
      <c r="D21" s="374"/>
      <c r="E21" s="374"/>
      <c r="F21" s="374"/>
      <c r="G21" s="374"/>
      <c r="H21" s="374"/>
      <c r="I21" s="366"/>
      <c r="J21" s="374"/>
      <c r="K21" s="374"/>
      <c r="L21" s="374"/>
      <c r="M21" s="374"/>
      <c r="N21" s="375"/>
      <c r="O21" s="277"/>
      <c r="P21" s="277"/>
      <c r="Q21" s="233"/>
    </row>
    <row r="22" spans="1:17" ht="12.75" customHeight="1">
      <c r="A22" s="199" t="s">
        <v>91</v>
      </c>
      <c r="B22" s="381">
        <f>'[5]13-14'!B34</f>
        <v>6850.924999999999</v>
      </c>
      <c r="C22" s="381">
        <f>'[5]13-14'!C34</f>
        <v>6412.061999999997</v>
      </c>
      <c r="D22" s="381">
        <f>'[5]13-14'!D34</f>
        <v>6742.12</v>
      </c>
      <c r="E22" s="381">
        <f>'[5]13-14'!E34</f>
        <v>7903.873999999999</v>
      </c>
      <c r="F22" s="381">
        <f>'[5]13-14'!F34</f>
        <v>7660.79</v>
      </c>
      <c r="G22" s="381">
        <f>'[5]13-14'!G34</f>
        <v>8302.747000000001</v>
      </c>
      <c r="H22" s="381">
        <f>'[5]13-14'!H34</f>
        <v>8971.324999999997</v>
      </c>
      <c r="I22" s="382">
        <f>'[5]13-14'!I34</f>
        <v>7962.977000000002</v>
      </c>
      <c r="J22" s="381">
        <f>'[5]13-14'!J34</f>
        <v>8511.030999999999</v>
      </c>
      <c r="K22" s="381">
        <f>'[5]13-14'!K34</f>
        <v>9316.504000000003</v>
      </c>
      <c r="L22" s="381">
        <f>'[5]13-14'!L34</f>
        <v>0</v>
      </c>
      <c r="M22" s="381">
        <f>'[5]13-14'!M34</f>
        <v>0</v>
      </c>
      <c r="N22" s="383">
        <f>'[5]13-14'!N34</f>
        <v>0</v>
      </c>
      <c r="O22" s="283">
        <f>'[5]13-14'!O34</f>
        <v>78634.355</v>
      </c>
      <c r="P22" s="283">
        <f>'[5]13-14'!P34</f>
        <v>49463.45</v>
      </c>
      <c r="Q22" s="284">
        <f>'[5]13-14'!Q34</f>
        <v>0.5897466715322122</v>
      </c>
    </row>
    <row r="23" spans="1:17" ht="12.75" customHeight="1">
      <c r="A23" s="199" t="s">
        <v>92</v>
      </c>
      <c r="B23" s="417">
        <f>'[5]13-14'!B35</f>
        <v>704.1010000000097</v>
      </c>
      <c r="C23" s="416">
        <f>'[5]13-14'!C35</f>
        <v>3942.3880000000063</v>
      </c>
      <c r="D23" s="416">
        <f>'[5]13-14'!D35</f>
        <v>6939.440000000002</v>
      </c>
      <c r="E23" s="416">
        <f>'[5]13-14'!E35</f>
        <v>7494.935999999958</v>
      </c>
      <c r="F23" s="416">
        <f>'[5]13-14'!F35</f>
        <v>7718.899999999994</v>
      </c>
      <c r="G23" s="416">
        <f>'[5]13-14'!G35</f>
        <v>5213.083000000042</v>
      </c>
      <c r="H23" s="374">
        <f>'[5]13-14'!H35</f>
        <v>11591.854999999981</v>
      </c>
      <c r="I23" s="366">
        <f>'[5]13-14'!I35</f>
        <v>13467.242999999988</v>
      </c>
      <c r="J23" s="374">
        <f>'[5]13-14'!J35</f>
        <v>6427.88900000001</v>
      </c>
      <c r="K23" s="374">
        <f>'[5]13-14'!K35</f>
      </c>
      <c r="L23" s="374">
        <f>'[5]13-14'!L35</f>
      </c>
      <c r="M23" s="374">
        <f>'[5]13-14'!M35</f>
      </c>
      <c r="N23" s="375">
        <f>'[5]13-14'!N35</f>
      </c>
      <c r="O23" s="277"/>
      <c r="P23" s="277"/>
      <c r="Q23" s="233"/>
    </row>
    <row r="24" spans="1:17" ht="12.75" customHeight="1">
      <c r="A24" s="199"/>
      <c r="B24" s="374"/>
      <c r="C24" s="374"/>
      <c r="D24" s="374"/>
      <c r="E24" s="374"/>
      <c r="F24" s="374"/>
      <c r="G24" s="374"/>
      <c r="H24" s="374"/>
      <c r="I24" s="366"/>
      <c r="J24" s="374"/>
      <c r="K24" s="374"/>
      <c r="L24" s="374"/>
      <c r="M24" s="374"/>
      <c r="N24" s="375"/>
      <c r="O24" s="277"/>
      <c r="P24" s="277"/>
      <c r="Q24" s="233"/>
    </row>
    <row r="25" spans="1:17" ht="12.75" customHeight="1">
      <c r="A25" s="198" t="s">
        <v>26</v>
      </c>
      <c r="B25" s="374"/>
      <c r="C25" s="374"/>
      <c r="D25" s="374"/>
      <c r="E25" s="374"/>
      <c r="F25" s="374"/>
      <c r="G25" s="374"/>
      <c r="H25" s="374"/>
      <c r="I25" s="366"/>
      <c r="J25" s="374"/>
      <c r="K25" s="374"/>
      <c r="L25" s="374"/>
      <c r="M25" s="374"/>
      <c r="N25" s="375"/>
      <c r="O25" s="277"/>
      <c r="P25" s="277"/>
      <c r="Q25" s="233"/>
    </row>
    <row r="26" spans="1:17" ht="12.75" customHeight="1">
      <c r="A26" s="199"/>
      <c r="B26" s="374"/>
      <c r="C26" s="374"/>
      <c r="D26" s="374"/>
      <c r="E26" s="374"/>
      <c r="F26" s="374"/>
      <c r="G26" s="374"/>
      <c r="H26" s="374"/>
      <c r="I26" s="366"/>
      <c r="J26" s="374"/>
      <c r="K26" s="374"/>
      <c r="L26" s="374"/>
      <c r="M26" s="374"/>
      <c r="N26" s="375"/>
      <c r="O26" s="277"/>
      <c r="P26" s="277"/>
      <c r="Q26" s="233"/>
    </row>
    <row r="27" spans="1:17" ht="12.75" customHeight="1">
      <c r="A27" s="199" t="s">
        <v>30</v>
      </c>
      <c r="B27" s="374">
        <f>'[5]13-14'!B41</f>
        <v>3348.8</v>
      </c>
      <c r="C27" s="374">
        <f>'[5]13-14'!C41</f>
        <v>2116.3</v>
      </c>
      <c r="D27" s="374">
        <f>'[5]13-14'!D41</f>
        <v>4749.5</v>
      </c>
      <c r="E27" s="374">
        <f>'[5]13-14'!E41</f>
        <v>6680.6</v>
      </c>
      <c r="F27" s="374">
        <f>'[5]13-14'!F41</f>
        <v>6048.1</v>
      </c>
      <c r="G27" s="374">
        <f>'[5]13-14'!G41</f>
        <v>4851.8</v>
      </c>
      <c r="H27" s="374">
        <f>'[5]13-14'!H41</f>
        <v>5684.7</v>
      </c>
      <c r="I27" s="366">
        <f>'[5]13-14'!I41</f>
        <v>5949.8</v>
      </c>
      <c r="J27" s="374">
        <f>'[5]13-14'!J41</f>
        <v>7564.8</v>
      </c>
      <c r="K27" s="374">
        <f>'[5]13-14'!K41</f>
        <v>0</v>
      </c>
      <c r="L27" s="374">
        <f>'[5]13-14'!L41</f>
        <v>0</v>
      </c>
      <c r="M27" s="374">
        <f>'[5]13-14'!M41</f>
        <v>0</v>
      </c>
      <c r="N27" s="375">
        <f>'[5]13-14'!N41</f>
        <v>0</v>
      </c>
      <c r="O27" s="277"/>
      <c r="P27" s="277"/>
      <c r="Q27" s="233"/>
    </row>
    <row r="28" spans="1:17" ht="12.75" customHeight="1">
      <c r="A28" s="199" t="s">
        <v>31</v>
      </c>
      <c r="B28" s="414">
        <f>'[5]13-14'!B43</f>
        <v>10.5</v>
      </c>
      <c r="C28" s="415">
        <f>'[5]13-14'!C43</f>
        <v>0</v>
      </c>
      <c r="D28" s="416">
        <f>'[5]13-14'!D43</f>
        <v>932.6</v>
      </c>
      <c r="E28" s="416">
        <f>'[5]13-14'!E43</f>
        <v>522.6</v>
      </c>
      <c r="F28" s="416">
        <f>'[5]13-14'!F43</f>
        <v>3167.3</v>
      </c>
      <c r="G28" s="416">
        <f>'[5]13-14'!G43</f>
        <v>264.3</v>
      </c>
      <c r="H28" s="374">
        <f>'[5]13-14'!H43</f>
        <v>299.2</v>
      </c>
      <c r="I28" s="366">
        <f>'[5]13-14'!I43</f>
        <v>232.7</v>
      </c>
      <c r="J28" s="374">
        <f>'[5]13-14'!J43</f>
        <v>684.5</v>
      </c>
      <c r="K28" s="374">
        <f>'[5]13-14'!K43</f>
        <v>0</v>
      </c>
      <c r="L28" s="374">
        <f>'[5]13-14'!L43</f>
        <v>0</v>
      </c>
      <c r="M28" s="374">
        <f>'[5]13-14'!M43</f>
        <v>0</v>
      </c>
      <c r="N28" s="375">
        <f>'[5]13-14'!N43</f>
        <v>0</v>
      </c>
      <c r="O28" s="277"/>
      <c r="P28" s="277"/>
      <c r="Q28" s="233"/>
    </row>
    <row r="29" spans="1:17" ht="12.75" customHeight="1">
      <c r="A29" s="199"/>
      <c r="B29" s="374"/>
      <c r="C29" s="374"/>
      <c r="D29" s="374"/>
      <c r="E29" s="374"/>
      <c r="F29" s="374"/>
      <c r="G29" s="374"/>
      <c r="H29" s="374"/>
      <c r="I29" s="366"/>
      <c r="J29" s="374"/>
      <c r="K29" s="374"/>
      <c r="L29" s="374"/>
      <c r="M29" s="374"/>
      <c r="N29" s="375"/>
      <c r="O29" s="277"/>
      <c r="P29" s="277"/>
      <c r="Q29" s="233"/>
    </row>
    <row r="30" spans="1:17" ht="12.75" customHeight="1">
      <c r="A30" s="200"/>
      <c r="B30" s="368"/>
      <c r="C30" s="368"/>
      <c r="D30" s="368"/>
      <c r="E30" s="368"/>
      <c r="F30" s="368"/>
      <c r="G30" s="368"/>
      <c r="H30" s="368"/>
      <c r="I30" s="369"/>
      <c r="J30" s="368"/>
      <c r="K30" s="368"/>
      <c r="L30" s="368"/>
      <c r="M30" s="368"/>
      <c r="N30" s="370"/>
      <c r="O30" s="278"/>
      <c r="P30" s="278"/>
      <c r="Q30" s="234"/>
    </row>
    <row r="31" spans="1:17" s="204" customFormat="1" ht="25.5" customHeight="1" thickBot="1">
      <c r="A31" s="203" t="s">
        <v>27</v>
      </c>
      <c r="B31" s="384">
        <f>'[5]13-14'!B46</f>
        <v>10914.326000000008</v>
      </c>
      <c r="C31" s="384">
        <f>'[5]13-14'!C46</f>
        <v>12470.750000000004</v>
      </c>
      <c r="D31" s="384">
        <f>'[5]13-14'!D46</f>
        <v>19363.66</v>
      </c>
      <c r="E31" s="384">
        <f>'[5]13-14'!E46</f>
        <v>22602.00999999996</v>
      </c>
      <c r="F31" s="384">
        <f>'[5]13-14'!F46</f>
        <v>24595.089999999993</v>
      </c>
      <c r="G31" s="384">
        <f>'[5]13-14'!G46</f>
        <v>18631.930000000044</v>
      </c>
      <c r="H31" s="384">
        <f>'[5]13-14'!H46</f>
        <v>26547.07999999998</v>
      </c>
      <c r="I31" s="385">
        <f>'[5]13-14'!I46</f>
        <v>27612.71999999999</v>
      </c>
      <c r="J31" s="384">
        <f>'[5]13-14'!J46</f>
        <v>23188.22000000001</v>
      </c>
      <c r="K31" s="384">
        <f>'[5]13-14'!K46</f>
      </c>
      <c r="L31" s="384">
        <f>'[5]13-14'!L46</f>
      </c>
      <c r="M31" s="384">
        <f>'[5]13-14'!M46</f>
      </c>
      <c r="N31" s="386">
        <f>'[5]13-14'!N46</f>
      </c>
      <c r="O31" s="285"/>
      <c r="P31" s="285"/>
      <c r="Q31" s="238"/>
    </row>
    <row r="32" spans="1:17" ht="12" customHeight="1">
      <c r="A32" s="195" t="s">
        <v>28</v>
      </c>
      <c r="B32" s="4"/>
      <c r="C32" s="5"/>
      <c r="D32" s="4"/>
      <c r="E32" s="5"/>
      <c r="F32" s="4"/>
      <c r="G32" s="5"/>
      <c r="H32" s="4"/>
      <c r="I32" s="5"/>
      <c r="J32" s="5"/>
      <c r="K32" s="4"/>
      <c r="L32" s="5"/>
      <c r="M32" s="4"/>
      <c r="N32" s="5"/>
      <c r="O32" s="5"/>
      <c r="P32" s="5"/>
      <c r="Q32" s="4"/>
    </row>
    <row r="33" spans="1:17" ht="12" customHeight="1">
      <c r="A33" s="196" t="s">
        <v>29</v>
      </c>
      <c r="B33" s="6"/>
      <c r="C33" s="6"/>
      <c r="D33" s="6"/>
      <c r="E33" s="6"/>
      <c r="F33" s="6"/>
      <c r="G33" s="6"/>
      <c r="H33" s="6"/>
      <c r="I33" s="6"/>
      <c r="J33" s="6"/>
      <c r="K33" s="6"/>
      <c r="L33" s="6"/>
      <c r="M33" s="6"/>
      <c r="N33" s="6"/>
      <c r="P33" s="6"/>
      <c r="Q33" s="6"/>
    </row>
    <row r="34" ht="12.75">
      <c r="K34" s="21"/>
    </row>
    <row r="35" ht="12.75">
      <c r="K35" s="22"/>
    </row>
  </sheetData>
  <mergeCells count="1">
    <mergeCell ref="B3:Q3"/>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3:Q35"/>
  <sheetViews>
    <sheetView zoomScale="90" zoomScaleNormal="90" workbookViewId="0" topLeftCell="A10">
      <selection activeCell="E29" sqref="E29"/>
    </sheetView>
  </sheetViews>
  <sheetFormatPr defaultColWidth="11.421875" defaultRowHeight="12.75"/>
  <cols>
    <col min="1" max="1" width="39.7109375" style="1" customWidth="1"/>
    <col min="2" max="17" width="9.7109375" style="1" customWidth="1"/>
    <col min="18" max="16384" width="11.421875" style="1" customWidth="1"/>
  </cols>
  <sheetData>
    <row r="1" ht="12.75" customHeight="1"/>
    <row r="2" ht="12.75" customHeight="1"/>
    <row r="3" spans="2:17" s="3" customFormat="1" ht="30" customHeight="1">
      <c r="B3" s="420" t="str">
        <f>'[4]13-14'!$B$3:$Q$3</f>
        <v>Situation Mensuelle du Marché du Seigle en 2013/14</v>
      </c>
      <c r="C3" s="420"/>
      <c r="D3" s="420"/>
      <c r="E3" s="420"/>
      <c r="F3" s="420"/>
      <c r="G3" s="420"/>
      <c r="H3" s="420"/>
      <c r="I3" s="420"/>
      <c r="J3" s="420"/>
      <c r="K3" s="420"/>
      <c r="L3" s="420"/>
      <c r="M3" s="420"/>
      <c r="N3" s="420"/>
      <c r="O3" s="420"/>
      <c r="P3" s="420"/>
      <c r="Q3" s="420"/>
    </row>
    <row r="4" spans="1:15" ht="12.75" customHeight="1">
      <c r="A4" s="7"/>
      <c r="C4" s="3"/>
      <c r="D4" s="3"/>
      <c r="E4" s="3"/>
      <c r="F4" s="3"/>
      <c r="G4" s="3"/>
      <c r="H4" s="3"/>
      <c r="I4" s="3"/>
      <c r="J4" s="3"/>
      <c r="K4" s="3"/>
      <c r="L4" s="3"/>
      <c r="M4" s="3"/>
      <c r="N4" s="3"/>
      <c r="O4" s="3"/>
    </row>
    <row r="5" ht="12.75" customHeight="1" thickBot="1"/>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ht="12.75" customHeight="1" thickBot="1">
      <c r="A7" s="101"/>
      <c r="B7" s="229"/>
      <c r="C7" s="229"/>
      <c r="D7" s="229"/>
      <c r="E7" s="229"/>
      <c r="F7" s="229"/>
      <c r="G7" s="229"/>
      <c r="H7" s="229"/>
      <c r="I7" s="229"/>
      <c r="J7" s="229"/>
      <c r="K7" s="229"/>
      <c r="L7" s="229"/>
      <c r="M7" s="229"/>
      <c r="N7" s="229"/>
      <c r="O7" s="361">
        <f>'[4]13-14'!O7</f>
        <v>41760</v>
      </c>
      <c r="P7" s="340">
        <f>'[4]13-14'!P7</f>
        <v>41760</v>
      </c>
      <c r="Q7" s="230" t="s">
        <v>58</v>
      </c>
    </row>
    <row r="8" spans="1:17" ht="12.75" customHeight="1">
      <c r="A8" s="231"/>
      <c r="B8" s="239"/>
      <c r="C8" s="240" t="s">
        <v>15</v>
      </c>
      <c r="D8" s="240"/>
      <c r="E8" s="240"/>
      <c r="F8" s="240"/>
      <c r="G8" s="240"/>
      <c r="H8" s="240"/>
      <c r="I8" s="240"/>
      <c r="J8" s="240"/>
      <c r="K8" s="240"/>
      <c r="L8" s="240"/>
      <c r="M8" s="240"/>
      <c r="N8" s="241"/>
      <c r="O8" s="245"/>
      <c r="P8" s="245"/>
      <c r="Q8" s="232"/>
    </row>
    <row r="9" spans="1:17" ht="12.75" customHeight="1">
      <c r="A9" s="98" t="s">
        <v>113</v>
      </c>
      <c r="B9" s="242"/>
      <c r="C9" s="243"/>
      <c r="D9" s="243"/>
      <c r="E9" s="243"/>
      <c r="F9" s="243"/>
      <c r="G9" s="243"/>
      <c r="H9" s="243"/>
      <c r="I9" s="243"/>
      <c r="J9" s="243"/>
      <c r="K9" s="243"/>
      <c r="L9" s="243"/>
      <c r="M9" s="243"/>
      <c r="N9" s="244"/>
      <c r="O9" s="246"/>
      <c r="P9" s="246"/>
      <c r="Q9" s="228"/>
    </row>
    <row r="10" spans="1:17" ht="12.75" customHeight="1">
      <c r="A10" s="199" t="s">
        <v>93</v>
      </c>
      <c r="B10" s="365">
        <f>'[4]13-14'!B10</f>
        <v>25301.501</v>
      </c>
      <c r="C10" s="366">
        <f>'[4]13-14'!C10</f>
        <v>26876.4</v>
      </c>
      <c r="D10" s="366">
        <f>'[4]13-14'!D10</f>
        <v>52679.6</v>
      </c>
      <c r="E10" s="366">
        <f>'[4]13-14'!E10</f>
        <v>56471</v>
      </c>
      <c r="F10" s="366">
        <f>'[4]13-14'!F10</f>
        <v>54526.8</v>
      </c>
      <c r="G10" s="366">
        <f>'[4]13-14'!G10</f>
        <v>50937.4</v>
      </c>
      <c r="H10" s="366">
        <f>'[4]13-14'!H10</f>
        <v>50451.3</v>
      </c>
      <c r="I10" s="366">
        <f>'[4]13-14'!I10</f>
        <v>46901.5</v>
      </c>
      <c r="J10" s="366">
        <f>'[4]13-14'!J10</f>
        <v>38510.9</v>
      </c>
      <c r="K10" s="366">
        <f>'[4]13-14'!K10</f>
        <v>35802.1</v>
      </c>
      <c r="L10" s="366">
        <f>'[4]13-14'!L10</f>
        <v>31488.4</v>
      </c>
      <c r="M10" s="366">
        <f>'[4]13-14'!M10</f>
        <v>0</v>
      </c>
      <c r="N10" s="366">
        <f>'[4]13-14'!N10</f>
        <v>0</v>
      </c>
      <c r="O10" s="219">
        <f>'[4]13-14'!O10</f>
        <v>31488.4</v>
      </c>
      <c r="P10" s="219">
        <f>'[4]13-14'!P10</f>
        <v>37434.411</v>
      </c>
      <c r="Q10" s="233">
        <f>'[4]13-14'!Q10</f>
        <v>-0.15883810753693972</v>
      </c>
    </row>
    <row r="11" spans="1:17" ht="12.75" customHeight="1">
      <c r="A11" s="199" t="s">
        <v>16</v>
      </c>
      <c r="B11" s="365">
        <f>'[4]13-14'!B12</f>
        <v>510.55</v>
      </c>
      <c r="C11" s="366">
        <f>'[4]13-14'!C12</f>
        <v>372.69</v>
      </c>
      <c r="D11" s="366">
        <f>'[4]13-14'!D12</f>
        <v>993.51</v>
      </c>
      <c r="E11" s="366">
        <f>'[4]13-14'!E12</f>
        <v>989.69</v>
      </c>
      <c r="F11" s="366">
        <f>'[4]13-14'!F12</f>
        <v>1160.93</v>
      </c>
      <c r="G11" s="366">
        <f>'[4]13-14'!G12</f>
        <v>975.06</v>
      </c>
      <c r="H11" s="366">
        <f>'[4]13-14'!H12</f>
        <v>856.97</v>
      </c>
      <c r="I11" s="366">
        <f>'[4]13-14'!I12</f>
        <v>754.69</v>
      </c>
      <c r="J11" s="366">
        <f>'[4]13-14'!J12</f>
        <v>738.39</v>
      </c>
      <c r="K11" s="366">
        <f>'[4]13-14'!K12</f>
        <v>520.54</v>
      </c>
      <c r="L11" s="366">
        <f>'[4]13-14'!L12</f>
        <v>1919.12</v>
      </c>
      <c r="M11" s="366">
        <f>'[4]13-14'!M12</f>
        <v>0</v>
      </c>
      <c r="N11" s="366">
        <f>'[4]13-14'!N12</f>
        <v>0</v>
      </c>
      <c r="O11" s="219">
        <f>'[4]13-14'!O12</f>
        <v>1919.12</v>
      </c>
      <c r="P11" s="219">
        <f>'[4]13-14'!P12</f>
        <v>857.06</v>
      </c>
      <c r="Q11" s="233">
        <f>'[4]13-14'!Q12</f>
        <v>1.2391897883462066</v>
      </c>
    </row>
    <row r="12" spans="1:17" ht="12.75" customHeight="1">
      <c r="A12" s="200"/>
      <c r="B12" s="387"/>
      <c r="C12" s="369"/>
      <c r="D12" s="369"/>
      <c r="E12" s="369"/>
      <c r="F12" s="369"/>
      <c r="G12" s="369"/>
      <c r="H12" s="369"/>
      <c r="I12" s="369"/>
      <c r="J12" s="369"/>
      <c r="K12" s="369"/>
      <c r="L12" s="369"/>
      <c r="M12" s="369"/>
      <c r="N12" s="369"/>
      <c r="O12" s="221"/>
      <c r="P12" s="221"/>
      <c r="Q12" s="234"/>
    </row>
    <row r="13" spans="1:17" ht="12.75" customHeight="1">
      <c r="A13" s="224" t="s">
        <v>94</v>
      </c>
      <c r="B13" s="388">
        <f>'[4]13-14'!B16</f>
        <v>25812.051</v>
      </c>
      <c r="C13" s="389">
        <f>'[4]13-14'!C16</f>
        <v>27249.09</v>
      </c>
      <c r="D13" s="389">
        <f>'[4]13-14'!D16</f>
        <v>53673.11</v>
      </c>
      <c r="E13" s="389">
        <f>'[4]13-14'!E16</f>
        <v>57460.69</v>
      </c>
      <c r="F13" s="389">
        <f>'[4]13-14'!F16</f>
        <v>55687.73</v>
      </c>
      <c r="G13" s="389">
        <f>'[4]13-14'!G16</f>
        <v>51912.46</v>
      </c>
      <c r="H13" s="389">
        <f>'[4]13-14'!H16</f>
        <v>51308.270000000004</v>
      </c>
      <c r="I13" s="389">
        <f>'[4]13-14'!I16</f>
        <v>47656.19</v>
      </c>
      <c r="J13" s="389">
        <f>'[4]13-14'!J16</f>
        <v>39249.29</v>
      </c>
      <c r="K13" s="389">
        <f>'[4]13-14'!K16</f>
        <v>36322.64</v>
      </c>
      <c r="L13" s="389">
        <f>'[4]13-14'!L16</f>
        <v>33407.520000000004</v>
      </c>
      <c r="M13" s="389">
        <f>'[4]13-14'!M16</f>
        <v>0</v>
      </c>
      <c r="N13" s="389">
        <f>'[4]13-14'!N16</f>
        <v>0</v>
      </c>
      <c r="O13" s="247">
        <f>'[4]13-14'!O16</f>
        <v>33407.520000000004</v>
      </c>
      <c r="P13" s="247">
        <f>'[4]13-14'!P16</f>
        <v>38291.471</v>
      </c>
      <c r="Q13" s="235">
        <f>'[4]13-14'!Q16</f>
        <v>-0.12754670615814145</v>
      </c>
    </row>
    <row r="14" spans="1:17" ht="12.75" customHeight="1">
      <c r="A14" s="199"/>
      <c r="B14" s="365"/>
      <c r="C14" s="366"/>
      <c r="D14" s="366"/>
      <c r="E14" s="366"/>
      <c r="F14" s="366"/>
      <c r="G14" s="366"/>
      <c r="H14" s="366"/>
      <c r="I14" s="366"/>
      <c r="J14" s="366"/>
      <c r="K14" s="366"/>
      <c r="L14" s="366"/>
      <c r="M14" s="366"/>
      <c r="N14" s="366"/>
      <c r="O14" s="219"/>
      <c r="P14" s="219"/>
      <c r="Q14" s="233"/>
    </row>
    <row r="15" spans="1:17" ht="12.75" customHeight="1">
      <c r="A15" s="225" t="s">
        <v>19</v>
      </c>
      <c r="B15" s="365">
        <f>'[4]13-14'!B18</f>
        <v>0</v>
      </c>
      <c r="C15" s="366">
        <f>'[4]13-14'!C18</f>
        <v>0</v>
      </c>
      <c r="D15" s="366">
        <f>'[4]13-14'!D18</f>
        <v>0</v>
      </c>
      <c r="E15" s="366">
        <f>'[4]13-14'!E18</f>
        <v>0</v>
      </c>
      <c r="F15" s="366">
        <f>'[4]13-14'!F18</f>
        <v>0</v>
      </c>
      <c r="G15" s="366">
        <f>'[4]13-14'!G18</f>
        <v>0</v>
      </c>
      <c r="H15" s="366">
        <f>'[4]13-14'!H18</f>
        <v>0</v>
      </c>
      <c r="I15" s="366">
        <f>'[4]13-14'!I18</f>
        <v>0</v>
      </c>
      <c r="J15" s="366">
        <f>'[4]13-14'!J18</f>
        <v>0</v>
      </c>
      <c r="K15" s="366">
        <f>'[4]13-14'!K18</f>
        <v>0</v>
      </c>
      <c r="L15" s="366">
        <f>'[4]13-14'!L18</f>
        <v>0</v>
      </c>
      <c r="M15" s="366">
        <f>'[4]13-14'!M18</f>
        <v>0</v>
      </c>
      <c r="N15" s="366">
        <f>'[4]13-14'!N18</f>
        <v>0</v>
      </c>
      <c r="O15" s="219">
        <f>'[4]13-14'!O18</f>
        <v>0</v>
      </c>
      <c r="P15" s="219">
        <f>'[4]13-14'!P18</f>
        <v>0</v>
      </c>
      <c r="Q15" s="233">
        <f>'[4]13-14'!Q18</f>
      </c>
    </row>
    <row r="16" spans="1:17" ht="12.75" customHeight="1">
      <c r="A16" s="225"/>
      <c r="B16" s="365"/>
      <c r="C16" s="366"/>
      <c r="D16" s="366"/>
      <c r="E16" s="366"/>
      <c r="F16" s="366"/>
      <c r="G16" s="366"/>
      <c r="H16" s="366"/>
      <c r="I16" s="366"/>
      <c r="J16" s="366"/>
      <c r="K16" s="366"/>
      <c r="L16" s="366"/>
      <c r="M16" s="366"/>
      <c r="N16" s="366"/>
      <c r="O16" s="219"/>
      <c r="P16" s="219"/>
      <c r="Q16" s="233"/>
    </row>
    <row r="17" spans="1:17" s="80" customFormat="1" ht="25.5" customHeight="1">
      <c r="A17" s="202" t="s">
        <v>95</v>
      </c>
      <c r="B17" s="390">
        <f>'[4]13-14'!B19</f>
        <v>25812.051</v>
      </c>
      <c r="C17" s="372">
        <f>'[4]13-14'!C19</f>
        <v>27249.09</v>
      </c>
      <c r="D17" s="372">
        <f>'[4]13-14'!D19</f>
        <v>53673.11</v>
      </c>
      <c r="E17" s="372">
        <f>'[4]13-14'!E19</f>
        <v>57460.69</v>
      </c>
      <c r="F17" s="372">
        <f>'[4]13-14'!F19</f>
        <v>55687.73</v>
      </c>
      <c r="G17" s="372">
        <f>'[4]13-14'!G19</f>
        <v>51912.46</v>
      </c>
      <c r="H17" s="372">
        <f>'[4]13-14'!H19</f>
        <v>51308.270000000004</v>
      </c>
      <c r="I17" s="372">
        <f>'[4]13-14'!I19</f>
        <v>47656.19</v>
      </c>
      <c r="J17" s="372">
        <f>'[4]13-14'!J19</f>
        <v>39249.29</v>
      </c>
      <c r="K17" s="372">
        <f>'[4]13-14'!K19</f>
        <v>36322.64</v>
      </c>
      <c r="L17" s="372">
        <f>'[4]13-14'!L19</f>
        <v>33407.520000000004</v>
      </c>
      <c r="M17" s="372">
        <f>'[4]13-14'!M19</f>
        <v>0</v>
      </c>
      <c r="N17" s="372">
        <f>'[4]13-14'!N19</f>
        <v>0</v>
      </c>
      <c r="O17" s="248">
        <f>'[4]13-14'!O19</f>
        <v>33407.520000000004</v>
      </c>
      <c r="P17" s="248">
        <f>'[4]13-14'!P19</f>
        <v>38291.471</v>
      </c>
      <c r="Q17" s="236">
        <f>'[4]13-14'!Q19</f>
        <v>-0.12754670615814145</v>
      </c>
    </row>
    <row r="18" spans="1:17" ht="12.75" customHeight="1">
      <c r="A18" s="226"/>
      <c r="B18" s="365"/>
      <c r="C18" s="366"/>
      <c r="D18" s="366"/>
      <c r="E18" s="366"/>
      <c r="F18" s="366"/>
      <c r="G18" s="366"/>
      <c r="H18" s="366"/>
      <c r="I18" s="366"/>
      <c r="J18" s="366"/>
      <c r="K18" s="366"/>
      <c r="L18" s="366"/>
      <c r="M18" s="366"/>
      <c r="N18" s="366"/>
      <c r="O18" s="219"/>
      <c r="P18" s="219"/>
      <c r="Q18" s="233"/>
    </row>
    <row r="19" spans="1:17" ht="12.75" customHeight="1">
      <c r="A19" s="198" t="s">
        <v>20</v>
      </c>
      <c r="B19" s="365"/>
      <c r="C19" s="366"/>
      <c r="D19" s="366"/>
      <c r="E19" s="366"/>
      <c r="F19" s="366"/>
      <c r="G19" s="366"/>
      <c r="H19" s="366"/>
      <c r="I19" s="366"/>
      <c r="J19" s="366"/>
      <c r="K19" s="366"/>
      <c r="L19" s="366"/>
      <c r="M19" s="366"/>
      <c r="N19" s="366"/>
      <c r="O19" s="219"/>
      <c r="P19" s="219"/>
      <c r="Q19" s="233"/>
    </row>
    <row r="20" spans="1:17" ht="12.75" customHeight="1">
      <c r="A20" s="201" t="s">
        <v>33</v>
      </c>
      <c r="B20" s="365">
        <f>'[4]13-14'!B23</f>
        <v>4683.7</v>
      </c>
      <c r="C20" s="366">
        <f>'[4]13-14'!C23</f>
        <v>28368.7</v>
      </c>
      <c r="D20" s="366">
        <f>'[4]13-14'!D23</f>
        <v>7119.4</v>
      </c>
      <c r="E20" s="366">
        <f>'[4]13-14'!E23</f>
        <v>2413.2</v>
      </c>
      <c r="F20" s="366">
        <f>'[4]13-14'!F23</f>
        <v>1949.3</v>
      </c>
      <c r="G20" s="366">
        <f>'[4]13-14'!G23</f>
        <v>2437.2</v>
      </c>
      <c r="H20" s="366">
        <f>'[4]13-14'!H23</f>
        <v>3813.2</v>
      </c>
      <c r="I20" s="366">
        <f>'[4]13-14'!I23</f>
        <v>2575.9</v>
      </c>
      <c r="J20" s="366">
        <f>'[4]13-14'!J23</f>
        <v>2429.7</v>
      </c>
      <c r="K20" s="366">
        <f>'[4]13-14'!K23</f>
        <v>3152.8</v>
      </c>
      <c r="L20" s="366">
        <f>'[4]13-14'!L23</f>
        <v>0</v>
      </c>
      <c r="M20" s="366">
        <f>'[4]13-14'!M23</f>
        <v>0</v>
      </c>
      <c r="N20" s="366">
        <f>'[4]13-14'!N23</f>
        <v>0</v>
      </c>
      <c r="O20" s="219">
        <f>'[4]13-14'!O23</f>
        <v>58943.1</v>
      </c>
      <c r="P20" s="219">
        <f>'[4]13-14'!P23</f>
        <v>75440.304</v>
      </c>
      <c r="Q20" s="233">
        <f>'[4]13-14'!Q23</f>
        <v>-0.21867891730658995</v>
      </c>
    </row>
    <row r="21" spans="1:17" ht="12.75" customHeight="1">
      <c r="A21" s="199" t="s">
        <v>96</v>
      </c>
      <c r="B21" s="365">
        <f>'[4]13-14'!B26</f>
        <v>0.4</v>
      </c>
      <c r="C21" s="366">
        <f>'[4]13-14'!C26</f>
        <v>35.9</v>
      </c>
      <c r="D21" s="366">
        <f>'[4]13-14'!D26</f>
        <v>93.4</v>
      </c>
      <c r="E21" s="366">
        <f>'[4]13-14'!E26</f>
        <v>408.9</v>
      </c>
      <c r="F21" s="366">
        <f>'[4]13-14'!F26</f>
        <v>180.3</v>
      </c>
      <c r="G21" s="366">
        <f>'[4]13-14'!G26</f>
        <v>109.2</v>
      </c>
      <c r="H21" s="366">
        <f>'[4]13-14'!H26</f>
        <v>53.2</v>
      </c>
      <c r="I21" s="366">
        <f>'[4]13-14'!I26</f>
        <v>90.1</v>
      </c>
      <c r="J21" s="366">
        <f>'[4]13-14'!J26</f>
        <v>162.7</v>
      </c>
      <c r="K21" s="366">
        <f>'[4]13-14'!K26</f>
        <v>0</v>
      </c>
      <c r="L21" s="366">
        <f>'[4]13-14'!L26</f>
        <v>0</v>
      </c>
      <c r="M21" s="366">
        <f>'[4]13-14'!M26</f>
        <v>0</v>
      </c>
      <c r="N21" s="366">
        <f>'[4]13-14'!N26</f>
        <v>0</v>
      </c>
      <c r="O21" s="219"/>
      <c r="P21" s="219"/>
      <c r="Q21" s="233"/>
    </row>
    <row r="22" spans="1:17" ht="12.75" customHeight="1">
      <c r="A22" s="200"/>
      <c r="B22" s="387"/>
      <c r="C22" s="369"/>
      <c r="D22" s="369"/>
      <c r="E22" s="369"/>
      <c r="F22" s="369"/>
      <c r="G22" s="369"/>
      <c r="H22" s="369"/>
      <c r="I22" s="369"/>
      <c r="J22" s="369"/>
      <c r="K22" s="369"/>
      <c r="L22" s="369"/>
      <c r="M22" s="369"/>
      <c r="N22" s="369"/>
      <c r="O22" s="221"/>
      <c r="P22" s="221"/>
      <c r="Q22" s="234"/>
    </row>
    <row r="23" spans="1:17" s="80" customFormat="1" ht="25.5" customHeight="1">
      <c r="A23" s="202" t="s">
        <v>22</v>
      </c>
      <c r="B23" s="185">
        <f>'[4]13-14'!B28</f>
        <v>30496.150999999998</v>
      </c>
      <c r="C23" s="186">
        <f>'[4]13-14'!C28</f>
        <v>55653.69</v>
      </c>
      <c r="D23" s="186">
        <f>'[4]13-14'!D28</f>
        <v>60885.91</v>
      </c>
      <c r="E23" s="186">
        <f>'[4]13-14'!E28</f>
        <v>60282.79</v>
      </c>
      <c r="F23" s="186">
        <f>'[4]13-14'!F28</f>
        <v>57817.33</v>
      </c>
      <c r="G23" s="186">
        <f>'[4]13-14'!G28</f>
        <v>54458.86</v>
      </c>
      <c r="H23" s="186">
        <f>'[4]13-14'!H28</f>
        <v>55174.670000000006</v>
      </c>
      <c r="I23" s="186">
        <f>'[4]13-14'!I28</f>
        <v>50322.19</v>
      </c>
      <c r="J23" s="186">
        <f>'[4]13-14'!J28</f>
        <v>41841.69</v>
      </c>
      <c r="K23" s="186">
        <f>'[4]13-14'!K28</f>
      </c>
      <c r="L23" s="186">
        <f>'[4]13-14'!L28</f>
      </c>
      <c r="M23" s="186">
        <f>'[4]13-14'!M28</f>
      </c>
      <c r="N23" s="186">
        <f>'[4]13-14'!N28</f>
        <v>0</v>
      </c>
      <c r="O23" s="249"/>
      <c r="P23" s="249"/>
      <c r="Q23" s="237"/>
    </row>
    <row r="24" spans="1:17" ht="12.75" customHeight="1">
      <c r="A24" s="199"/>
      <c r="B24" s="365"/>
      <c r="C24" s="366"/>
      <c r="D24" s="366"/>
      <c r="E24" s="366"/>
      <c r="F24" s="366"/>
      <c r="G24" s="366"/>
      <c r="H24" s="366"/>
      <c r="I24" s="366"/>
      <c r="J24" s="366"/>
      <c r="K24" s="366"/>
      <c r="L24" s="366"/>
      <c r="M24" s="366"/>
      <c r="N24" s="366"/>
      <c r="O24" s="219"/>
      <c r="P24" s="219"/>
      <c r="Q24" s="233"/>
    </row>
    <row r="25" spans="1:17" ht="12.75" customHeight="1">
      <c r="A25" s="198" t="s">
        <v>23</v>
      </c>
      <c r="B25" s="365"/>
      <c r="C25" s="366"/>
      <c r="D25" s="366"/>
      <c r="E25" s="366"/>
      <c r="F25" s="366"/>
      <c r="G25" s="366"/>
      <c r="H25" s="366"/>
      <c r="I25" s="366"/>
      <c r="J25" s="366"/>
      <c r="K25" s="366"/>
      <c r="L25" s="366"/>
      <c r="M25" s="366"/>
      <c r="N25" s="366"/>
      <c r="O25" s="219"/>
      <c r="P25" s="219"/>
      <c r="Q25" s="233"/>
    </row>
    <row r="26" spans="1:17" ht="12.75" customHeight="1">
      <c r="A26" s="199" t="s">
        <v>91</v>
      </c>
      <c r="B26" s="387">
        <f>'[4]13-14'!B34</f>
        <v>704.678</v>
      </c>
      <c r="C26" s="369">
        <f>'[4]13-14'!C34</f>
        <v>701.5830000000001</v>
      </c>
      <c r="D26" s="369">
        <f>'[4]13-14'!D34</f>
        <v>563.1190000000001</v>
      </c>
      <c r="E26" s="369">
        <f>'[4]13-14'!E34</f>
        <v>732.192</v>
      </c>
      <c r="F26" s="369">
        <f>'[4]13-14'!F34</f>
        <v>961.2889999999999</v>
      </c>
      <c r="G26" s="369">
        <f>'[4]13-14'!G34</f>
        <v>798.4409999999998</v>
      </c>
      <c r="H26" s="369">
        <f>'[4]13-14'!H34</f>
        <v>619.2439999999999</v>
      </c>
      <c r="I26" s="369">
        <f>'[4]13-14'!I34</f>
        <v>810.025</v>
      </c>
      <c r="J26" s="369">
        <f>'[4]13-14'!J34</f>
        <v>1014.945</v>
      </c>
      <c r="K26" s="369">
        <f>'[4]13-14'!K34</f>
        <v>1175.399</v>
      </c>
      <c r="L26" s="369">
        <f>'[4]13-14'!L34</f>
        <v>0</v>
      </c>
      <c r="M26" s="369">
        <f>'[4]13-14'!M34</f>
        <v>0</v>
      </c>
      <c r="N26" s="369">
        <f>'[4]13-14'!N34</f>
        <v>0</v>
      </c>
      <c r="O26" s="250">
        <f>'[4]13-14'!O34</f>
        <v>8080.914999999999</v>
      </c>
      <c r="P26" s="250">
        <f>'[4]13-14'!P34</f>
        <v>8091.88</v>
      </c>
      <c r="Q26" s="234">
        <f>'[4]13-14'!Q34</f>
        <v>-0.00135506211164782</v>
      </c>
    </row>
    <row r="27" spans="1:17" ht="12.75" customHeight="1">
      <c r="A27" s="199" t="s">
        <v>114</v>
      </c>
      <c r="B27" s="409">
        <f>'[4]13-14'!B35</f>
        <v>1477.7829999999994</v>
      </c>
      <c r="C27" s="408">
        <f>'[4]13-14'!C35</f>
        <v>-7979.702999999994</v>
      </c>
      <c r="D27" s="408">
        <f>'[4]13-14'!D35</f>
        <v>-3312.3989999999976</v>
      </c>
      <c r="E27" s="408">
        <f>'[4]13-14'!E35</f>
        <v>1746.367999999995</v>
      </c>
      <c r="F27" s="408">
        <f>'[4]13-14'!F35</f>
        <v>2651.681000000004</v>
      </c>
      <c r="G27" s="408">
        <f>'[4]13-14'!G35</f>
        <v>1073.8489999999947</v>
      </c>
      <c r="H27" s="369">
        <f>'[4]13-14'!H35</f>
        <v>4197.136000000006</v>
      </c>
      <c r="I27" s="369">
        <f>'[4]13-14'!I35</f>
        <v>8455.574999999997</v>
      </c>
      <c r="J27" s="369">
        <f>'[4]13-14'!J35</f>
        <v>1388.8050000000003</v>
      </c>
      <c r="K27" s="369">
        <f>'[4]13-14'!K35</f>
      </c>
      <c r="L27" s="369">
        <f>'[4]13-14'!L35</f>
      </c>
      <c r="M27" s="369">
        <f>'[4]13-14'!M35</f>
      </c>
      <c r="N27" s="369">
        <f>'[4]13-14'!N35</f>
        <v>0</v>
      </c>
      <c r="O27" s="251">
        <v>-3661.52199999999</v>
      </c>
      <c r="P27" s="251">
        <v>-3660.52199999999</v>
      </c>
      <c r="Q27" s="233"/>
    </row>
    <row r="28" spans="1:17" ht="12.75" customHeight="1">
      <c r="A28" s="199"/>
      <c r="B28" s="365"/>
      <c r="C28" s="366"/>
      <c r="D28" s="366"/>
      <c r="E28" s="366"/>
      <c r="F28" s="366"/>
      <c r="G28" s="366"/>
      <c r="H28" s="366"/>
      <c r="I28" s="366"/>
      <c r="J28" s="366"/>
      <c r="K28" s="366"/>
      <c r="L28" s="366"/>
      <c r="M28" s="366"/>
      <c r="N28" s="366"/>
      <c r="O28" s="219"/>
      <c r="P28" s="219"/>
      <c r="Q28" s="233"/>
    </row>
    <row r="29" spans="1:17" ht="12.75" customHeight="1">
      <c r="A29" s="198" t="s">
        <v>51</v>
      </c>
      <c r="B29" s="365"/>
      <c r="C29" s="366"/>
      <c r="D29" s="366"/>
      <c r="E29" s="366"/>
      <c r="F29" s="366"/>
      <c r="G29" s="366"/>
      <c r="H29" s="366"/>
      <c r="I29" s="366"/>
      <c r="J29" s="366"/>
      <c r="K29" s="366"/>
      <c r="L29" s="366"/>
      <c r="M29" s="366"/>
      <c r="N29" s="366"/>
      <c r="O29" s="219"/>
      <c r="P29" s="219"/>
      <c r="Q29" s="233"/>
    </row>
    <row r="30" spans="1:17" ht="12.75" customHeight="1">
      <c r="A30" s="199" t="s">
        <v>30</v>
      </c>
      <c r="B30" s="365">
        <f>'[4]13-14'!B41</f>
        <v>1064.6</v>
      </c>
      <c r="C30" s="366">
        <f>'[4]13-14'!C41</f>
        <v>9258.7</v>
      </c>
      <c r="D30" s="366">
        <f>'[4]13-14'!D41</f>
        <v>6174.5</v>
      </c>
      <c r="E30" s="366">
        <f>'[4]13-14'!E41</f>
        <v>2116.5</v>
      </c>
      <c r="F30" s="366">
        <f>'[4]13-14'!F41</f>
        <v>2291.9</v>
      </c>
      <c r="G30" s="366">
        <f>'[4]13-14'!G41</f>
        <v>1278.3</v>
      </c>
      <c r="H30" s="366">
        <f>'[4]13-14'!H41</f>
        <v>2624.7</v>
      </c>
      <c r="I30" s="366">
        <f>'[4]13-14'!I41</f>
        <v>1555.9</v>
      </c>
      <c r="J30" s="366">
        <f>'[4]13-14'!J41</f>
        <v>3065.2</v>
      </c>
      <c r="K30" s="366">
        <f>'[4]13-14'!K41</f>
        <v>0</v>
      </c>
      <c r="L30" s="366">
        <f>'[4]13-14'!L41</f>
        <v>0</v>
      </c>
      <c r="M30" s="366">
        <f>'[4]13-14'!M41</f>
        <v>0</v>
      </c>
      <c r="N30" s="366">
        <f>'[4]13-14'!N41</f>
        <v>0</v>
      </c>
      <c r="O30" s="219"/>
      <c r="P30" s="219"/>
      <c r="Q30" s="233">
        <f>'[4]13-14'!Q41</f>
      </c>
    </row>
    <row r="31" spans="1:17" ht="12.75" customHeight="1">
      <c r="A31" s="199" t="s">
        <v>31</v>
      </c>
      <c r="B31" s="396">
        <f>'[4]13-14'!B43</f>
        <v>0</v>
      </c>
      <c r="C31" s="397">
        <f>'[4]13-14'!C43</f>
        <v>0</v>
      </c>
      <c r="D31" s="397">
        <f>'[4]13-14'!D43</f>
        <v>0</v>
      </c>
      <c r="E31" s="397">
        <f>'[4]13-14'!E43</f>
        <v>0</v>
      </c>
      <c r="F31" s="397">
        <f>'[4]13-14'!F43</f>
        <v>0</v>
      </c>
      <c r="G31" s="397">
        <f>'[4]13-14'!G43</f>
        <v>0</v>
      </c>
      <c r="H31" s="366">
        <f>'[4]13-14'!H43</f>
        <v>77.4</v>
      </c>
      <c r="I31" s="366">
        <f>'[4]13-14'!I43</f>
        <v>251.4</v>
      </c>
      <c r="J31" s="366">
        <f>'[4]13-14'!J43</f>
        <v>50.1</v>
      </c>
      <c r="K31" s="366">
        <f>'[4]13-14'!K43</f>
        <v>0</v>
      </c>
      <c r="L31" s="366">
        <f>'[4]13-14'!L43</f>
        <v>0</v>
      </c>
      <c r="M31" s="366">
        <f>'[4]13-14'!M43</f>
        <v>0</v>
      </c>
      <c r="N31" s="366">
        <f>'[4]13-14'!N43</f>
        <v>0</v>
      </c>
      <c r="O31" s="219"/>
      <c r="P31" s="219"/>
      <c r="Q31" s="233">
        <f>'[4]13-14'!Q43</f>
      </c>
    </row>
    <row r="32" spans="1:17" ht="12.75" customHeight="1">
      <c r="A32" s="200"/>
      <c r="B32" s="387"/>
      <c r="C32" s="369"/>
      <c r="D32" s="369"/>
      <c r="E32" s="369"/>
      <c r="F32" s="369"/>
      <c r="G32" s="369"/>
      <c r="H32" s="369"/>
      <c r="I32" s="369"/>
      <c r="J32" s="369"/>
      <c r="K32" s="369"/>
      <c r="L32" s="369"/>
      <c r="M32" s="369"/>
      <c r="N32" s="369"/>
      <c r="O32" s="221"/>
      <c r="P32" s="221"/>
      <c r="Q32" s="234"/>
    </row>
    <row r="33" spans="1:17" s="80" customFormat="1" ht="25.5" customHeight="1" thickBot="1">
      <c r="A33" s="203" t="s">
        <v>27</v>
      </c>
      <c r="B33" s="391">
        <f>'[4]13-14'!B46</f>
        <v>3247.0609999999992</v>
      </c>
      <c r="C33" s="385">
        <f>'[4]13-14'!C46</f>
        <v>1980.5800000000072</v>
      </c>
      <c r="D33" s="385">
        <f>'[4]13-14'!D46</f>
        <v>3425.2200000000025</v>
      </c>
      <c r="E33" s="385">
        <f>'[4]13-14'!E46</f>
        <v>4595.059999999995</v>
      </c>
      <c r="F33" s="385">
        <f>'[4]13-14'!F46</f>
        <v>5904.870000000004</v>
      </c>
      <c r="G33" s="385">
        <f>'[4]13-14'!G46</f>
        <v>3150.5899999999947</v>
      </c>
      <c r="H33" s="385">
        <f>'[4]13-14'!H46</f>
        <v>7518.480000000005</v>
      </c>
      <c r="I33" s="385">
        <f>'[4]13-14'!I46</f>
        <v>11072.899999999996</v>
      </c>
      <c r="J33" s="385">
        <f>'[4]13-14'!J46</f>
        <v>5519.050000000001</v>
      </c>
      <c r="K33" s="385">
        <f>'[4]13-14'!K46</f>
      </c>
      <c r="L33" s="385">
        <f>'[4]13-14'!L46</f>
      </c>
      <c r="M33" s="385">
        <f>'[4]13-14'!M46</f>
      </c>
      <c r="N33" s="385">
        <f>'[4]13-14'!N46</f>
      </c>
      <c r="O33" s="252"/>
      <c r="P33" s="252"/>
      <c r="Q33" s="238">
        <f>'[4]13-14'!Q46</f>
      </c>
    </row>
    <row r="34" spans="1:17" ht="12" customHeight="1">
      <c r="A34" s="4" t="s">
        <v>28</v>
      </c>
      <c r="B34" s="4"/>
      <c r="C34" s="5"/>
      <c r="D34" s="4"/>
      <c r="E34" s="5"/>
      <c r="F34" s="4"/>
      <c r="G34" s="5"/>
      <c r="H34" s="4"/>
      <c r="I34" s="5"/>
      <c r="J34" s="5"/>
      <c r="K34" s="4"/>
      <c r="L34" s="5"/>
      <c r="M34" s="4"/>
      <c r="N34" s="5"/>
      <c r="O34" s="5"/>
      <c r="P34" s="5"/>
      <c r="Q34" s="4"/>
    </row>
    <row r="35" spans="1:17" ht="12" customHeight="1">
      <c r="A35" s="6"/>
      <c r="B35" s="6"/>
      <c r="C35" s="6"/>
      <c r="D35" s="6"/>
      <c r="E35" s="6"/>
      <c r="F35" s="6"/>
      <c r="G35" s="6"/>
      <c r="H35" s="6"/>
      <c r="I35" s="6"/>
      <c r="J35" s="6"/>
      <c r="K35" s="6"/>
      <c r="L35" s="6"/>
      <c r="M35" s="6"/>
      <c r="N35" s="6"/>
      <c r="P35" s="6"/>
      <c r="Q35" s="6"/>
    </row>
  </sheetData>
  <mergeCells count="1">
    <mergeCell ref="B3:Q3"/>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3:R36"/>
  <sheetViews>
    <sheetView zoomScale="90" zoomScaleNormal="90" workbookViewId="0" topLeftCell="B2">
      <pane xSplit="1" ySplit="7" topLeftCell="C24" activePane="bottomRight" state="frozen"/>
      <selection pane="topLeft" activeCell="G1" sqref="A1:IV16384"/>
      <selection pane="topRight" activeCell="G1" sqref="A1:IV16384"/>
      <selection pane="bottomLeft" activeCell="G1" sqref="A1:IV16384"/>
      <selection pane="bottomRight" activeCell="J28" sqref="J28"/>
    </sheetView>
  </sheetViews>
  <sheetFormatPr defaultColWidth="11.421875" defaultRowHeight="12.75"/>
  <cols>
    <col min="1" max="1" width="10.7109375" style="1" customWidth="1"/>
    <col min="2" max="2" width="39.7109375" style="1" customWidth="1"/>
    <col min="3" max="3" width="9.57421875" style="1" customWidth="1"/>
    <col min="4" max="18" width="9.7109375" style="1" customWidth="1"/>
    <col min="19" max="16384" width="11.421875" style="1" customWidth="1"/>
  </cols>
  <sheetData>
    <row r="2" s="82" customFormat="1" ht="12.75" customHeight="1"/>
    <row r="3" s="82" customFormat="1" ht="12.75" customHeight="1">
      <c r="J3" s="84"/>
    </row>
    <row r="4" spans="3:18" s="86" customFormat="1" ht="30" customHeight="1">
      <c r="C4" s="421" t="str">
        <f>'[3]13-14'!B3</f>
        <v>Situation Mensuelle du Marché du Sorgho en 2013/14</v>
      </c>
      <c r="D4" s="421"/>
      <c r="E4" s="421"/>
      <c r="F4" s="421"/>
      <c r="G4" s="421"/>
      <c r="H4" s="421"/>
      <c r="I4" s="421"/>
      <c r="J4" s="421"/>
      <c r="K4" s="421"/>
      <c r="L4" s="421"/>
      <c r="M4" s="421"/>
      <c r="N4" s="421"/>
      <c r="O4" s="421"/>
      <c r="P4" s="421"/>
      <c r="Q4" s="421"/>
      <c r="R4" s="421"/>
    </row>
    <row r="5" spans="2:16" s="82" customFormat="1" ht="12.75" customHeight="1">
      <c r="B5" s="85"/>
      <c r="D5" s="86"/>
      <c r="E5" s="86"/>
      <c r="F5" s="86"/>
      <c r="G5" s="86"/>
      <c r="H5" s="86"/>
      <c r="I5" s="86"/>
      <c r="J5" s="86"/>
      <c r="K5" s="86"/>
      <c r="L5" s="86"/>
      <c r="M5" s="86"/>
      <c r="N5" s="86"/>
      <c r="O5" s="86"/>
      <c r="P5" s="86"/>
    </row>
    <row r="6" s="87" customFormat="1" ht="12.75" customHeight="1" thickBot="1"/>
    <row r="7" spans="1:18" ht="12.75">
      <c r="A7" s="82"/>
      <c r="B7" s="88" t="s">
        <v>14</v>
      </c>
      <c r="C7" s="89" t="s">
        <v>0</v>
      </c>
      <c r="D7" s="89" t="s">
        <v>1</v>
      </c>
      <c r="E7" s="89" t="s">
        <v>2</v>
      </c>
      <c r="F7" s="89" t="s">
        <v>3</v>
      </c>
      <c r="G7" s="89" t="s">
        <v>4</v>
      </c>
      <c r="H7" s="89" t="s">
        <v>5</v>
      </c>
      <c r="I7" s="89" t="s">
        <v>6</v>
      </c>
      <c r="J7" s="89" t="s">
        <v>7</v>
      </c>
      <c r="K7" s="89" t="s">
        <v>8</v>
      </c>
      <c r="L7" s="89" t="s">
        <v>9</v>
      </c>
      <c r="M7" s="89" t="s">
        <v>10</v>
      </c>
      <c r="N7" s="89" t="s">
        <v>11</v>
      </c>
      <c r="O7" s="89" t="s">
        <v>0</v>
      </c>
      <c r="P7" s="90" t="s">
        <v>12</v>
      </c>
      <c r="Q7" s="213" t="s">
        <v>12</v>
      </c>
      <c r="R7" s="91" t="s">
        <v>13</v>
      </c>
    </row>
    <row r="8" spans="1:18" ht="12.75" customHeight="1">
      <c r="A8" s="82"/>
      <c r="B8" s="93"/>
      <c r="C8" s="167"/>
      <c r="D8" s="167"/>
      <c r="E8" s="167"/>
      <c r="F8" s="167"/>
      <c r="G8" s="167"/>
      <c r="H8" s="167"/>
      <c r="I8" s="167"/>
      <c r="J8" s="167"/>
      <c r="K8" s="167"/>
      <c r="L8" s="167"/>
      <c r="M8" s="167"/>
      <c r="N8" s="167"/>
      <c r="O8" s="167"/>
      <c r="P8" s="342">
        <f>'[3]13-14'!O7</f>
        <v>41760</v>
      </c>
      <c r="Q8" s="341">
        <f>'[3]13-14'!P7</f>
        <v>41395</v>
      </c>
      <c r="R8" s="95" t="s">
        <v>58</v>
      </c>
    </row>
    <row r="9" spans="1:18" ht="12.75" customHeight="1">
      <c r="A9" s="82"/>
      <c r="B9" s="206"/>
      <c r="C9" s="254"/>
      <c r="D9" s="255" t="s">
        <v>15</v>
      </c>
      <c r="E9" s="255"/>
      <c r="F9" s="255"/>
      <c r="G9" s="255"/>
      <c r="H9" s="255"/>
      <c r="I9" s="255"/>
      <c r="J9" s="255"/>
      <c r="K9" s="255"/>
      <c r="L9" s="255"/>
      <c r="M9" s="255"/>
      <c r="N9" s="255"/>
      <c r="O9" s="256"/>
      <c r="P9" s="257"/>
      <c r="Q9" s="262"/>
      <c r="R9" s="223"/>
    </row>
    <row r="10" spans="1:18" ht="12.75" customHeight="1">
      <c r="A10" s="82"/>
      <c r="B10" s="169" t="s">
        <v>113</v>
      </c>
      <c r="C10" s="242"/>
      <c r="D10" s="243"/>
      <c r="E10" s="243"/>
      <c r="F10" s="243"/>
      <c r="G10" s="243"/>
      <c r="H10" s="243"/>
      <c r="I10" s="243"/>
      <c r="J10" s="243"/>
      <c r="K10" s="243"/>
      <c r="L10" s="243"/>
      <c r="M10" s="243"/>
      <c r="N10" s="243"/>
      <c r="O10" s="244"/>
      <c r="P10" s="257"/>
      <c r="Q10" s="262"/>
      <c r="R10" s="227"/>
    </row>
    <row r="11" spans="1:18" ht="12.75" customHeight="1">
      <c r="A11" s="82"/>
      <c r="B11" s="206" t="s">
        <v>32</v>
      </c>
      <c r="C11" s="365">
        <f>'[3]13-14'!B10</f>
        <v>16384.085000000003</v>
      </c>
      <c r="D11" s="366">
        <f>'[3]13-14'!C10</f>
        <v>12127.1</v>
      </c>
      <c r="E11" s="366">
        <f>'[3]13-14'!D10</f>
        <v>9366.5</v>
      </c>
      <c r="F11" s="366">
        <f>'[3]13-14'!E10</f>
        <v>6562.1</v>
      </c>
      <c r="G11" s="366">
        <f>'[3]13-14'!F10</f>
        <v>42439.7</v>
      </c>
      <c r="H11" s="366">
        <f>'[3]13-14'!G10</f>
        <v>77688.1</v>
      </c>
      <c r="I11" s="366">
        <f>'[3]13-14'!H10</f>
        <v>87877.7</v>
      </c>
      <c r="J11" s="366">
        <f>'[3]13-14'!I10</f>
        <v>76680.3</v>
      </c>
      <c r="K11" s="366">
        <f>'[3]13-14'!J10</f>
        <v>61881.8</v>
      </c>
      <c r="L11" s="366">
        <f>'[3]13-14'!K10</f>
        <v>52200.1</v>
      </c>
      <c r="M11" s="366">
        <f>'[3]13-14'!L10</f>
        <v>42663.2</v>
      </c>
      <c r="N11" s="366">
        <f>'[3]13-14'!M10</f>
        <v>0</v>
      </c>
      <c r="O11" s="367">
        <f>'[3]13-14'!N10</f>
        <v>0</v>
      </c>
      <c r="P11" s="218">
        <f>'[3]13-14'!O10</f>
        <v>42663.2</v>
      </c>
      <c r="Q11" s="219">
        <f>'[3]13-14'!P10</f>
        <v>29082.547</v>
      </c>
      <c r="R11" s="233">
        <f>'[3]13-14'!Q10</f>
        <v>0.46696917570527785</v>
      </c>
    </row>
    <row r="12" spans="1:18" ht="12.75" customHeight="1">
      <c r="A12" s="82"/>
      <c r="B12" s="206" t="s">
        <v>16</v>
      </c>
      <c r="C12" s="365">
        <f>'[3]13-14'!B12</f>
        <v>781.81</v>
      </c>
      <c r="D12" s="366">
        <f>'[3]13-14'!C12</f>
        <v>740.2</v>
      </c>
      <c r="E12" s="366">
        <f>'[3]13-14'!D12</f>
        <v>520.1</v>
      </c>
      <c r="F12" s="366">
        <f>'[3]13-14'!E12</f>
        <v>545</v>
      </c>
      <c r="G12" s="366">
        <f>'[3]13-14'!F12</f>
        <v>680</v>
      </c>
      <c r="H12" s="366">
        <f>'[3]13-14'!G12</f>
        <v>929.09</v>
      </c>
      <c r="I12" s="366">
        <f>'[3]13-14'!H12</f>
        <v>516.57</v>
      </c>
      <c r="J12" s="366">
        <f>'[3]13-14'!I12</f>
        <v>494.91</v>
      </c>
      <c r="K12" s="366">
        <f>'[3]13-14'!J12</f>
        <v>652.35</v>
      </c>
      <c r="L12" s="366">
        <f>'[3]13-14'!K12</f>
        <v>1060.21</v>
      </c>
      <c r="M12" s="366">
        <f>'[3]13-14'!L12</f>
        <v>1023.73</v>
      </c>
      <c r="N12" s="366">
        <f>'[3]13-14'!M12</f>
        <v>0</v>
      </c>
      <c r="O12" s="367">
        <f>'[3]13-14'!N12</f>
        <v>0</v>
      </c>
      <c r="P12" s="218">
        <f>'[3]13-14'!O12</f>
        <v>1023.73</v>
      </c>
      <c r="Q12" s="219">
        <f>'[3]13-14'!P12</f>
        <v>713.14</v>
      </c>
      <c r="R12" s="233">
        <f>'[3]13-14'!Q12</f>
        <v>0.4355245814286115</v>
      </c>
    </row>
    <row r="13" spans="1:18" ht="12.75" customHeight="1">
      <c r="A13" s="87"/>
      <c r="B13" s="207"/>
      <c r="C13" s="387"/>
      <c r="D13" s="369"/>
      <c r="E13" s="369"/>
      <c r="F13" s="369"/>
      <c r="G13" s="369"/>
      <c r="H13" s="369"/>
      <c r="I13" s="369"/>
      <c r="J13" s="369"/>
      <c r="K13" s="369"/>
      <c r="L13" s="369"/>
      <c r="M13" s="369"/>
      <c r="N13" s="369"/>
      <c r="O13" s="392"/>
      <c r="P13" s="220"/>
      <c r="Q13" s="221"/>
      <c r="R13" s="234"/>
    </row>
    <row r="14" spans="1:18" ht="12.75" customHeight="1">
      <c r="A14" s="82"/>
      <c r="B14" s="265" t="s">
        <v>17</v>
      </c>
      <c r="C14" s="388">
        <f>'[3]13-14'!B16</f>
        <v>17165.895000000004</v>
      </c>
      <c r="D14" s="389">
        <f>'[3]13-14'!C16</f>
        <v>12867.300000000001</v>
      </c>
      <c r="E14" s="389">
        <f>'[3]13-14'!D16</f>
        <v>9886.6</v>
      </c>
      <c r="F14" s="389">
        <f>'[3]13-14'!E16</f>
        <v>7107.1</v>
      </c>
      <c r="G14" s="389">
        <f>'[3]13-14'!F16</f>
        <v>43119.7</v>
      </c>
      <c r="H14" s="389">
        <f>'[3]13-14'!G16</f>
        <v>78617.19</v>
      </c>
      <c r="I14" s="389">
        <f>'[3]13-14'!H16</f>
        <v>88394.27</v>
      </c>
      <c r="J14" s="389">
        <f>'[3]13-14'!I16</f>
        <v>77175.21</v>
      </c>
      <c r="K14" s="389">
        <f>'[3]13-14'!J16</f>
        <v>62534.15</v>
      </c>
      <c r="L14" s="389">
        <f>'[3]13-14'!K16</f>
        <v>53260.31</v>
      </c>
      <c r="M14" s="389">
        <f>'[3]13-14'!L16</f>
        <v>43686.93</v>
      </c>
      <c r="N14" s="389">
        <f>'[3]13-14'!M16</f>
        <v>0</v>
      </c>
      <c r="O14" s="393">
        <f>'[3]13-14'!N16</f>
        <v>0</v>
      </c>
      <c r="P14" s="258">
        <f>'[3]13-14'!O16</f>
        <v>43686.93</v>
      </c>
      <c r="Q14" s="247">
        <f>'[3]13-14'!P16</f>
        <v>29795.686999999998</v>
      </c>
      <c r="R14" s="235">
        <f>'[3]13-14'!Q16</f>
        <v>0.4662165702036003</v>
      </c>
    </row>
    <row r="15" spans="1:18" ht="12.75" customHeight="1">
      <c r="A15" s="82"/>
      <c r="B15" s="206"/>
      <c r="C15" s="365"/>
      <c r="D15" s="366"/>
      <c r="E15" s="366"/>
      <c r="F15" s="366"/>
      <c r="G15" s="366"/>
      <c r="H15" s="366"/>
      <c r="I15" s="366"/>
      <c r="J15" s="366"/>
      <c r="K15" s="366"/>
      <c r="L15" s="366"/>
      <c r="M15" s="366"/>
      <c r="N15" s="366"/>
      <c r="O15" s="367"/>
      <c r="P15" s="218"/>
      <c r="Q15" s="219"/>
      <c r="R15" s="233"/>
    </row>
    <row r="16" spans="1:18" ht="12.75" customHeight="1">
      <c r="A16" s="82"/>
      <c r="B16" s="206" t="s">
        <v>88</v>
      </c>
      <c r="C16" s="365">
        <f>'[3]13-14'!B18</f>
        <v>0</v>
      </c>
      <c r="D16" s="366">
        <f>'[3]13-14'!C18</f>
        <v>0</v>
      </c>
      <c r="E16" s="366">
        <f>'[3]13-14'!D18</f>
        <v>0</v>
      </c>
      <c r="F16" s="366">
        <f>'[3]13-14'!E18</f>
        <v>0</v>
      </c>
      <c r="G16" s="366">
        <f>'[3]13-14'!F18</f>
        <v>0</v>
      </c>
      <c r="H16" s="366">
        <f>'[3]13-14'!G18</f>
        <v>0</v>
      </c>
      <c r="I16" s="366">
        <f>'[3]13-14'!H18</f>
        <v>0</v>
      </c>
      <c r="J16" s="366">
        <f>'[3]13-14'!I18</f>
        <v>0</v>
      </c>
      <c r="K16" s="366">
        <f>'[3]13-14'!J18</f>
        <v>0</v>
      </c>
      <c r="L16" s="366">
        <f>'[3]13-14'!K18</f>
        <v>0</v>
      </c>
      <c r="M16" s="366">
        <f>'[3]13-14'!L18</f>
        <v>0</v>
      </c>
      <c r="N16" s="366">
        <f>'[3]13-14'!M18</f>
        <v>0</v>
      </c>
      <c r="O16" s="367">
        <f>'[3]13-14'!N18</f>
        <v>0</v>
      </c>
      <c r="P16" s="218">
        <f>'[3]13-14'!O18</f>
        <v>0</v>
      </c>
      <c r="Q16" s="219">
        <f>'[3]13-14'!P18</f>
        <v>0</v>
      </c>
      <c r="R16" s="233">
        <f>'[3]13-14'!Q18</f>
      </c>
    </row>
    <row r="17" spans="1:18" ht="12.75" customHeight="1">
      <c r="A17" s="82"/>
      <c r="B17" s="266"/>
      <c r="C17" s="365"/>
      <c r="D17" s="366"/>
      <c r="E17" s="366"/>
      <c r="F17" s="366"/>
      <c r="G17" s="366"/>
      <c r="H17" s="366"/>
      <c r="I17" s="366"/>
      <c r="J17" s="366"/>
      <c r="K17" s="366"/>
      <c r="L17" s="366"/>
      <c r="M17" s="366"/>
      <c r="N17" s="366"/>
      <c r="O17" s="367"/>
      <c r="P17" s="218"/>
      <c r="Q17" s="219"/>
      <c r="R17" s="233"/>
    </row>
    <row r="18" spans="1:18" s="80" customFormat="1" ht="25.5" customHeight="1">
      <c r="A18" s="92"/>
      <c r="B18" s="208" t="s">
        <v>18</v>
      </c>
      <c r="C18" s="390">
        <f>'[3]13-14'!B20</f>
        <v>17165.895000000004</v>
      </c>
      <c r="D18" s="372">
        <f>'[3]13-14'!C20</f>
        <v>12867.300000000001</v>
      </c>
      <c r="E18" s="372">
        <f>'[3]13-14'!D20</f>
        <v>9886.6</v>
      </c>
      <c r="F18" s="372">
        <f>'[3]13-14'!E20</f>
        <v>7107.1</v>
      </c>
      <c r="G18" s="372">
        <f>'[3]13-14'!F20</f>
        <v>43119.7</v>
      </c>
      <c r="H18" s="372">
        <f>'[3]13-14'!G20</f>
        <v>78617.19</v>
      </c>
      <c r="I18" s="372">
        <f>'[3]13-14'!H20</f>
        <v>88394.27</v>
      </c>
      <c r="J18" s="372">
        <f>'[3]13-14'!I20</f>
        <v>77175.21</v>
      </c>
      <c r="K18" s="372">
        <f>'[3]13-14'!J20</f>
        <v>62534.15</v>
      </c>
      <c r="L18" s="372">
        <f>'[3]13-14'!K20</f>
        <v>53260.31</v>
      </c>
      <c r="M18" s="372">
        <f>'[3]13-14'!L20</f>
        <v>43686.93</v>
      </c>
      <c r="N18" s="372">
        <f>'[3]13-14'!M20</f>
        <v>0</v>
      </c>
      <c r="O18" s="394">
        <f>'[3]13-14'!N20</f>
        <v>0</v>
      </c>
      <c r="P18" s="259">
        <f>'[3]13-14'!O20</f>
        <v>43686.93</v>
      </c>
      <c r="Q18" s="248">
        <f>'[3]13-14'!P20</f>
        <v>29795.686999999998</v>
      </c>
      <c r="R18" s="236">
        <f>'[3]13-14'!Q20</f>
        <v>0.4662165702036003</v>
      </c>
    </row>
    <row r="19" spans="1:18" ht="12.75" customHeight="1">
      <c r="A19" s="87"/>
      <c r="B19" s="207"/>
      <c r="C19" s="387"/>
      <c r="D19" s="369"/>
      <c r="E19" s="369"/>
      <c r="F19" s="369"/>
      <c r="G19" s="369"/>
      <c r="H19" s="369"/>
      <c r="I19" s="369"/>
      <c r="J19" s="369"/>
      <c r="K19" s="369"/>
      <c r="L19" s="369"/>
      <c r="M19" s="369"/>
      <c r="N19" s="369"/>
      <c r="O19" s="392"/>
      <c r="P19" s="220"/>
      <c r="Q19" s="221"/>
      <c r="R19" s="234"/>
    </row>
    <row r="20" spans="1:18" ht="12.75" customHeight="1">
      <c r="A20" s="82"/>
      <c r="B20" s="205" t="s">
        <v>20</v>
      </c>
      <c r="C20" s="365"/>
      <c r="D20" s="366"/>
      <c r="E20" s="366"/>
      <c r="F20" s="366"/>
      <c r="G20" s="366"/>
      <c r="H20" s="366"/>
      <c r="I20" s="366"/>
      <c r="J20" s="366"/>
      <c r="K20" s="366"/>
      <c r="L20" s="366"/>
      <c r="M20" s="366"/>
      <c r="N20" s="366"/>
      <c r="O20" s="367"/>
      <c r="P20" s="218"/>
      <c r="Q20" s="219"/>
      <c r="R20" s="233"/>
    </row>
    <row r="21" spans="1:18" ht="12.75" customHeight="1">
      <c r="A21" s="82"/>
      <c r="B21" s="209" t="s">
        <v>33</v>
      </c>
      <c r="C21" s="365">
        <f>'[3]13-14'!B23</f>
        <v>243.2</v>
      </c>
      <c r="D21" s="366">
        <f>'[3]13-14'!C23</f>
        <v>272.9</v>
      </c>
      <c r="E21" s="366">
        <f>'[3]13-14'!D23</f>
        <v>1637.8</v>
      </c>
      <c r="F21" s="366">
        <f>'[3]13-14'!E23</f>
        <v>40885.7</v>
      </c>
      <c r="G21" s="366">
        <f>'[3]13-14'!F23</f>
        <v>51248.9</v>
      </c>
      <c r="H21" s="366">
        <f>'[3]13-14'!G23</f>
        <v>23693.1</v>
      </c>
      <c r="I21" s="366">
        <f>'[3]13-14'!H23</f>
        <v>10376.5</v>
      </c>
      <c r="J21" s="366">
        <f>'[3]13-14'!I23</f>
        <v>5078.4</v>
      </c>
      <c r="K21" s="366">
        <f>'[3]13-14'!J23</f>
        <v>4946.1</v>
      </c>
      <c r="L21" s="366">
        <f>'[3]13-14'!K23</f>
        <v>3419.2</v>
      </c>
      <c r="M21" s="366">
        <f>'[3]13-14'!L23</f>
        <v>0</v>
      </c>
      <c r="N21" s="366">
        <f>'[3]13-14'!M23</f>
        <v>0</v>
      </c>
      <c r="O21" s="367">
        <f>'[3]13-14'!N23</f>
        <v>0</v>
      </c>
      <c r="P21" s="218">
        <f>'[3]13-14'!O23</f>
        <v>141801.80000000002</v>
      </c>
      <c r="Q21" s="219">
        <f>'[3]13-14'!P23</f>
        <v>117362.807</v>
      </c>
      <c r="R21" s="233">
        <f>'[3]13-14'!Q23</f>
        <v>0.20823456446470323</v>
      </c>
    </row>
    <row r="22" spans="1:18" ht="12.75" customHeight="1">
      <c r="A22" s="82"/>
      <c r="B22" s="206" t="s">
        <v>21</v>
      </c>
      <c r="C22" s="365">
        <f>'[3]13-14'!B26</f>
        <v>34.7</v>
      </c>
      <c r="D22" s="366">
        <f>'[3]13-14'!C26</f>
        <v>33.8</v>
      </c>
      <c r="E22" s="366">
        <f>'[3]13-14'!D26</f>
        <v>30.9</v>
      </c>
      <c r="F22" s="366">
        <f>'[3]13-14'!E26</f>
        <v>4</v>
      </c>
      <c r="G22" s="366">
        <f>'[3]13-14'!F26</f>
        <v>1092.4</v>
      </c>
      <c r="H22" s="366">
        <f>'[3]13-14'!G26</f>
        <v>1142.7</v>
      </c>
      <c r="I22" s="366">
        <f>'[3]13-14'!H26</f>
        <v>468.3</v>
      </c>
      <c r="J22" s="366">
        <f>'[3]13-14'!I26</f>
        <v>217.2</v>
      </c>
      <c r="K22" s="366">
        <f>'[3]13-14'!J26</f>
        <v>0</v>
      </c>
      <c r="L22" s="366">
        <f>'[3]13-14'!K26</f>
        <v>0</v>
      </c>
      <c r="M22" s="366">
        <f>'[3]13-14'!L26</f>
        <v>0</v>
      </c>
      <c r="N22" s="366">
        <f>'[3]13-14'!M26</f>
        <v>0</v>
      </c>
      <c r="O22" s="367">
        <f>'[3]13-14'!N26</f>
        <v>0</v>
      </c>
      <c r="P22" s="218"/>
      <c r="Q22" s="219"/>
      <c r="R22" s="233">
        <f>'[3]13-14'!Q26</f>
      </c>
    </row>
    <row r="23" spans="1:18" ht="12.75" customHeight="1">
      <c r="A23" s="87"/>
      <c r="B23" s="207"/>
      <c r="C23" s="387"/>
      <c r="D23" s="369"/>
      <c r="E23" s="369"/>
      <c r="F23" s="369"/>
      <c r="G23" s="369"/>
      <c r="H23" s="369"/>
      <c r="I23" s="369"/>
      <c r="J23" s="369"/>
      <c r="K23" s="369"/>
      <c r="L23" s="369"/>
      <c r="M23" s="369"/>
      <c r="N23" s="369"/>
      <c r="O23" s="392"/>
      <c r="P23" s="220"/>
      <c r="Q23" s="221"/>
      <c r="R23" s="234"/>
    </row>
    <row r="24" spans="1:18" s="80" customFormat="1" ht="25.5" customHeight="1">
      <c r="A24" s="92"/>
      <c r="B24" s="208" t="s">
        <v>22</v>
      </c>
      <c r="C24" s="185">
        <f>'[3]13-14'!B28</f>
        <v>17443.795000000006</v>
      </c>
      <c r="D24" s="186">
        <f>'[3]13-14'!C28</f>
        <v>13174.000000000002</v>
      </c>
      <c r="E24" s="186">
        <f>'[3]13-14'!D28</f>
        <v>11555.300000000001</v>
      </c>
      <c r="F24" s="186">
        <f>'[3]13-14'!E28</f>
        <v>47996.799999999996</v>
      </c>
      <c r="G24" s="186">
        <f>'[3]13-14'!F28</f>
        <v>95461</v>
      </c>
      <c r="H24" s="186">
        <f>'[3]13-14'!G28</f>
        <v>103452.99</v>
      </c>
      <c r="I24" s="186">
        <f>'[3]13-14'!H28</f>
        <v>99239.07</v>
      </c>
      <c r="J24" s="186">
        <f>'[3]13-14'!I28</f>
        <v>82470.81000000001</v>
      </c>
      <c r="K24" s="186">
        <f>'[3]13-14'!J28</f>
      </c>
      <c r="L24" s="186">
        <f>'[3]13-14'!K28</f>
      </c>
      <c r="M24" s="186">
        <f>'[3]13-14'!L28</f>
      </c>
      <c r="N24" s="186">
        <f>'[3]13-14'!M28</f>
      </c>
      <c r="O24" s="187">
        <f>'[3]13-14'!N28</f>
        <v>0</v>
      </c>
      <c r="P24" s="260"/>
      <c r="Q24" s="249"/>
      <c r="R24" s="237">
        <f>'[3]13-14'!Q28</f>
      </c>
    </row>
    <row r="25" spans="1:18" ht="12.75" customHeight="1">
      <c r="A25" s="82"/>
      <c r="B25" s="206"/>
      <c r="C25" s="365"/>
      <c r="D25" s="366"/>
      <c r="E25" s="366"/>
      <c r="F25" s="366"/>
      <c r="G25" s="366"/>
      <c r="H25" s="366"/>
      <c r="I25" s="366"/>
      <c r="J25" s="366"/>
      <c r="K25" s="366"/>
      <c r="L25" s="366"/>
      <c r="M25" s="366"/>
      <c r="N25" s="366"/>
      <c r="O25" s="367"/>
      <c r="P25" s="218"/>
      <c r="Q25" s="219"/>
      <c r="R25" s="233"/>
    </row>
    <row r="26" spans="1:18" ht="12.75" customHeight="1">
      <c r="A26" s="82"/>
      <c r="B26" s="205" t="s">
        <v>23</v>
      </c>
      <c r="C26" s="365"/>
      <c r="D26" s="366"/>
      <c r="E26" s="366"/>
      <c r="F26" s="366"/>
      <c r="G26" s="366"/>
      <c r="H26" s="366"/>
      <c r="I26" s="366"/>
      <c r="J26" s="366"/>
      <c r="K26" s="366"/>
      <c r="L26" s="366"/>
      <c r="M26" s="366"/>
      <c r="N26" s="366"/>
      <c r="O26" s="367"/>
      <c r="P26" s="218"/>
      <c r="Q26" s="219"/>
      <c r="R26" s="233"/>
    </row>
    <row r="27" spans="1:18" ht="12.75" customHeight="1">
      <c r="A27" s="82"/>
      <c r="B27" s="206" t="s">
        <v>24</v>
      </c>
      <c r="C27" s="387">
        <f>'[3]13-14'!B34</f>
        <v>633.907</v>
      </c>
      <c r="D27" s="369">
        <f>'[3]13-14'!C34</f>
        <v>285.6</v>
      </c>
      <c r="E27" s="369">
        <f>'[3]13-14'!D34</f>
        <v>389.7180000000001</v>
      </c>
      <c r="F27" s="369">
        <f>'[3]13-14'!E34</f>
        <v>699.7</v>
      </c>
      <c r="G27" s="369">
        <f>'[3]13-14'!F34</f>
        <v>1610.248</v>
      </c>
      <c r="H27" s="369">
        <f>'[3]13-14'!G34</f>
        <v>2879.92</v>
      </c>
      <c r="I27" s="369">
        <f>'[3]13-14'!H34</f>
        <v>3080.8019999999997</v>
      </c>
      <c r="J27" s="369">
        <f>'[3]13-14'!I34</f>
        <v>2636.017</v>
      </c>
      <c r="K27" s="369">
        <f>'[3]13-14'!J34</f>
        <v>5343.46</v>
      </c>
      <c r="L27" s="369">
        <f>'[3]13-14'!K34</f>
        <v>4425.936</v>
      </c>
      <c r="M27" s="369">
        <f>'[3]13-14'!L34</f>
        <v>0</v>
      </c>
      <c r="N27" s="369">
        <f>'[3]13-14'!M34</f>
        <v>0</v>
      </c>
      <c r="O27" s="392">
        <f>'[3]13-14'!N34</f>
        <v>0</v>
      </c>
      <c r="P27" s="261">
        <f>'[3]13-14'!O34</f>
        <v>21985.307999999997</v>
      </c>
      <c r="Q27" s="250">
        <f>'[3]13-14'!P34</f>
        <v>30150.019</v>
      </c>
      <c r="R27" s="234">
        <f>'[3]13-14'!Q34</f>
        <v>-0.27080284758692863</v>
      </c>
    </row>
    <row r="28" spans="1:18" ht="12.75" customHeight="1">
      <c r="A28" s="82"/>
      <c r="B28" s="206" t="s">
        <v>25</v>
      </c>
      <c r="C28" s="365">
        <f>'[3]13-14'!B35</f>
        <v>1152.6880000000056</v>
      </c>
      <c r="D28" s="366">
        <f>'[3]13-14'!C35</f>
        <v>943.5</v>
      </c>
      <c r="E28" s="366">
        <f>'[3]13-14'!D35</f>
        <v>1758.782000000001</v>
      </c>
      <c r="F28" s="366">
        <f>'[3]13-14'!E35</f>
        <v>821.9000000000015</v>
      </c>
      <c r="G28" s="366">
        <f>'[3]13-14'!F35</f>
        <v>1214.3619999999937</v>
      </c>
      <c r="H28" s="366">
        <f>'[3]13-14'!G35</f>
        <v>1707.1000000000058</v>
      </c>
      <c r="I28" s="366">
        <f>'[3]13-14'!H35</f>
        <v>4320.457999999999</v>
      </c>
      <c r="J28" s="366">
        <f>'[3]13-14'!I35</f>
        <v>4780.143000000004</v>
      </c>
      <c r="K28" s="366">
        <f>'[3]13-14'!J35</f>
      </c>
      <c r="L28" s="366">
        <f>'[3]13-14'!K35</f>
      </c>
      <c r="M28" s="366">
        <f>'[3]13-14'!L35</f>
      </c>
      <c r="N28" s="366">
        <f>'[3]13-14'!M35</f>
      </c>
      <c r="O28" s="367">
        <f>'[3]13-14'!N35</f>
      </c>
      <c r="P28" s="218"/>
      <c r="Q28" s="219"/>
      <c r="R28" s="233"/>
    </row>
    <row r="29" spans="1:18" ht="12.75" customHeight="1">
      <c r="A29" s="82"/>
      <c r="B29" s="206"/>
      <c r="C29" s="365"/>
      <c r="D29" s="366"/>
      <c r="E29" s="366"/>
      <c r="F29" s="366"/>
      <c r="G29" s="366"/>
      <c r="H29" s="366"/>
      <c r="I29" s="366"/>
      <c r="J29" s="366"/>
      <c r="K29" s="366"/>
      <c r="L29" s="366"/>
      <c r="M29" s="366"/>
      <c r="N29" s="366"/>
      <c r="O29" s="367"/>
      <c r="P29" s="218"/>
      <c r="Q29" s="219"/>
      <c r="R29" s="263"/>
    </row>
    <row r="30" spans="1:18" ht="12.75" customHeight="1">
      <c r="A30" s="82"/>
      <c r="B30" s="205" t="s">
        <v>26</v>
      </c>
      <c r="C30" s="365"/>
      <c r="D30" s="366"/>
      <c r="E30" s="366"/>
      <c r="F30" s="366"/>
      <c r="G30" s="366"/>
      <c r="H30" s="366"/>
      <c r="I30" s="366"/>
      <c r="J30" s="366"/>
      <c r="K30" s="366"/>
      <c r="L30" s="366"/>
      <c r="M30" s="366"/>
      <c r="N30" s="366"/>
      <c r="O30" s="367"/>
      <c r="P30" s="218"/>
      <c r="Q30" s="219"/>
      <c r="R30" s="263"/>
    </row>
    <row r="31" spans="1:18" ht="12.75" customHeight="1">
      <c r="A31" s="82"/>
      <c r="B31" s="206" t="s">
        <v>30</v>
      </c>
      <c r="C31" s="365">
        <f>'[3]13-14'!B41</f>
        <v>2789.9</v>
      </c>
      <c r="D31" s="366">
        <f>'[3]13-14'!C41</f>
        <v>2058.3</v>
      </c>
      <c r="E31" s="366">
        <f>'[3]13-14'!D41</f>
        <v>2295.2</v>
      </c>
      <c r="F31" s="366">
        <f>'[3]13-14'!E41</f>
        <v>3355.5</v>
      </c>
      <c r="G31" s="366">
        <f>'[3]13-14'!F41</f>
        <v>13995.1</v>
      </c>
      <c r="H31" s="366">
        <f>'[3]13-14'!G41</f>
        <v>10471.7</v>
      </c>
      <c r="I31" s="366">
        <f>'[3]13-14'!H41</f>
        <v>14215.4</v>
      </c>
      <c r="J31" s="366">
        <f>'[3]13-14'!I41</f>
        <v>12510.9</v>
      </c>
      <c r="K31" s="366">
        <f>'[3]13-14'!J41</f>
        <v>8660.4</v>
      </c>
      <c r="L31" s="366">
        <f>'[3]13-14'!K41</f>
        <v>0</v>
      </c>
      <c r="M31" s="366">
        <f>'[3]13-14'!L41</f>
        <v>0</v>
      </c>
      <c r="N31" s="366">
        <f>'[3]13-14'!M41</f>
        <v>0</v>
      </c>
      <c r="O31" s="367">
        <f>'[3]13-14'!N41</f>
        <v>0</v>
      </c>
      <c r="P31" s="218"/>
      <c r="Q31" s="219"/>
      <c r="R31" s="263"/>
    </row>
    <row r="32" spans="1:18" ht="12.75" customHeight="1">
      <c r="A32" s="82"/>
      <c r="B32" s="206" t="s">
        <v>31</v>
      </c>
      <c r="C32" s="396">
        <f>'[3]13-14'!B43</f>
        <v>0</v>
      </c>
      <c r="D32" s="397">
        <f>'[3]13-14'!C43</f>
        <v>0</v>
      </c>
      <c r="E32" s="397">
        <f>'[3]13-14'!D43</f>
        <v>4.5</v>
      </c>
      <c r="F32" s="397">
        <f>'[3]13-14'!E43</f>
        <v>0</v>
      </c>
      <c r="G32" s="397">
        <f>'[3]13-14'!F43</f>
        <v>24.1</v>
      </c>
      <c r="H32" s="397">
        <f>'[3]13-14'!G43</f>
        <v>0</v>
      </c>
      <c r="I32" s="366">
        <f>'[3]13-14'!H43</f>
        <v>447.2</v>
      </c>
      <c r="J32" s="366">
        <f>'[3]13-14'!I43</f>
        <v>9.6</v>
      </c>
      <c r="K32" s="366">
        <f>'[3]13-14'!J43</f>
        <v>226.2</v>
      </c>
      <c r="L32" s="366">
        <f>'[3]13-14'!K43</f>
        <v>0</v>
      </c>
      <c r="M32" s="366">
        <f>'[3]13-14'!L43</f>
        <v>0</v>
      </c>
      <c r="N32" s="366">
        <f>'[3]13-14'!M43</f>
        <v>0</v>
      </c>
      <c r="O32" s="367">
        <f>'[3]13-14'!N43</f>
        <v>0</v>
      </c>
      <c r="P32" s="218"/>
      <c r="Q32" s="219"/>
      <c r="R32" s="263"/>
    </row>
    <row r="33" spans="1:18" ht="12.75" customHeight="1">
      <c r="A33" s="87"/>
      <c r="B33" s="207"/>
      <c r="C33" s="387"/>
      <c r="D33" s="369"/>
      <c r="E33" s="369"/>
      <c r="F33" s="369"/>
      <c r="G33" s="369"/>
      <c r="H33" s="369"/>
      <c r="I33" s="369"/>
      <c r="J33" s="369"/>
      <c r="K33" s="369"/>
      <c r="L33" s="369"/>
      <c r="M33" s="369"/>
      <c r="N33" s="369"/>
      <c r="O33" s="392"/>
      <c r="P33" s="220"/>
      <c r="Q33" s="221"/>
      <c r="R33" s="264"/>
    </row>
    <row r="34" spans="1:18" s="80" customFormat="1" ht="25.5" customHeight="1" thickBot="1">
      <c r="A34" s="92"/>
      <c r="B34" s="210" t="s">
        <v>27</v>
      </c>
      <c r="C34" s="391">
        <f>'[3]13-14'!B46</f>
        <v>4576.495000000006</v>
      </c>
      <c r="D34" s="385">
        <f>'[3]13-14'!C46</f>
        <v>3287.4</v>
      </c>
      <c r="E34" s="385">
        <f>'[3]13-14'!D46</f>
        <v>4448.200000000001</v>
      </c>
      <c r="F34" s="385">
        <f>'[3]13-14'!E46</f>
        <v>4877.100000000001</v>
      </c>
      <c r="G34" s="385">
        <f>'[3]13-14'!F46</f>
        <v>16843.809999999994</v>
      </c>
      <c r="H34" s="385">
        <f>'[3]13-14'!G46</f>
        <v>15058.720000000007</v>
      </c>
      <c r="I34" s="385">
        <f>'[3]13-14'!H46</f>
        <v>22063.859999999997</v>
      </c>
      <c r="J34" s="385">
        <f>'[3]13-14'!I46</f>
        <v>19936.660000000003</v>
      </c>
      <c r="K34" s="385">
        <f>'[3]13-14'!J46</f>
      </c>
      <c r="L34" s="385">
        <f>'[3]13-14'!K46</f>
      </c>
      <c r="M34" s="385">
        <f>'[3]13-14'!L46</f>
      </c>
      <c r="N34" s="385">
        <f>'[3]13-14'!M46</f>
      </c>
      <c r="O34" s="395">
        <f>'[3]13-14'!N46</f>
        <v>0</v>
      </c>
      <c r="P34" s="267"/>
      <c r="Q34" s="252"/>
      <c r="R34" s="268"/>
    </row>
    <row r="35" spans="2:18" ht="12" customHeight="1">
      <c r="B35" s="8" t="s">
        <v>28</v>
      </c>
      <c r="C35" s="4"/>
      <c r="D35" s="5"/>
      <c r="E35" s="4"/>
      <c r="F35" s="5"/>
      <c r="G35" s="4"/>
      <c r="H35" s="5"/>
      <c r="I35" s="4"/>
      <c r="J35" s="5"/>
      <c r="K35" s="5"/>
      <c r="L35" s="4"/>
      <c r="M35" s="5"/>
      <c r="N35" s="4"/>
      <c r="O35" s="5"/>
      <c r="P35" s="5"/>
      <c r="Q35" s="5"/>
      <c r="R35" s="4"/>
    </row>
    <row r="36" spans="2:18" ht="12" customHeight="1">
      <c r="B36" s="9" t="s">
        <v>29</v>
      </c>
      <c r="C36" s="6"/>
      <c r="P36" s="6"/>
      <c r="Q36" s="6"/>
      <c r="R36" s="6"/>
    </row>
  </sheetData>
  <mergeCells count="1">
    <mergeCell ref="C4:R4"/>
  </mergeCells>
  <printOptions horizontalCentered="1" verticalCentered="1"/>
  <pageMargins left="0" right="0" top="0.62992125984252" bottom="0" header="0.5118110236220472" footer="0.5118110236220472"/>
  <pageSetup firstPageNumber="1" useFirstPageNumber="1" orientation="landscape" paperSize="9" scale="80" r:id="rId2"/>
  <headerFooter alignWithMargins="0">
    <oddHeader>&amp;C&amp;"Arial,Gras"&amp;12F - 51 -</oddHeader>
  </headerFooter>
  <drawing r:id="rId1"/>
</worksheet>
</file>

<file path=xl/worksheets/sheet8.xml><?xml version="1.0" encoding="utf-8"?>
<worksheet xmlns="http://schemas.openxmlformats.org/spreadsheetml/2006/main" xmlns:r="http://schemas.openxmlformats.org/officeDocument/2006/relationships">
  <dimension ref="A1:Q33"/>
  <sheetViews>
    <sheetView zoomScale="90" zoomScaleNormal="90" workbookViewId="0" topLeftCell="A4">
      <selection activeCell="B24" sqref="B24"/>
    </sheetView>
  </sheetViews>
  <sheetFormatPr defaultColWidth="11.421875" defaultRowHeight="12.75"/>
  <cols>
    <col min="1" max="1" width="39.7109375" style="1" customWidth="1"/>
    <col min="2" max="17" width="9.7109375" style="1" customWidth="1"/>
    <col min="18" max="16384" width="9.140625" style="1" customWidth="1"/>
  </cols>
  <sheetData>
    <row r="1" ht="12.75" customHeight="1">
      <c r="O1" s="1" t="s">
        <v>15</v>
      </c>
    </row>
    <row r="2" spans="1:17" ht="12.75" customHeight="1">
      <c r="A2" s="10"/>
      <c r="B2" s="10"/>
      <c r="C2" s="10"/>
      <c r="D2" s="10"/>
      <c r="E2" s="10"/>
      <c r="F2" s="10"/>
      <c r="G2" s="10"/>
      <c r="H2" s="10"/>
      <c r="I2" s="10"/>
      <c r="J2" s="10"/>
      <c r="K2" s="10"/>
      <c r="L2" s="10"/>
      <c r="M2" s="10"/>
      <c r="N2" s="10"/>
      <c r="O2" s="10"/>
      <c r="P2" s="10"/>
      <c r="Q2" s="10"/>
    </row>
    <row r="3" spans="1:17" ht="30" customHeight="1">
      <c r="A3" s="23"/>
      <c r="B3" s="420" t="str">
        <f>'[2]13-14'!$B$3:$Q$3</f>
        <v>Situation Mensuelle du Marché du Triticale en 2013/14</v>
      </c>
      <c r="C3" s="420"/>
      <c r="D3" s="420"/>
      <c r="E3" s="420"/>
      <c r="F3" s="420"/>
      <c r="G3" s="420"/>
      <c r="H3" s="420"/>
      <c r="I3" s="420"/>
      <c r="J3" s="420"/>
      <c r="K3" s="420"/>
      <c r="L3" s="420"/>
      <c r="M3" s="420"/>
      <c r="N3" s="420"/>
      <c r="O3" s="420"/>
      <c r="P3" s="420"/>
      <c r="Q3" s="420"/>
    </row>
    <row r="4" spans="1:17" ht="12.75" customHeight="1">
      <c r="A4" s="23"/>
      <c r="B4" s="19"/>
      <c r="Q4" s="19"/>
    </row>
    <row r="5" spans="1:17" ht="12.75" customHeight="1" thickBot="1">
      <c r="A5" s="24"/>
      <c r="B5" s="10"/>
      <c r="C5" s="19"/>
      <c r="D5" s="19"/>
      <c r="E5" s="19"/>
      <c r="F5" s="19"/>
      <c r="G5" s="19"/>
      <c r="H5" s="19"/>
      <c r="I5" s="19"/>
      <c r="J5" s="19"/>
      <c r="K5" s="19"/>
      <c r="L5" s="19"/>
      <c r="M5" s="19"/>
      <c r="N5" s="19"/>
      <c r="O5" s="19"/>
      <c r="P5" s="10"/>
      <c r="Q5" s="10"/>
    </row>
    <row r="6" spans="1:17" ht="12.75">
      <c r="A6" s="88" t="s">
        <v>14</v>
      </c>
      <c r="B6" s="344" t="s">
        <v>0</v>
      </c>
      <c r="C6" s="345" t="s">
        <v>1</v>
      </c>
      <c r="D6" s="345" t="s">
        <v>2</v>
      </c>
      <c r="E6" s="345" t="s">
        <v>3</v>
      </c>
      <c r="F6" s="345" t="s">
        <v>4</v>
      </c>
      <c r="G6" s="345" t="s">
        <v>5</v>
      </c>
      <c r="H6" s="345" t="s">
        <v>6</v>
      </c>
      <c r="I6" s="345" t="s">
        <v>7</v>
      </c>
      <c r="J6" s="345" t="s">
        <v>8</v>
      </c>
      <c r="K6" s="345" t="s">
        <v>9</v>
      </c>
      <c r="L6" s="345" t="s">
        <v>10</v>
      </c>
      <c r="M6" s="345" t="s">
        <v>11</v>
      </c>
      <c r="N6" s="346" t="s">
        <v>0</v>
      </c>
      <c r="O6" s="90" t="s">
        <v>12</v>
      </c>
      <c r="P6" s="89" t="s">
        <v>12</v>
      </c>
      <c r="Q6" s="182" t="s">
        <v>13</v>
      </c>
    </row>
    <row r="7" spans="1:17" ht="12" customHeight="1">
      <c r="A7" s="93"/>
      <c r="B7" s="347"/>
      <c r="C7" s="348"/>
      <c r="D7" s="348"/>
      <c r="E7" s="348"/>
      <c r="F7" s="348"/>
      <c r="G7" s="348"/>
      <c r="H7" s="348"/>
      <c r="I7" s="348"/>
      <c r="J7" s="348"/>
      <c r="K7" s="348"/>
      <c r="L7" s="348"/>
      <c r="M7" s="348"/>
      <c r="N7" s="349"/>
      <c r="O7" s="360">
        <f>'[2]13-14'!O7</f>
        <v>41760</v>
      </c>
      <c r="P7" s="340">
        <f>'[2]13-14'!P7</f>
        <v>41395</v>
      </c>
      <c r="Q7" s="183" t="s">
        <v>58</v>
      </c>
    </row>
    <row r="8" spans="1:17" ht="12.75" customHeight="1">
      <c r="A8" s="222"/>
      <c r="B8" s="350"/>
      <c r="C8" s="351"/>
      <c r="D8" s="351"/>
      <c r="E8" s="351"/>
      <c r="F8" s="351"/>
      <c r="G8" s="351"/>
      <c r="H8" s="351"/>
      <c r="I8" s="351"/>
      <c r="J8" s="351"/>
      <c r="K8" s="351"/>
      <c r="L8" s="351"/>
      <c r="M8" s="351"/>
      <c r="N8" s="352"/>
      <c r="O8" s="356"/>
      <c r="P8" s="358"/>
      <c r="Q8" s="343"/>
    </row>
    <row r="9" spans="1:17" ht="12.75" customHeight="1">
      <c r="A9" s="98" t="s">
        <v>113</v>
      </c>
      <c r="B9" s="353"/>
      <c r="C9" s="354"/>
      <c r="D9" s="354"/>
      <c r="E9" s="354"/>
      <c r="F9" s="354"/>
      <c r="G9" s="354"/>
      <c r="H9" s="354"/>
      <c r="I9" s="354"/>
      <c r="J9" s="354"/>
      <c r="K9" s="354"/>
      <c r="L9" s="354"/>
      <c r="M9" s="354"/>
      <c r="N9" s="355"/>
      <c r="O9" s="275"/>
      <c r="P9" s="276"/>
      <c r="Q9" s="233"/>
    </row>
    <row r="10" spans="1:17" ht="12.75" customHeight="1">
      <c r="A10" s="199" t="s">
        <v>32</v>
      </c>
      <c r="B10" s="365">
        <f>'[2]13-14'!B12</f>
        <v>101117.46400000002</v>
      </c>
      <c r="C10" s="366">
        <f>'[2]13-14'!C12</f>
        <v>121552.5</v>
      </c>
      <c r="D10" s="366">
        <f>'[2]13-14'!D12</f>
        <v>513788.3</v>
      </c>
      <c r="E10" s="366">
        <f>'[2]13-14'!E12</f>
        <v>478748.8</v>
      </c>
      <c r="F10" s="366">
        <f>'[2]13-14'!F12</f>
        <v>418955.8</v>
      </c>
      <c r="G10" s="366">
        <f>'[2]13-14'!G12</f>
        <v>368804.3</v>
      </c>
      <c r="H10" s="366">
        <f>'[2]13-14'!H12</f>
        <v>325333.6</v>
      </c>
      <c r="I10" s="366">
        <f>'[2]13-14'!I12</f>
        <v>267626.3</v>
      </c>
      <c r="J10" s="366">
        <f>'[2]13-14'!J12</f>
        <v>217386.8</v>
      </c>
      <c r="K10" s="366">
        <f>'[2]13-14'!K12</f>
        <v>179960.9</v>
      </c>
      <c r="L10" s="366">
        <f>'[2]13-14'!L12</f>
        <v>142362.3</v>
      </c>
      <c r="M10" s="366">
        <f>'[2]13-14'!M12</f>
        <v>0</v>
      </c>
      <c r="N10" s="367">
        <f>'[2]13-14'!N12</f>
        <v>0</v>
      </c>
      <c r="O10" s="218">
        <f>'[2]13-14'!O12</f>
        <v>142362.3</v>
      </c>
      <c r="P10" s="219">
        <f>'[2]13-14'!P12</f>
        <v>202871.51200000002</v>
      </c>
      <c r="Q10" s="233">
        <f>'[2]13-14'!Q12</f>
        <v>-0.2982637207337422</v>
      </c>
    </row>
    <row r="11" spans="1:17" ht="12.75" customHeight="1">
      <c r="A11" s="199" t="s">
        <v>16</v>
      </c>
      <c r="B11" s="365">
        <f>'[2]13-14'!B14</f>
        <v>16177.05</v>
      </c>
      <c r="C11" s="366">
        <f>'[2]13-14'!C14</f>
        <v>14028.63</v>
      </c>
      <c r="D11" s="366">
        <f>'[2]13-14'!D14</f>
        <v>49784.46</v>
      </c>
      <c r="E11" s="366">
        <f>'[2]13-14'!E14</f>
        <v>44859.4</v>
      </c>
      <c r="F11" s="366">
        <f>'[2]13-14'!F14</f>
        <v>37844.44</v>
      </c>
      <c r="G11" s="366">
        <f>'[2]13-14'!G14</f>
        <v>36812.69</v>
      </c>
      <c r="H11" s="366">
        <f>'[2]13-14'!H14</f>
        <v>32255.91</v>
      </c>
      <c r="I11" s="366">
        <f>'[2]13-14'!I14</f>
        <v>29604.36</v>
      </c>
      <c r="J11" s="366">
        <f>'[2]13-14'!J14</f>
        <v>24344.41</v>
      </c>
      <c r="K11" s="366">
        <f>'[2]13-14'!K14</f>
        <v>19751.01</v>
      </c>
      <c r="L11" s="366">
        <f>'[2]13-14'!L14</f>
        <v>16935.05</v>
      </c>
      <c r="M11" s="366">
        <f>'[2]13-14'!M14</f>
        <v>0</v>
      </c>
      <c r="N11" s="367">
        <f>'[2]13-14'!N14</f>
        <v>0</v>
      </c>
      <c r="O11" s="218">
        <f>'[2]13-14'!O14</f>
        <v>16935.05</v>
      </c>
      <c r="P11" s="219">
        <f>'[2]13-14'!P14</f>
        <v>19660.63</v>
      </c>
      <c r="Q11" s="233">
        <f>'[2]13-14'!Q14</f>
        <v>-0.13863136633973594</v>
      </c>
    </row>
    <row r="12" spans="1:17" ht="12.75" customHeight="1">
      <c r="A12" s="226"/>
      <c r="B12" s="365"/>
      <c r="C12" s="366"/>
      <c r="D12" s="366"/>
      <c r="E12" s="366"/>
      <c r="F12" s="366"/>
      <c r="G12" s="366"/>
      <c r="H12" s="366"/>
      <c r="I12" s="366"/>
      <c r="J12" s="366"/>
      <c r="K12" s="366"/>
      <c r="L12" s="366"/>
      <c r="M12" s="366"/>
      <c r="N12" s="367"/>
      <c r="O12" s="218"/>
      <c r="P12" s="219"/>
      <c r="Q12" s="233"/>
    </row>
    <row r="13" spans="1:17" ht="12.75" customHeight="1">
      <c r="A13" s="224" t="s">
        <v>17</v>
      </c>
      <c r="B13" s="388">
        <f>'[2]13-14'!B18</f>
        <v>117294.51400000002</v>
      </c>
      <c r="C13" s="389">
        <f>'[2]13-14'!C18</f>
        <v>135581.13</v>
      </c>
      <c r="D13" s="389">
        <f>'[2]13-14'!D18</f>
        <v>563572.76</v>
      </c>
      <c r="E13" s="389">
        <f>'[2]13-14'!E18</f>
        <v>523608.2</v>
      </c>
      <c r="F13" s="389">
        <f>'[2]13-14'!F18</f>
        <v>456800.24</v>
      </c>
      <c r="G13" s="389">
        <f>'[2]13-14'!G18</f>
        <v>405616.99</v>
      </c>
      <c r="H13" s="389">
        <f>'[2]13-14'!H18</f>
        <v>357589.50999999995</v>
      </c>
      <c r="I13" s="389">
        <f>'[2]13-14'!I18</f>
        <v>297230.66</v>
      </c>
      <c r="J13" s="389">
        <f>'[2]13-14'!J18</f>
        <v>241731.21</v>
      </c>
      <c r="K13" s="389">
        <f>'[2]13-14'!K18</f>
        <v>199711.91</v>
      </c>
      <c r="L13" s="389">
        <f>'[2]13-14'!L18</f>
        <v>159297.34999999998</v>
      </c>
      <c r="M13" s="389">
        <f>'[2]13-14'!M18</f>
        <v>0</v>
      </c>
      <c r="N13" s="393">
        <f>'[2]13-14'!N18</f>
        <v>0</v>
      </c>
      <c r="O13" s="258">
        <f>'[2]13-14'!O18</f>
        <v>159297.34999999998</v>
      </c>
      <c r="P13" s="247">
        <f>'[2]13-14'!P18</f>
        <v>222532.14200000002</v>
      </c>
      <c r="Q13" s="235">
        <f>'[2]13-14'!Q18</f>
        <v>-0.28416026301494923</v>
      </c>
    </row>
    <row r="14" spans="1:17" ht="12.75" customHeight="1">
      <c r="A14" s="226"/>
      <c r="B14" s="365"/>
      <c r="C14" s="366"/>
      <c r="D14" s="366"/>
      <c r="E14" s="366"/>
      <c r="F14" s="366"/>
      <c r="G14" s="366"/>
      <c r="H14" s="366"/>
      <c r="I14" s="366"/>
      <c r="J14" s="366"/>
      <c r="K14" s="366"/>
      <c r="L14" s="366"/>
      <c r="M14" s="366"/>
      <c r="N14" s="367"/>
      <c r="O14" s="218"/>
      <c r="P14" s="219"/>
      <c r="Q14" s="233"/>
    </row>
    <row r="15" spans="1:17" s="80" customFormat="1" ht="25.5" customHeight="1">
      <c r="A15" s="202" t="s">
        <v>79</v>
      </c>
      <c r="B15" s="390">
        <f>'[2]13-14'!B22</f>
        <v>117294.51400000002</v>
      </c>
      <c r="C15" s="372">
        <f>'[2]13-14'!C22</f>
        <v>135581.13</v>
      </c>
      <c r="D15" s="372">
        <f>'[2]13-14'!D22</f>
        <v>563572.76</v>
      </c>
      <c r="E15" s="372">
        <f>'[2]13-14'!E22</f>
        <v>523608.2</v>
      </c>
      <c r="F15" s="372">
        <f>'[2]13-14'!F22</f>
        <v>456800.24</v>
      </c>
      <c r="G15" s="372">
        <f>'[2]13-14'!G22</f>
        <v>405616.99</v>
      </c>
      <c r="H15" s="372">
        <f>'[2]13-14'!H22</f>
        <v>357589.50999999995</v>
      </c>
      <c r="I15" s="372">
        <f>'[2]13-14'!I22</f>
        <v>297230.66</v>
      </c>
      <c r="J15" s="372">
        <f>'[2]13-14'!J22</f>
        <v>241731.21</v>
      </c>
      <c r="K15" s="372">
        <f>'[2]13-14'!K22</f>
        <v>199711.91</v>
      </c>
      <c r="L15" s="372">
        <f>'[2]13-14'!L22</f>
        <v>159297.34999999998</v>
      </c>
      <c r="M15" s="372">
        <f>'[2]13-14'!M22</f>
        <v>0</v>
      </c>
      <c r="N15" s="394">
        <f>'[2]13-14'!N22</f>
        <v>0</v>
      </c>
      <c r="O15" s="259">
        <f>'[2]13-14'!O22</f>
        <v>159297.34999999998</v>
      </c>
      <c r="P15" s="248">
        <f>'[2]13-14'!P22</f>
        <v>222532.14200000002</v>
      </c>
      <c r="Q15" s="236">
        <f>'[2]13-14'!Q22</f>
        <v>-0.28416026301494923</v>
      </c>
    </row>
    <row r="16" spans="1:17" ht="12.75" customHeight="1">
      <c r="A16" s="253"/>
      <c r="B16" s="387"/>
      <c r="C16" s="369"/>
      <c r="D16" s="369"/>
      <c r="E16" s="369"/>
      <c r="F16" s="369"/>
      <c r="G16" s="369"/>
      <c r="H16" s="369"/>
      <c r="I16" s="369"/>
      <c r="J16" s="369"/>
      <c r="K16" s="369"/>
      <c r="L16" s="369"/>
      <c r="M16" s="369"/>
      <c r="N16" s="392"/>
      <c r="O16" s="220"/>
      <c r="P16" s="221"/>
      <c r="Q16" s="234"/>
    </row>
    <row r="17" spans="1:17" ht="12.75" customHeight="1">
      <c r="A17" s="198" t="s">
        <v>20</v>
      </c>
      <c r="B17" s="365"/>
      <c r="C17" s="366"/>
      <c r="D17" s="366"/>
      <c r="E17" s="366"/>
      <c r="F17" s="366"/>
      <c r="G17" s="366"/>
      <c r="H17" s="366"/>
      <c r="I17" s="366"/>
      <c r="J17" s="366"/>
      <c r="K17" s="366"/>
      <c r="L17" s="366"/>
      <c r="M17" s="366"/>
      <c r="N17" s="367"/>
      <c r="O17" s="218"/>
      <c r="P17" s="219"/>
      <c r="Q17" s="233"/>
    </row>
    <row r="18" spans="1:17" ht="12.75" customHeight="1">
      <c r="A18" s="201" t="s">
        <v>64</v>
      </c>
      <c r="B18" s="365">
        <f>'[2]13-14'!B25</f>
        <v>73765.4</v>
      </c>
      <c r="C18" s="366">
        <f>'[2]13-14'!C25</f>
        <v>488485.4</v>
      </c>
      <c r="D18" s="366">
        <f>'[2]13-14'!D25</f>
        <v>61232</v>
      </c>
      <c r="E18" s="366">
        <f>'[2]13-14'!E25</f>
        <v>26953.4</v>
      </c>
      <c r="F18" s="366">
        <f>'[2]13-14'!F25</f>
        <v>22701.1</v>
      </c>
      <c r="G18" s="366">
        <f>'[2]13-14'!G25</f>
        <v>13922.3</v>
      </c>
      <c r="H18" s="366">
        <f>'[2]13-14'!H25</f>
        <v>15271.3</v>
      </c>
      <c r="I18" s="366">
        <f>'[2]13-14'!I25</f>
        <v>15862</v>
      </c>
      <c r="J18" s="366">
        <f>'[2]13-14'!J25</f>
        <v>15916.1</v>
      </c>
      <c r="K18" s="366">
        <f>'[2]13-14'!K25</f>
        <v>14739.5</v>
      </c>
      <c r="L18" s="366">
        <f>'[2]13-14'!L25</f>
        <v>0</v>
      </c>
      <c r="M18" s="366">
        <f>'[2]13-14'!M25</f>
        <v>0</v>
      </c>
      <c r="N18" s="367">
        <f>'[2]13-14'!N25</f>
        <v>0</v>
      </c>
      <c r="O18" s="218">
        <f>'[2]13-14'!O25</f>
        <v>748848.5000000001</v>
      </c>
      <c r="P18" s="219">
        <f>'[2]13-14'!P25</f>
        <v>970650.5059999999</v>
      </c>
      <c r="Q18" s="233">
        <f>'[2]13-14'!Q25</f>
        <v>-0.22850861832240144</v>
      </c>
    </row>
    <row r="19" spans="1:17" ht="12.75" customHeight="1">
      <c r="A19" s="199" t="s">
        <v>97</v>
      </c>
      <c r="B19" s="365">
        <f>'[2]13-14'!B28</f>
        <v>10</v>
      </c>
      <c r="C19" s="366">
        <f>'[2]13-14'!C28</f>
        <v>225</v>
      </c>
      <c r="D19" s="366">
        <f>'[2]13-14'!D28</f>
        <v>476.2</v>
      </c>
      <c r="E19" s="366">
        <f>'[2]13-14'!E28</f>
        <v>230.9</v>
      </c>
      <c r="F19" s="366">
        <f>'[2]13-14'!F28</f>
        <v>295.8</v>
      </c>
      <c r="G19" s="366">
        <f>'[2]13-14'!G28</f>
        <v>345.1</v>
      </c>
      <c r="H19" s="366">
        <f>'[2]13-14'!H28</f>
        <v>146</v>
      </c>
      <c r="I19" s="366">
        <f>'[2]13-14'!I28</f>
        <v>255.6</v>
      </c>
      <c r="J19" s="366">
        <f>'[2]13-14'!J28</f>
        <v>203.4</v>
      </c>
      <c r="K19" s="366">
        <f>'[2]13-14'!K28</f>
        <v>0</v>
      </c>
      <c r="L19" s="366">
        <f>'[2]13-14'!L28</f>
        <v>0</v>
      </c>
      <c r="M19" s="366">
        <f>'[2]13-14'!M28</f>
        <v>0</v>
      </c>
      <c r="N19" s="367">
        <f>'[2]13-14'!N28</f>
        <v>0</v>
      </c>
      <c r="O19" s="218">
        <f>'[2]13-14'!O28</f>
        <v>0</v>
      </c>
      <c r="P19" s="219">
        <f>'[2]13-14'!P28</f>
        <v>0</v>
      </c>
      <c r="Q19" s="233">
        <f>'[2]13-14'!Q28</f>
      </c>
    </row>
    <row r="20" spans="1:17" ht="12.75" customHeight="1">
      <c r="A20" s="253"/>
      <c r="B20" s="387"/>
      <c r="C20" s="369"/>
      <c r="D20" s="369"/>
      <c r="E20" s="369"/>
      <c r="F20" s="369"/>
      <c r="G20" s="369"/>
      <c r="H20" s="369"/>
      <c r="I20" s="369"/>
      <c r="J20" s="369"/>
      <c r="K20" s="369"/>
      <c r="L20" s="369"/>
      <c r="M20" s="369"/>
      <c r="N20" s="392"/>
      <c r="O20" s="220"/>
      <c r="P20" s="221"/>
      <c r="Q20" s="234"/>
    </row>
    <row r="21" spans="1:17" s="80" customFormat="1" ht="25.5" customHeight="1">
      <c r="A21" s="202" t="s">
        <v>22</v>
      </c>
      <c r="B21" s="390">
        <f>'[2]13-14'!B30</f>
        <v>191069.91400000002</v>
      </c>
      <c r="C21" s="372">
        <f>'[2]13-14'!C30</f>
        <v>624291.53</v>
      </c>
      <c r="D21" s="372">
        <f>'[2]13-14'!D30</f>
        <v>625280.96</v>
      </c>
      <c r="E21" s="372">
        <f>'[2]13-14'!E30</f>
        <v>550792.5</v>
      </c>
      <c r="F21" s="372">
        <f>'[2]13-14'!F30</f>
        <v>479797.14</v>
      </c>
      <c r="G21" s="372">
        <f>'[2]13-14'!G30</f>
        <v>419884.39</v>
      </c>
      <c r="H21" s="372">
        <f>'[2]13-14'!H30</f>
        <v>373006.80999999994</v>
      </c>
      <c r="I21" s="372">
        <f>'[2]13-14'!I30</f>
        <v>313348.25999999995</v>
      </c>
      <c r="J21" s="372">
        <f>'[2]13-14'!J30</f>
        <v>257850.71</v>
      </c>
      <c r="K21" s="372">
        <f>'[2]13-14'!K30</f>
      </c>
      <c r="L21" s="372">
        <f>'[2]13-14'!L30</f>
      </c>
      <c r="M21" s="372">
        <f>'[2]13-14'!M30</f>
      </c>
      <c r="N21" s="394">
        <f>'[2]13-14'!N30</f>
      </c>
      <c r="O21" s="259">
        <f>'[2]13-14'!O30</f>
        <v>0</v>
      </c>
      <c r="P21" s="248">
        <f>'[2]13-14'!P30</f>
        <v>0</v>
      </c>
      <c r="Q21" s="236">
        <f>'[2]13-14'!Q30</f>
      </c>
    </row>
    <row r="22" spans="1:17" ht="12.75" customHeight="1">
      <c r="A22" s="253"/>
      <c r="B22" s="387"/>
      <c r="C22" s="369"/>
      <c r="D22" s="369"/>
      <c r="E22" s="369"/>
      <c r="F22" s="369"/>
      <c r="G22" s="369"/>
      <c r="H22" s="369"/>
      <c r="I22" s="369"/>
      <c r="J22" s="369"/>
      <c r="K22" s="369"/>
      <c r="L22" s="369"/>
      <c r="M22" s="369"/>
      <c r="N22" s="392"/>
      <c r="O22" s="220"/>
      <c r="P22" s="221"/>
      <c r="Q22" s="234"/>
    </row>
    <row r="23" spans="1:17" ht="12.75" customHeight="1">
      <c r="A23" s="198" t="s">
        <v>23</v>
      </c>
      <c r="B23" s="365"/>
      <c r="C23" s="366"/>
      <c r="D23" s="366"/>
      <c r="E23" s="366"/>
      <c r="F23" s="366"/>
      <c r="G23" s="366"/>
      <c r="H23" s="366"/>
      <c r="I23" s="366"/>
      <c r="J23" s="366"/>
      <c r="K23" s="366"/>
      <c r="L23" s="366"/>
      <c r="M23" s="366"/>
      <c r="N23" s="367"/>
      <c r="O23" s="218"/>
      <c r="P23" s="219"/>
      <c r="Q23" s="233"/>
    </row>
    <row r="24" spans="1:17" ht="12.75" customHeight="1">
      <c r="A24" s="199" t="s">
        <v>116</v>
      </c>
      <c r="B24" s="387">
        <f>'[2]13-14'!B33</f>
        <v>46574.51200000001</v>
      </c>
      <c r="C24" s="369">
        <f>'[2]13-14'!C33</f>
        <v>60156.68899999999</v>
      </c>
      <c r="D24" s="369">
        <f>'[2]13-14'!D33</f>
        <v>61588.656</v>
      </c>
      <c r="E24" s="369">
        <f>'[2]13-14'!E33</f>
        <v>71011.61399999999</v>
      </c>
      <c r="F24" s="369">
        <f>'[2]13-14'!F33</f>
        <v>55152.263000000006</v>
      </c>
      <c r="G24" s="369">
        <f>'[2]13-14'!G33</f>
        <v>50822.24300000001</v>
      </c>
      <c r="H24" s="369">
        <f>'[2]13-14'!H33</f>
        <v>48184.341</v>
      </c>
      <c r="I24" s="369">
        <f>'[2]13-14'!I33</f>
        <v>38768.87499999999</v>
      </c>
      <c r="J24" s="369">
        <f>'[2]13-14'!J33</f>
        <v>39512.687</v>
      </c>
      <c r="K24" s="369">
        <f>'[2]13-14'!K33</f>
        <v>39702.55</v>
      </c>
      <c r="L24" s="369">
        <f>'[2]13-14'!L33</f>
        <v>0</v>
      </c>
      <c r="M24" s="369">
        <f>'[2]13-14'!M33</f>
        <v>0</v>
      </c>
      <c r="N24" s="392">
        <f>'[2]13-14'!N33</f>
        <v>0</v>
      </c>
      <c r="O24" s="261">
        <f>'[2]13-14'!O33</f>
        <v>511474.43000000005</v>
      </c>
      <c r="P24" s="250">
        <f>'[2]13-14'!P33</f>
        <v>623560.9389999999</v>
      </c>
      <c r="Q24" s="234">
        <f>'[2]13-14'!Q33</f>
        <v>-0.17975229362466505</v>
      </c>
    </row>
    <row r="25" spans="1:17" ht="12.75" customHeight="1">
      <c r="A25" s="199" t="s">
        <v>115</v>
      </c>
      <c r="B25" s="411">
        <f>'[2]13-14'!B34</f>
        <v>6689.37200000001</v>
      </c>
      <c r="C25" s="410">
        <f>'[2]13-14'!C34</f>
        <v>-1305.618999999926</v>
      </c>
      <c r="D25" s="410">
        <f>'[2]13-14'!D34</f>
        <v>35233.50399999997</v>
      </c>
      <c r="E25" s="410">
        <f>'[2]13-14'!E34</f>
        <v>19232.845999999976</v>
      </c>
      <c r="F25" s="410">
        <f>'[2]13-14'!F34</f>
        <v>14191.78700000004</v>
      </c>
      <c r="G25" s="410">
        <f>'[2]13-14'!G34</f>
        <v>6695.037000000077</v>
      </c>
      <c r="H25" s="397">
        <f>'[2]13-14'!H34</f>
        <v>23112.208999999988</v>
      </c>
      <c r="I25" s="397">
        <f>'[2]13-14'!I34</f>
        <v>29622.174999999967</v>
      </c>
      <c r="J25" s="397">
        <f>'[2]13-14'!J34</f>
        <v>12582.512999999984</v>
      </c>
      <c r="K25" s="397">
        <f>'[2]13-14'!K34</f>
      </c>
      <c r="L25" s="397">
        <f>'[2]13-14'!L34</f>
      </c>
      <c r="M25" s="397">
        <f>'[2]13-14'!M34</f>
      </c>
      <c r="N25" s="398">
        <f>'[2]13-14'!N34</f>
      </c>
      <c r="O25" s="357">
        <f>'[2]13-14'!O34</f>
        <v>0</v>
      </c>
      <c r="P25" s="359">
        <f>'[2]13-14'!P34</f>
        <v>0</v>
      </c>
      <c r="Q25" s="233">
        <f>'[2]13-14'!Q34</f>
      </c>
    </row>
    <row r="26" spans="1:17" ht="12.75" customHeight="1">
      <c r="A26" s="226"/>
      <c r="B26" s="365"/>
      <c r="C26" s="366"/>
      <c r="D26" s="366"/>
      <c r="E26" s="366"/>
      <c r="F26" s="366"/>
      <c r="G26" s="366"/>
      <c r="H26" s="366"/>
      <c r="I26" s="366"/>
      <c r="J26" s="366"/>
      <c r="K26" s="366"/>
      <c r="L26" s="366"/>
      <c r="M26" s="366"/>
      <c r="N26" s="367"/>
      <c r="O26" s="218"/>
      <c r="P26" s="219"/>
      <c r="Q26" s="233"/>
    </row>
    <row r="27" spans="1:17" ht="12.75" customHeight="1">
      <c r="A27" s="198" t="s">
        <v>98</v>
      </c>
      <c r="B27" s="365"/>
      <c r="C27" s="366"/>
      <c r="D27" s="366"/>
      <c r="E27" s="366"/>
      <c r="F27" s="366"/>
      <c r="G27" s="366"/>
      <c r="H27" s="366"/>
      <c r="I27" s="366"/>
      <c r="J27" s="366"/>
      <c r="K27" s="366"/>
      <c r="L27" s="366"/>
      <c r="M27" s="366"/>
      <c r="N27" s="367"/>
      <c r="O27" s="218"/>
      <c r="P27" s="219"/>
      <c r="Q27" s="233"/>
    </row>
    <row r="28" spans="1:17" ht="12.75" customHeight="1">
      <c r="A28" s="199" t="s">
        <v>99</v>
      </c>
      <c r="B28" s="365">
        <f>'[2]13-14'!B43</f>
        <v>2224.9</v>
      </c>
      <c r="C28" s="366">
        <f>'[2]13-14'!C43</f>
        <v>1867.7</v>
      </c>
      <c r="D28" s="366">
        <f>'[2]13-14'!D43</f>
        <v>4843.6</v>
      </c>
      <c r="E28" s="366">
        <f>'[2]13-14'!E43</f>
        <v>3747.8</v>
      </c>
      <c r="F28" s="366">
        <f>'[2]13-14'!F43</f>
        <v>4836.1</v>
      </c>
      <c r="G28" s="366">
        <f>'[2]13-14'!G43</f>
        <v>4777.6</v>
      </c>
      <c r="H28" s="366">
        <f>'[2]13-14'!H43</f>
        <v>4305.6</v>
      </c>
      <c r="I28" s="366">
        <f>'[2]13-14'!I43</f>
        <v>3200.8</v>
      </c>
      <c r="J28" s="366">
        <f>'[2]13-14'!J43</f>
        <v>6043.6</v>
      </c>
      <c r="K28" s="366">
        <f>'[2]13-14'!K43</f>
        <v>0</v>
      </c>
      <c r="L28" s="366">
        <f>'[2]13-14'!L43</f>
        <v>0</v>
      </c>
      <c r="M28" s="366">
        <f>'[2]13-14'!M43</f>
        <v>0</v>
      </c>
      <c r="N28" s="367">
        <f>'[2]13-14'!N43</f>
        <v>0</v>
      </c>
      <c r="O28" s="218">
        <f>'[2]13-14'!O43</f>
        <v>0</v>
      </c>
      <c r="P28" s="219">
        <f>'[2]13-14'!P43</f>
        <v>0</v>
      </c>
      <c r="Q28" s="233">
        <f>'[2]13-14'!Q43</f>
        <v>0</v>
      </c>
    </row>
    <row r="29" spans="1:17" ht="12.75" customHeight="1">
      <c r="A29" s="199" t="s">
        <v>100</v>
      </c>
      <c r="B29" s="396">
        <f>'[2]13-14'!B45</f>
        <v>0</v>
      </c>
      <c r="C29" s="397">
        <f>'[2]13-14'!C45</f>
        <v>0</v>
      </c>
      <c r="D29" s="397">
        <f>'[2]13-14'!D45</f>
        <v>7</v>
      </c>
      <c r="E29" s="397">
        <f>'[2]13-14'!E45</f>
        <v>0</v>
      </c>
      <c r="F29" s="397">
        <f>'[2]13-14'!F45</f>
        <v>0</v>
      </c>
      <c r="G29" s="397">
        <f>'[2]13-14'!G45</f>
        <v>0</v>
      </c>
      <c r="H29" s="366">
        <f>'[2]13-14'!H45</f>
        <v>174</v>
      </c>
      <c r="I29" s="366">
        <f>'[2]13-14'!I45</f>
        <v>25.2</v>
      </c>
      <c r="J29" s="366">
        <f>'[2]13-14'!J45</f>
        <v>0</v>
      </c>
      <c r="K29" s="366">
        <f>'[2]13-14'!K45</f>
        <v>0</v>
      </c>
      <c r="L29" s="366">
        <f>'[2]13-14'!L45</f>
        <v>0</v>
      </c>
      <c r="M29" s="366">
        <f>'[2]13-14'!M45</f>
        <v>0</v>
      </c>
      <c r="N29" s="367">
        <f>'[2]13-14'!N45</f>
        <v>0</v>
      </c>
      <c r="O29" s="218">
        <f>'[2]13-14'!O45</f>
        <v>0</v>
      </c>
      <c r="P29" s="219">
        <f>'[2]13-14'!P45</f>
        <v>0</v>
      </c>
      <c r="Q29" s="233">
        <f>'[2]13-14'!Q45</f>
      </c>
    </row>
    <row r="30" spans="1:17" ht="12.75" customHeight="1">
      <c r="A30" s="253"/>
      <c r="B30" s="387"/>
      <c r="C30" s="369"/>
      <c r="D30" s="369"/>
      <c r="E30" s="369"/>
      <c r="F30" s="369"/>
      <c r="G30" s="369"/>
      <c r="H30" s="369"/>
      <c r="I30" s="369"/>
      <c r="J30" s="369"/>
      <c r="K30" s="369"/>
      <c r="L30" s="369"/>
      <c r="M30" s="369"/>
      <c r="N30" s="392"/>
      <c r="O30" s="220"/>
      <c r="P30" s="221"/>
      <c r="Q30" s="234"/>
    </row>
    <row r="31" spans="1:17" s="80" customFormat="1" ht="25.5" customHeight="1" thickBot="1">
      <c r="A31" s="203" t="s">
        <v>27</v>
      </c>
      <c r="B31" s="391">
        <f>'[2]13-14'!B48</f>
        <v>55488.78400000002</v>
      </c>
      <c r="C31" s="385">
        <f>'[2]13-14'!C48</f>
        <v>60718.77000000006</v>
      </c>
      <c r="D31" s="385">
        <f>'[2]13-14'!D48</f>
        <v>101672.75999999998</v>
      </c>
      <c r="E31" s="385">
        <f>'[2]13-14'!E48</f>
        <v>93992.25999999997</v>
      </c>
      <c r="F31" s="385">
        <f>'[2]13-14'!F48</f>
        <v>74180.15000000005</v>
      </c>
      <c r="G31" s="385">
        <f>'[2]13-14'!G48</f>
        <v>62294.880000000085</v>
      </c>
      <c r="H31" s="385">
        <f>'[2]13-14'!H48</f>
        <v>75776.15</v>
      </c>
      <c r="I31" s="385">
        <f>'[2]13-14'!I48</f>
        <v>71617.04999999996</v>
      </c>
      <c r="J31" s="385">
        <f>'[2]13-14'!J48</f>
        <v>58138.79999999998</v>
      </c>
      <c r="K31" s="385">
        <f>'[2]13-14'!K48</f>
      </c>
      <c r="L31" s="385">
        <f>'[2]13-14'!L48</f>
      </c>
      <c r="M31" s="385">
        <f>'[2]13-14'!M48</f>
      </c>
      <c r="N31" s="395">
        <f>'[2]13-14'!N48</f>
      </c>
      <c r="O31" s="267">
        <f>'[2]13-14'!O48</f>
        <v>0</v>
      </c>
      <c r="P31" s="252">
        <f>'[2]13-14'!P48</f>
        <v>0</v>
      </c>
      <c r="Q31" s="238">
        <f>'[2]13-14'!Q48</f>
        <v>0</v>
      </c>
    </row>
    <row r="32" spans="1:17" ht="12.75">
      <c r="A32" s="12" t="s">
        <v>101</v>
      </c>
      <c r="B32" s="12"/>
      <c r="C32" s="12"/>
      <c r="D32" s="12"/>
      <c r="E32" s="12"/>
      <c r="F32" s="12"/>
      <c r="G32" s="12"/>
      <c r="H32" s="12"/>
      <c r="I32" s="12"/>
      <c r="J32" s="12"/>
      <c r="K32" s="12"/>
      <c r="L32" s="12"/>
      <c r="M32" s="12"/>
      <c r="N32" s="12"/>
      <c r="O32" s="12"/>
      <c r="P32" s="12"/>
      <c r="Q32" s="12"/>
    </row>
    <row r="33" spans="1:17" ht="12.75">
      <c r="A33" s="11" t="s">
        <v>102</v>
      </c>
      <c r="B33" s="11"/>
      <c r="C33" s="11"/>
      <c r="D33" s="11"/>
      <c r="E33" s="11"/>
      <c r="F33" s="11"/>
      <c r="G33" s="11"/>
      <c r="H33" s="11"/>
      <c r="I33" s="11"/>
      <c r="J33" s="11"/>
      <c r="K33" s="11"/>
      <c r="L33" s="11"/>
      <c r="M33" s="11"/>
      <c r="N33" s="11"/>
      <c r="P33" s="11"/>
      <c r="Q33" s="11"/>
    </row>
  </sheetData>
  <mergeCells count="1">
    <mergeCell ref="B3:Q3"/>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MENSUEL DU SEIGLE 95.96</dc:title>
  <dc:subject/>
  <dc:creator>Thomas</dc:creator>
  <cp:keywords/>
  <dc:description/>
  <cp:lastModifiedBy>thibaut.champagnol</cp:lastModifiedBy>
  <cp:lastPrinted>2013-03-29T13:02:15Z</cp:lastPrinted>
  <dcterms:created xsi:type="dcterms:W3CDTF">2000-09-27T07:50:06Z</dcterms:created>
  <dcterms:modified xsi:type="dcterms:W3CDTF">2014-06-04T13:42:13Z</dcterms:modified>
  <cp:category/>
  <cp:version/>
  <cp:contentType/>
  <cp:contentStatus/>
</cp:coreProperties>
</file>