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 yWindow="65401" windowWidth="12315" windowHeight="7710" tabRatio="654" activeTab="0"/>
  </bookViews>
  <sheets>
    <sheet name="BT" sheetId="1" r:id="rId1"/>
    <sheet name="MA" sheetId="2" r:id="rId2"/>
    <sheet name="OR" sheetId="3" r:id="rId3"/>
    <sheet name="BD" sheetId="4" r:id="rId4"/>
    <sheet name="AV" sheetId="5" r:id="rId5"/>
    <sheet name="SE" sheetId="6" r:id="rId6"/>
    <sheet name="SO" sheetId="7" r:id="rId7"/>
    <sheet name="TR" sheetId="8" r:id="rId8"/>
  </sheets>
  <externalReferences>
    <externalReference r:id="rId11"/>
    <externalReference r:id="rId12"/>
    <externalReference r:id="rId13"/>
    <externalReference r:id="rId14"/>
    <externalReference r:id="rId15"/>
    <externalReference r:id="rId16"/>
    <externalReference r:id="rId17"/>
    <externalReference r:id="rId18"/>
  </externalReferences>
  <definedNames>
    <definedName name="_._Total_Utilis.Diverses">'BT'!#REF!</definedName>
    <definedName name="_21.Incorporations">'BT'!#REF!</definedName>
    <definedName name="_30à_34._Panification">'BT'!#REF!</definedName>
    <definedName name="_38.39_Conditionneurs">'BT'!#REF!</definedName>
    <definedName name="_40.Patisserie_Artis">'BT'!#REF!</definedName>
    <definedName name="_41.I.A.A_Biscuit._Biscot">'BT'!#REF!</definedName>
    <definedName name="_42.Util.Diverses_Alim.">'BT'!#REF!</definedName>
    <definedName name="_48.49_Mixes">'BT'!#REF!</definedName>
    <definedName name="_57.Utilis.div.non_Alim.">'BT'!#REF!</definedName>
    <definedName name="_58.Amidonnerie.Glut.">'BT'!#REF!</definedName>
    <definedName name="_59.Fab.Amid.Gluten">'BT'!#REF!</definedName>
    <definedName name="_60.Alimentat.Animale">'BT'!#REF!</definedName>
    <definedName name="_66.Freintes">'BT'!#REF!</definedName>
    <definedName name="amidonnerie">'BT'!$B$37:$N$37</definedName>
    <definedName name="AOUT">'BT'!$C$9:$C$46</definedName>
    <definedName name="AVRIL">'BT'!$K$9:$K$46</definedName>
    <definedName name="Bilmbt00">'BT'!$B$11:$N$11</definedName>
    <definedName name="biscot._biscui._pr.reg.">'BT'!$B$36:$N$36</definedName>
    <definedName name="boulangerie">'BT'!$B$33:$N$33</definedName>
    <definedName name="CEE_farine">'BT'!$B$41:$N$41</definedName>
    <definedName name="CEE_grains">'BT'!$B$40:$N$40</definedName>
    <definedName name="collecte" localSheetId="3">'BD'!$B$21</definedName>
    <definedName name="collecte" localSheetId="0">'BT'!$B$24</definedName>
    <definedName name="collecte" localSheetId="1">'MA'!$B$22</definedName>
    <definedName name="collecte" localSheetId="2">'OR'!$B$22</definedName>
    <definedName name="collecte">'SO'!$C$21</definedName>
    <definedName name="collecteurs_agrées">'BT'!$B$11:$N$11</definedName>
    <definedName name="collecteurs_agrées__1">'BT'!$B$24:$N$24</definedName>
    <definedName name="conditionneurs">'BT'!$B$35:$N$35</definedName>
    <definedName name="dat1" localSheetId="3">'BD'!$O$7</definedName>
    <definedName name="dat1" localSheetId="0">'BT'!$O$7</definedName>
    <definedName name="dat1" localSheetId="1">'MA'!$O$7</definedName>
    <definedName name="dat1" localSheetId="2">'OR'!$O$7</definedName>
    <definedName name="dat1">'SO'!#REF!</definedName>
    <definedName name="dat2" localSheetId="3">'BD'!$P$7</definedName>
    <definedName name="dat2" localSheetId="0">'BT'!$P$7</definedName>
    <definedName name="dat2" localSheetId="1">'MA'!$P$7</definedName>
    <definedName name="dat2" localSheetId="2">'OR'!$P$7</definedName>
    <definedName name="dat2">'SO'!$Q$8</definedName>
    <definedName name="DECEM.">'BT'!$G$9:$G$46</definedName>
    <definedName name="ecercee" localSheetId="3">'BD'!$K$31</definedName>
    <definedName name="ecercee" localSheetId="0">'BT'!$K$40</definedName>
    <definedName name="ecercee" localSheetId="1">'MA'!$K$35</definedName>
    <definedName name="ecercee" localSheetId="2">'OR'!$K$34</definedName>
    <definedName name="ecercee">'SO'!$L$31</definedName>
    <definedName name="ecerpt" localSheetId="3">'BD'!$K$32</definedName>
    <definedName name="ecerpt" localSheetId="0">'BT'!$K$42</definedName>
    <definedName name="ecerpt" localSheetId="1">'MA'!$K$36</definedName>
    <definedName name="ecerpt" localSheetId="2">'OR'!$K$35</definedName>
    <definedName name="ecerpt">'SO'!$L$32</definedName>
    <definedName name="efarcee">'BT'!$K$41</definedName>
    <definedName name="efarpt">'BT'!$K$43</definedName>
    <definedName name="en_Milliers_de_Tonnes">'BT'!$B$9:$N$46</definedName>
    <definedName name="Entrées">'BT'!$B$23:$N$23</definedName>
    <definedName name="entrepots_d_export.">'BT'!$B$13:$N$13</definedName>
    <definedName name="Exportations__2">'BT'!$B$39:$N$39</definedName>
    <definedName name="fab" localSheetId="3">'BD'!$B$28</definedName>
    <definedName name="fab" localSheetId="0">'BT'!$B$32</definedName>
    <definedName name="fab" localSheetId="1">'MA'!$B$29</definedName>
    <definedName name="fab" localSheetId="2">'OR'!$B$29</definedName>
    <definedName name="fab">'SO'!$C$27</definedName>
    <definedName name="Fabric._Alim._Bét.">'BT'!$B$32:$N$32</definedName>
    <definedName name="FEVR.">'BT'!$I$9:$I$46</definedName>
    <definedName name="icer91" localSheetId="3">'BD'!$K$22</definedName>
    <definedName name="icer91" localSheetId="0">'BT'!$K$26</definedName>
    <definedName name="icer91" localSheetId="1">'MA'!$K$23</definedName>
    <definedName name="icer91" localSheetId="2">'OR'!$L$23</definedName>
    <definedName name="icer91">'SO'!$L$22</definedName>
    <definedName name="icer92" localSheetId="3">'BD'!$K$22</definedName>
    <definedName name="icer92" localSheetId="0">'BT'!$K$26</definedName>
    <definedName name="icer92" localSheetId="1">'MA'!$K$23</definedName>
    <definedName name="icer92" localSheetId="2">'OR'!$K$23</definedName>
    <definedName name="icer92">'SO'!$L$22</definedName>
    <definedName name="ifar91">'BT'!#REF!</definedName>
    <definedName name="ifar92">'BT'!#REF!</definedName>
    <definedName name="Importations_Farine">'BT'!#REF!</definedName>
    <definedName name="Importations_Grains">'BT'!$B$26:$N$26</definedName>
    <definedName name="incorporations">'BT'!$B$25:$N$25</definedName>
    <definedName name="JANV.">'BT'!$H$9:$H$46</definedName>
    <definedName name="JUIL.">'BT'!$N$9:$N$46</definedName>
    <definedName name="JUIN">'BT'!$M$9:$M$46</definedName>
    <definedName name="MAI">'BT'!$L$9:$L$46</definedName>
    <definedName name="MARS">'BT'!$J$9:$J$46</definedName>
    <definedName name="meuniers">'BT'!$B$14:$N$14</definedName>
    <definedName name="Mois">'BT'!#REF!</definedName>
    <definedName name="NOVE.">'BT'!$F$9:$F$46</definedName>
    <definedName name="OCTO.">'BT'!$E$9:$E$46</definedName>
    <definedName name="P.T_farine">'BT'!$B$43:$N$43</definedName>
    <definedName name="P.T_grains">'BT'!$B$42:$N$42</definedName>
    <definedName name="Patisserie_Ind.">'BT'!#REF!</definedName>
    <definedName name="patissiers">'BT'!#REF!</definedName>
    <definedName name="SEPT.">'BT'!$D$9:$D$46</definedName>
    <definedName name="st07" localSheetId="3">'BD'!#REF!</definedName>
    <definedName name="st07" localSheetId="0">'BT'!#REF!</definedName>
    <definedName name="ST07" localSheetId="1">'MA'!#REF!</definedName>
    <definedName name="st07" localSheetId="2">'OR'!#REF!</definedName>
    <definedName name="ST07">'SO'!#REF!</definedName>
    <definedName name="stca" localSheetId="3">'BD'!$B$10</definedName>
    <definedName name="stca" localSheetId="0">'BT'!$B$11</definedName>
    <definedName name="stca" localSheetId="1">'MA'!$B$10</definedName>
    <definedName name="stca" localSheetId="2">'OR'!$B$10</definedName>
    <definedName name="stca">'SO'!$C$11</definedName>
    <definedName name="stent" localSheetId="3">'BD'!#REF!</definedName>
    <definedName name="stent" localSheetId="0">'BT'!$B$13</definedName>
    <definedName name="stent" localSheetId="1">'MA'!#REF!</definedName>
    <definedName name="stent" localSheetId="2">'OR'!$B$13</definedName>
    <definedName name="stent">'SO'!#REF!</definedName>
    <definedName name="stfab" localSheetId="3">'BD'!$B$12</definedName>
    <definedName name="stfab" localSheetId="0">'BT'!$B$12</definedName>
    <definedName name="stfab" localSheetId="1">'MA'!$B$13</definedName>
    <definedName name="stfab" localSheetId="2">'OR'!$B$12</definedName>
    <definedName name="stfab">'SO'!$C$12</definedName>
    <definedName name="sti" localSheetId="3">'BD'!#REF!</definedName>
    <definedName name="sti" localSheetId="0">'BT'!#REF!</definedName>
    <definedName name="sti" localSheetId="1">'MA'!#REF!</definedName>
    <definedName name="sti" localSheetId="2">'OR'!#REF!</definedName>
    <definedName name="sti">'SO'!#REF!</definedName>
    <definedName name="stinter" localSheetId="3">'BD'!$B$16</definedName>
    <definedName name="stinter" localSheetId="0">'BT'!$B$19</definedName>
    <definedName name="stinter" localSheetId="1">'MA'!$B$17</definedName>
    <definedName name="stinter" localSheetId="2">'OR'!$B$17</definedName>
    <definedName name="stinter">'SO'!$C$16</definedName>
    <definedName name="stockage_intermédiaiare">'BT'!#REF!</definedName>
    <definedName name="stockage_intermédiaire">'BT'!#REF!</definedName>
    <definedName name="Stockage_Intervention">'BT'!$B$19:$N$19</definedName>
    <definedName name="Stocks_au_1er_jour_du">'BT'!$B$9:$N$9</definedName>
    <definedName name="stsemoul">'MA'!$B$12</definedName>
    <definedName name="stutil" localSheetId="3">'BD'!$B$11</definedName>
    <definedName name="stutil" localSheetId="0">'BT'!$B$14</definedName>
    <definedName name="stutil" localSheetId="1">'MA'!$B$11</definedName>
    <definedName name="stutil" localSheetId="2">'OR'!$B$11</definedName>
    <definedName name="stutil">'SO'!#REF!</definedName>
    <definedName name="TOTAL_des_stocks">'BT'!$B$21:$N$21</definedName>
    <definedName name="TOTAL_marché_libre">'BT'!$B$17:$N$17</definedName>
    <definedName name="TOTAL_Ressources">'BT'!$B$28:$N$28</definedName>
    <definedName name="TOTAL_utilisations">'BT'!$B$46:$N$46</definedName>
    <definedName name="Utilisations">'BT'!#REF!</definedName>
    <definedName name="utilisations_diverses">'BT'!$B$34:$N$34</definedName>
    <definedName name="_xlnm.Print_Area" localSheetId="3">'BD'!$A$2:$Q$40</definedName>
    <definedName name="_xlnm.Print_Area" localSheetId="0">'BT'!$A$1:$Q$46</definedName>
    <definedName name="_xlnm.Print_Area" localSheetId="1">'MA'!$A$2:$Q$42</definedName>
    <definedName name="_xlnm.Print_Area" localSheetId="2">'OR'!$A$1:$Q$44</definedName>
    <definedName name="_xlnm.Print_Area" localSheetId="6">'SO'!$B$3:$R$36</definedName>
  </definedNames>
  <calcPr fullCalcOnLoad="1"/>
</workbook>
</file>

<file path=xl/sharedStrings.xml><?xml version="1.0" encoding="utf-8"?>
<sst xmlns="http://schemas.openxmlformats.org/spreadsheetml/2006/main" count="327" uniqueCount="117">
  <si>
    <t>JUIL.</t>
  </si>
  <si>
    <t>AOUT</t>
  </si>
  <si>
    <t>SEPT.</t>
  </si>
  <si>
    <t>OCTO.</t>
  </si>
  <si>
    <t>NOVE.</t>
  </si>
  <si>
    <t>DECEM.</t>
  </si>
  <si>
    <t>JANV.</t>
  </si>
  <si>
    <t>FEVR.</t>
  </si>
  <si>
    <t>MARS</t>
  </si>
  <si>
    <t>AVRIL</t>
  </si>
  <si>
    <t>MAI</t>
  </si>
  <si>
    <t>JUIN</t>
  </si>
  <si>
    <t>TOTAL</t>
  </si>
  <si>
    <t>Evol.</t>
  </si>
  <si>
    <t>en Milliers de Tonnes</t>
  </si>
  <si>
    <t xml:space="preserve"> </t>
  </si>
  <si>
    <t>Fabric. alim. bétail</t>
  </si>
  <si>
    <t>TOTAL Marché libre</t>
  </si>
  <si>
    <t>TOTAL des Stocks</t>
  </si>
  <si>
    <t>Stockage Intervention</t>
  </si>
  <si>
    <t>Entrées:</t>
  </si>
  <si>
    <t>Importations (2)</t>
  </si>
  <si>
    <t>TOTAL des Ressources</t>
  </si>
  <si>
    <t>Utilisations:</t>
  </si>
  <si>
    <t>.Fab d'Aliments Bétail</t>
  </si>
  <si>
    <t>.Autres Utilisat. int.</t>
  </si>
  <si>
    <t>Exportations: (2)</t>
  </si>
  <si>
    <t>TOTAL des Utilisations</t>
  </si>
  <si>
    <t xml:space="preserve">(1) Redressements inclus mois par mois </t>
  </si>
  <si>
    <t>(2) Source: Douanes, redressements inclus</t>
  </si>
  <si>
    <t xml:space="preserve">U.E. </t>
  </si>
  <si>
    <t xml:space="preserve">Pays tiers </t>
  </si>
  <si>
    <t xml:space="preserve">Collecteurs agréés </t>
  </si>
  <si>
    <t>Collecteurs agréés (1)</t>
  </si>
  <si>
    <t>Total au</t>
  </si>
  <si>
    <t>Fabric. alim. bét.</t>
  </si>
  <si>
    <t>Entrepots d'export.</t>
  </si>
  <si>
    <t>Meuniers</t>
  </si>
  <si>
    <t xml:space="preserve">Amidonniers </t>
  </si>
  <si>
    <t>Stock d' Intervention</t>
  </si>
  <si>
    <t xml:space="preserve"> Entrées:</t>
  </si>
  <si>
    <t xml:space="preserve"> Collecteurs agréés </t>
  </si>
  <si>
    <t>Incorporations</t>
  </si>
  <si>
    <t>Importations Grains</t>
  </si>
  <si>
    <t>Malterie de Blé</t>
  </si>
  <si>
    <t xml:space="preserve">Fabric. Alim. Bét. </t>
  </si>
  <si>
    <t>Panification</t>
  </si>
  <si>
    <t>Utilisations diverses  (1)</t>
  </si>
  <si>
    <t>Conditionneurs</t>
  </si>
  <si>
    <t>Biscot./Biscuiterie/Prod.régime</t>
  </si>
  <si>
    <t xml:space="preserve">Amidonnerie.Glutennerie </t>
  </si>
  <si>
    <t>Exportations:</t>
  </si>
  <si>
    <t>UE grains</t>
  </si>
  <si>
    <t>UE farine (val. Grains)</t>
  </si>
  <si>
    <t>P.T grains</t>
  </si>
  <si>
    <t>P.T farine (val. Grains)</t>
  </si>
  <si>
    <t>DOM</t>
  </si>
  <si>
    <t>Total</t>
  </si>
  <si>
    <t>en %</t>
  </si>
  <si>
    <t xml:space="preserve">Collecteurs agréés  (1) </t>
  </si>
  <si>
    <t>Amidonniers</t>
  </si>
  <si>
    <t>Semouliers</t>
  </si>
  <si>
    <t xml:space="preserve"> Fabric. alim. bét. </t>
  </si>
  <si>
    <t>Entrepôts d'export</t>
  </si>
  <si>
    <t>Collecteurs agréés(1)</t>
  </si>
  <si>
    <t>Importations</t>
  </si>
  <si>
    <t>Amidonnerie(2)</t>
  </si>
  <si>
    <t>Fabric. alim. bét. (1)</t>
  </si>
  <si>
    <t>Semoulerie</t>
  </si>
  <si>
    <t>Utilisations Intérieures</t>
  </si>
  <si>
    <t xml:space="preserve"> Exportations: (3)</t>
  </si>
  <si>
    <t xml:space="preserve">UE </t>
  </si>
  <si>
    <t xml:space="preserve">Pays Tiers </t>
  </si>
  <si>
    <t>Total Exportations</t>
  </si>
  <si>
    <t>Autres utilisations</t>
  </si>
  <si>
    <t>(2) Source Douanes, redressements inclus</t>
  </si>
  <si>
    <t>Malteurs</t>
  </si>
  <si>
    <t>Fab. alim. bét. (1)</t>
  </si>
  <si>
    <t>Stock d'intervention (1)</t>
  </si>
  <si>
    <t>TOTAL des stocks</t>
  </si>
  <si>
    <t>Importations (1)</t>
  </si>
  <si>
    <t>Malterie</t>
  </si>
  <si>
    <t>Total Utilisations Intérieures</t>
  </si>
  <si>
    <t>Exportations: (1)</t>
  </si>
  <si>
    <t xml:space="preserve">U.E </t>
  </si>
  <si>
    <t xml:space="preserve">(1) Redressements inclus mois par mois  </t>
  </si>
  <si>
    <t>Collect. agréés  (1)</t>
  </si>
  <si>
    <t>Fabric. alim. Bétail (1)</t>
  </si>
  <si>
    <t>Stock intervention</t>
  </si>
  <si>
    <t>Fabric. Alim. Bét.</t>
  </si>
  <si>
    <t xml:space="preserve">Pays-Tiers </t>
  </si>
  <si>
    <t>Fab d'Aliments Bétail</t>
  </si>
  <si>
    <t>Autres Utilisat. Intérieures</t>
  </si>
  <si>
    <t>Collecteurs agréés</t>
  </si>
  <si>
    <t>Total  Stocks Marché libre</t>
  </si>
  <si>
    <t>Total des Stocks</t>
  </si>
  <si>
    <t xml:space="preserve">Importations </t>
  </si>
  <si>
    <t>Importations(2)</t>
  </si>
  <si>
    <t xml:space="preserve"> Exportations:(2)</t>
  </si>
  <si>
    <t>U.E.</t>
  </si>
  <si>
    <t>Pays tiers</t>
  </si>
  <si>
    <t xml:space="preserve"> (1) Redressements inclus mois par mois</t>
  </si>
  <si>
    <t xml:space="preserve"> (2)Source:Douanes</t>
  </si>
  <si>
    <t>(Redressements inclus mois par mois)</t>
  </si>
  <si>
    <t>(1) Lignes 42, 48, 49 et 60 de l'état 8.</t>
  </si>
  <si>
    <t>Autres Utilisations</t>
  </si>
  <si>
    <t xml:space="preserve">(2) Les mises en oeuvre au titre du T.P.A. sont incluses dans ce bilan.         </t>
  </si>
  <si>
    <t xml:space="preserve">(3) Source Douanes, redressements inclus.     </t>
  </si>
  <si>
    <t>Collect. agréés (y compris STI) (1) (2)</t>
  </si>
  <si>
    <t xml:space="preserve">(2)Stocks CA au 01.07.03, avant redressement de décembre 03: 1039 Mt </t>
  </si>
  <si>
    <t>(1) Redressements inclus mois par mois</t>
  </si>
  <si>
    <t>(3) Le stock à l'intervention est  calculé à partir des bons d'entrée et de sortie et correspond donc davantage à un stock physique.</t>
  </si>
  <si>
    <t xml:space="preserve"> Les corrections ont été effectuées selon cette méthode depuis le 1er Août 94.</t>
  </si>
  <si>
    <t>Stocks au 1er jour du mois</t>
  </si>
  <si>
    <t>Autres Utilisat. int.</t>
  </si>
  <si>
    <t>Autres Util.Inter.</t>
  </si>
  <si>
    <t>F.A.B (1)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</si>
</sst>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F&quot;;[Red]\-#,##0.00\ &quot;F&quot;"/>
    <numFmt numFmtId="165" formatCode="_-* #,##0\ &quot;F&quot;_-;\-* #,##0\ &quot;F&quot;_-;_-* &quot;-&quot;\ &quot;F&quot;_-;_-@_-"/>
    <numFmt numFmtId="166" formatCode="_-* #,##0\ _F_-;\-* #,##0\ _F_-;_-* &quot;-&quot;\ _F_-;_-@_-"/>
    <numFmt numFmtId="167" formatCode="#,##0&quot; F&quot;\ ;\(#,##0&quot; F&quot;\)"/>
    <numFmt numFmtId="168" formatCode="#,##0.0"/>
    <numFmt numFmtId="169" formatCode="#,##0.00%"/>
    <numFmt numFmtId="170" formatCode="#,##0.0%"/>
    <numFmt numFmtId="171" formatCode="d/mm/yy"/>
    <numFmt numFmtId="172" formatCode="#,##0.00,"/>
    <numFmt numFmtId="173" formatCode="[Black][&gt;=0]#,##0.00,;General"/>
    <numFmt numFmtId="174" formatCode="#,##0.0,"/>
    <numFmt numFmtId="175" formatCode="[Black]#,##0.00,"/>
    <numFmt numFmtId="176" formatCode="[Black][&gt;=0]\ \ #,##0.0,;General"/>
    <numFmt numFmtId="177" formatCode="[Black][&gt;=0]\ #,##0.00,;General"/>
    <numFmt numFmtId="178" formatCode="[Black][&gt;0]#,##0,;General"/>
    <numFmt numFmtId="179" formatCode="#,##0,\ "/>
    <numFmt numFmtId="180" formatCode="[Black][&gt;=0]#,##0,;General"/>
    <numFmt numFmtId="181" formatCode="#,##0,"/>
    <numFmt numFmtId="182" formatCode="[&gt;0]#,##0,;General"/>
    <numFmt numFmtId="183" formatCode="[&gt;0]\ #,##0,;General"/>
    <numFmt numFmtId="184" formatCode="[Black][&gt;0]\ #,##0,;General"/>
    <numFmt numFmtId="185" formatCode="#,##0,;General"/>
    <numFmt numFmtId="186" formatCode="[Black][&gt;0]#,##0.0000,;General"/>
    <numFmt numFmtId="187" formatCode="#,##0.00000,"/>
    <numFmt numFmtId="188" formatCode="#,##0.00000000,"/>
    <numFmt numFmtId="189" formatCode="dd\-mmm\-yy\ hh:mm"/>
    <numFmt numFmtId="190" formatCode="#,##0.000,"/>
    <numFmt numFmtId="191" formatCode="[Black][&gt;=0]\ #,##0,;General"/>
    <numFmt numFmtId="192" formatCode="[&gt;=0]#,##0,;General"/>
    <numFmt numFmtId="193" formatCode="[Black][&lt;&gt;0]\ #,##0,;General"/>
    <numFmt numFmtId="194" formatCode="[Black][&gt;=0]#,##0.0,;General"/>
    <numFmt numFmtId="195" formatCode="[&gt;=0]#,##0.0,;General"/>
    <numFmt numFmtId="196" formatCode="#,##0.0,;General"/>
    <numFmt numFmtId="197" formatCode="#,##0%"/>
    <numFmt numFmtId="198" formatCode="0.0"/>
    <numFmt numFmtId="199" formatCode="[Black]#,##0.00,;General"/>
    <numFmt numFmtId="200" formatCode="[Black]\ #,##0.00,;General"/>
    <numFmt numFmtId="201" formatCode="d/m/yyyy\ h:mm"/>
    <numFmt numFmtId="202" formatCode="[Black][&gt;0]#,##0.0,;General"/>
    <numFmt numFmtId="203" formatCode="0.0%"/>
    <numFmt numFmtId="204" formatCode="d/mm/yy"/>
    <numFmt numFmtId="205" formatCode="[Black][&gt;=0]\ #,##0.0,;General"/>
    <numFmt numFmtId="206" formatCode="[Black][&gt;0]#,##0.00,;General"/>
  </numFmts>
  <fonts count="40">
    <font>
      <sz val="10"/>
      <name val="Helv"/>
      <family val="0"/>
    </font>
    <font>
      <b/>
      <sz val="14"/>
      <name val="Helv"/>
      <family val="0"/>
    </font>
    <font>
      <b/>
      <sz val="8"/>
      <name val="Helv"/>
      <family val="0"/>
    </font>
    <font>
      <b/>
      <i/>
      <sz val="10"/>
      <name val="Helv"/>
      <family val="0"/>
    </font>
    <font>
      <b/>
      <sz val="9"/>
      <name val="arial"/>
      <family val="0"/>
    </font>
    <font>
      <b/>
      <u val="single"/>
      <sz val="8"/>
      <name val="Albertus Xb (W1)"/>
      <family val="0"/>
    </font>
    <font>
      <b/>
      <sz val="9"/>
      <name val="Arial"/>
      <family val="2"/>
    </font>
    <font>
      <b/>
      <u val="single"/>
      <sz val="9"/>
      <name val="Arial"/>
      <family val="2"/>
    </font>
    <font>
      <b/>
      <sz val="11"/>
      <name val="Arial"/>
      <family val="2"/>
    </font>
    <font>
      <b/>
      <sz val="9"/>
      <color indexed="9"/>
      <name val="Arial"/>
      <family val="0"/>
    </font>
    <font>
      <b/>
      <sz val="18"/>
      <color indexed="9"/>
      <name val="Arial"/>
      <family val="2"/>
    </font>
    <font>
      <b/>
      <sz val="10"/>
      <name val="Arial"/>
      <family val="2"/>
    </font>
    <font>
      <sz val="9"/>
      <name val="Arial"/>
      <family val="2"/>
    </font>
    <font>
      <b/>
      <sz val="14"/>
      <name val="Arial"/>
      <family val="2"/>
    </font>
    <font>
      <b/>
      <i/>
      <u val="single"/>
      <sz val="8"/>
      <name val="Helv"/>
      <family val="0"/>
    </font>
    <font>
      <b/>
      <i/>
      <u val="single"/>
      <sz val="11"/>
      <name val="Arial"/>
      <family val="2"/>
    </font>
    <font>
      <b/>
      <sz val="8"/>
      <name val="Arial"/>
      <family val="0"/>
    </font>
    <font>
      <b/>
      <sz val="10"/>
      <name val="Helv"/>
      <family val="0"/>
    </font>
    <font>
      <sz val="10"/>
      <name val="Arial"/>
      <family val="0"/>
    </font>
    <font>
      <b/>
      <sz val="10"/>
      <color indexed="9"/>
      <name val="Arial"/>
      <family val="2"/>
    </font>
    <font>
      <sz val="10"/>
      <color indexed="9"/>
      <name val="Arial"/>
      <family val="2"/>
    </font>
    <font>
      <sz val="8"/>
      <name val="Arial"/>
      <family val="2"/>
    </font>
    <font>
      <sz val="10"/>
      <color indexed="10"/>
      <name val="Arial"/>
      <family val="2"/>
    </font>
    <font>
      <sz val="10"/>
      <color indexed="8"/>
      <name val="Arial"/>
      <family val="2"/>
    </font>
    <font>
      <sz val="8"/>
      <name val="Helv"/>
      <family val="0"/>
    </font>
    <font>
      <b/>
      <sz val="13"/>
      <name val="Arial"/>
      <family val="2"/>
    </font>
    <font>
      <b/>
      <u val="single"/>
      <sz val="8"/>
      <name val="Arial"/>
      <family val="2"/>
    </font>
    <font>
      <sz val="10"/>
      <color indexed="10"/>
      <name val="Helv"/>
      <family val="0"/>
    </font>
    <font>
      <sz val="10"/>
      <color indexed="9"/>
      <name val="Helv"/>
      <family val="0"/>
    </font>
    <font>
      <b/>
      <sz val="14"/>
      <color indexed="9"/>
      <name val="Arial"/>
      <family val="2"/>
    </font>
    <font>
      <b/>
      <i/>
      <u val="single"/>
      <sz val="7"/>
      <name val="Arial"/>
      <family val="2"/>
    </font>
    <font>
      <b/>
      <i/>
      <u val="single"/>
      <sz val="8"/>
      <name val="Arial"/>
      <family val="2"/>
    </font>
    <font>
      <b/>
      <sz val="7"/>
      <name val="Helv"/>
      <family val="0"/>
    </font>
    <font>
      <b/>
      <u val="single"/>
      <sz val="7.2"/>
      <color indexed="12"/>
      <name val="Helv"/>
      <family val="0"/>
    </font>
    <font>
      <b/>
      <u val="single"/>
      <sz val="7.2"/>
      <color indexed="36"/>
      <name val="Helv"/>
      <family val="0"/>
    </font>
    <font>
      <b/>
      <u val="single"/>
      <sz val="10"/>
      <color indexed="9"/>
      <name val="Arial"/>
      <family val="0"/>
    </font>
    <font>
      <b/>
      <sz val="16"/>
      <color indexed="9"/>
      <name val="Arial"/>
      <family val="0"/>
    </font>
    <font>
      <b/>
      <i/>
      <sz val="10"/>
      <name val="Arial"/>
      <family val="2"/>
    </font>
    <font>
      <sz val="8"/>
      <name val="Helvetica-Light"/>
      <family val="0"/>
    </font>
    <font>
      <sz val="10"/>
      <color indexed="16"/>
      <name val="Arial"/>
      <family val="0"/>
    </font>
  </fonts>
  <fills count="5">
    <fill>
      <patternFill/>
    </fill>
    <fill>
      <patternFill patternType="gray125"/>
    </fill>
    <fill>
      <patternFill patternType="solid">
        <fgColor indexed="47"/>
        <bgColor indexed="64"/>
      </patternFill>
    </fill>
    <fill>
      <patternFill patternType="solid">
        <fgColor indexed="47"/>
        <bgColor indexed="64"/>
      </patternFill>
    </fill>
    <fill>
      <patternFill patternType="solid">
        <fgColor indexed="47"/>
        <bgColor indexed="64"/>
      </patternFill>
    </fill>
  </fills>
  <borders count="83">
    <border>
      <left/>
      <right/>
      <top/>
      <bottom/>
      <diagonal/>
    </border>
    <border>
      <left style="dotted"/>
      <right style="dotted"/>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medium"/>
      <bottom>
        <color indexed="63"/>
      </bottom>
    </border>
    <border>
      <left style="medium"/>
      <right style="thin"/>
      <top>
        <color indexed="63"/>
      </top>
      <bottom style="thin"/>
    </border>
    <border>
      <left style="medium"/>
      <right style="thin"/>
      <top>
        <color indexed="63"/>
      </top>
      <bottom>
        <color indexed="63"/>
      </bottom>
    </border>
    <border>
      <left style="medium"/>
      <right style="thin"/>
      <top style="thin"/>
      <bottom style="thin"/>
    </border>
    <border>
      <left>
        <color indexed="63"/>
      </left>
      <right>
        <color indexed="63"/>
      </right>
      <top style="medium"/>
      <bottom>
        <color indexed="63"/>
      </bottom>
    </border>
    <border>
      <left style="thin"/>
      <right style="thin"/>
      <top style="medium"/>
      <bottom>
        <color indexed="63"/>
      </bottom>
    </border>
    <border>
      <left>
        <color indexed="63"/>
      </left>
      <right>
        <color indexed="63"/>
      </right>
      <top>
        <color indexed="63"/>
      </top>
      <bottom style="thin"/>
    </border>
    <border>
      <left style="medium"/>
      <right style="thin"/>
      <top style="hair"/>
      <bottom style="hair"/>
    </border>
    <border>
      <left>
        <color indexed="63"/>
      </left>
      <right style="medium"/>
      <top style="medium"/>
      <bottom>
        <color indexed="63"/>
      </bottom>
    </border>
    <border>
      <left style="thin"/>
      <right>
        <color indexed="63"/>
      </right>
      <top>
        <color indexed="63"/>
      </top>
      <bottom style="thin"/>
    </border>
    <border>
      <left style="thin"/>
      <right style="thin"/>
      <top>
        <color indexed="63"/>
      </top>
      <bottom style="thin"/>
    </border>
    <border>
      <left>
        <color indexed="63"/>
      </left>
      <right style="medium"/>
      <top>
        <color indexed="63"/>
      </top>
      <bottom>
        <color indexed="63"/>
      </bottom>
    </border>
    <border>
      <left>
        <color indexed="63"/>
      </left>
      <right style="medium"/>
      <top style="thin"/>
      <bottom>
        <color indexed="63"/>
      </bottom>
    </border>
    <border>
      <left>
        <color indexed="63"/>
      </left>
      <right style="medium"/>
      <top>
        <color indexed="63"/>
      </top>
      <bottom style="thin"/>
    </border>
    <border>
      <left style="medium"/>
      <right style="thin"/>
      <top style="thin"/>
      <bottom style="medium"/>
    </border>
    <border>
      <left style="thin"/>
      <right style="thin"/>
      <top>
        <color indexed="63"/>
      </top>
      <bottom>
        <color indexed="63"/>
      </bottom>
    </border>
    <border>
      <left style="dotted"/>
      <right style="dotted"/>
      <top style="thin"/>
      <bottom>
        <color indexed="63"/>
      </bottom>
    </border>
    <border>
      <left style="thin"/>
      <right style="dotted"/>
      <top>
        <color indexed="63"/>
      </top>
      <bottom>
        <color indexed="63"/>
      </bottom>
    </border>
    <border>
      <left style="dotted"/>
      <right style="thin"/>
      <top>
        <color indexed="63"/>
      </top>
      <bottom>
        <color indexed="63"/>
      </bottom>
    </border>
    <border>
      <left style="thin"/>
      <right style="dotted"/>
      <top style="hair"/>
      <bottom style="hair"/>
    </border>
    <border>
      <left style="dotted"/>
      <right style="dotted"/>
      <top style="hair"/>
      <bottom style="hair"/>
    </border>
    <border>
      <left style="dotted"/>
      <right style="thin"/>
      <top style="hair"/>
      <bottom style="hair"/>
    </border>
    <border>
      <left style="thin"/>
      <right style="dotted"/>
      <top style="thin"/>
      <bottom>
        <color indexed="63"/>
      </bottom>
    </border>
    <border>
      <left style="dotted"/>
      <right style="thin"/>
      <top style="thin"/>
      <bottom>
        <color indexed="63"/>
      </bottom>
    </border>
    <border>
      <left style="medium"/>
      <right style="thin"/>
      <top style="thin"/>
      <bottom>
        <color indexed="63"/>
      </bottom>
    </border>
    <border>
      <left>
        <color indexed="63"/>
      </left>
      <right style="medium"/>
      <top style="hair"/>
      <bottom style="hair"/>
    </border>
    <border>
      <left style="thin"/>
      <right style="medium"/>
      <top style="medium"/>
      <bottom>
        <color indexed="63"/>
      </bottom>
    </border>
    <border>
      <left style="thin"/>
      <right style="medium"/>
      <top>
        <color indexed="63"/>
      </top>
      <bottom style="thin"/>
    </border>
    <border>
      <left style="thin"/>
      <right style="medium"/>
      <top>
        <color indexed="63"/>
      </top>
      <bottom>
        <color indexed="63"/>
      </bottom>
    </border>
    <border>
      <left>
        <color indexed="63"/>
      </left>
      <right>
        <color indexed="63"/>
      </right>
      <top style="thin"/>
      <bottom>
        <color indexed="63"/>
      </bottom>
    </border>
    <border>
      <left style="thin"/>
      <right>
        <color indexed="63"/>
      </right>
      <top style="medium"/>
      <bottom>
        <color indexed="63"/>
      </bottom>
    </border>
    <border>
      <left style="medium"/>
      <right>
        <color indexed="63"/>
      </right>
      <top>
        <color indexed="63"/>
      </top>
      <bottom>
        <color indexed="63"/>
      </bottom>
    </border>
    <border>
      <left style="medium"/>
      <right>
        <color indexed="63"/>
      </right>
      <top style="hair"/>
      <bottom style="hair"/>
    </border>
    <border>
      <left style="medium"/>
      <right>
        <color indexed="63"/>
      </right>
      <top style="thin"/>
      <bottom style="thin"/>
    </border>
    <border>
      <left style="thin"/>
      <right style="medium"/>
      <top style="thin"/>
      <bottom>
        <color indexed="63"/>
      </bottom>
    </border>
    <border>
      <left style="thin"/>
      <right>
        <color indexed="63"/>
      </right>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medium"/>
      <right>
        <color indexed="63"/>
      </right>
      <top>
        <color indexed="63"/>
      </top>
      <bottom style="medium"/>
    </border>
    <border>
      <left style="medium"/>
      <right>
        <color indexed="63"/>
      </right>
      <top>
        <color indexed="63"/>
      </top>
      <bottom style="thin"/>
    </border>
    <border>
      <left style="medium"/>
      <right>
        <color indexed="63"/>
      </right>
      <top style="thin"/>
      <bottom style="medium"/>
    </border>
    <border>
      <left style="thin"/>
      <right style="medium"/>
      <top style="hair"/>
      <bottom style="hair"/>
    </border>
    <border>
      <left>
        <color indexed="63"/>
      </left>
      <right style="thin"/>
      <top style="medium"/>
      <bottom>
        <color indexed="63"/>
      </bottom>
    </border>
    <border>
      <left>
        <color indexed="63"/>
      </left>
      <right style="medium"/>
      <top style="thin"/>
      <bottom style="thin"/>
    </border>
    <border>
      <left style="thin"/>
      <right style="medium"/>
      <top style="thin"/>
      <bottom style="thin"/>
    </border>
    <border>
      <left>
        <color indexed="63"/>
      </left>
      <right style="medium"/>
      <top style="thin"/>
      <bottom style="medium"/>
    </border>
    <border>
      <left style="thin"/>
      <right style="dotted"/>
      <top style="medium"/>
      <bottom>
        <color indexed="63"/>
      </bottom>
    </border>
    <border>
      <left style="dotted"/>
      <right style="dotted"/>
      <top style="medium"/>
      <bottom>
        <color indexed="63"/>
      </bottom>
    </border>
    <border>
      <left style="dotted"/>
      <right style="thin"/>
      <top style="medium"/>
      <bottom>
        <color indexed="63"/>
      </bottom>
    </border>
    <border>
      <left style="thin"/>
      <right style="thin"/>
      <top style="hair"/>
      <bottom style="hair"/>
    </border>
    <border>
      <left style="thin"/>
      <right style="thin"/>
      <top style="thin"/>
      <bottom style="thin"/>
    </border>
    <border>
      <left style="thin"/>
      <right style="thin"/>
      <top style="thin"/>
      <bottom style="medium"/>
    </border>
    <border>
      <left>
        <color indexed="63"/>
      </left>
      <right>
        <color indexed="63"/>
      </right>
      <top style="hair"/>
      <bottom style="hair"/>
    </border>
    <border>
      <left>
        <color indexed="63"/>
      </left>
      <right>
        <color indexed="63"/>
      </right>
      <top style="thin"/>
      <bottom style="thin"/>
    </border>
    <border>
      <left>
        <color indexed="63"/>
      </left>
      <right>
        <color indexed="63"/>
      </right>
      <top style="thin"/>
      <bottom style="medium"/>
    </border>
    <border>
      <left>
        <color indexed="63"/>
      </left>
      <right style="dotted"/>
      <top style="thin"/>
      <bottom>
        <color indexed="63"/>
      </bottom>
    </border>
    <border>
      <left style="thin"/>
      <right style="thin"/>
      <top style="thin"/>
      <bottom>
        <color indexed="63"/>
      </bottom>
    </border>
    <border>
      <left>
        <color indexed="63"/>
      </left>
      <right style="dotted"/>
      <top>
        <color indexed="63"/>
      </top>
      <bottom>
        <color indexed="63"/>
      </bottom>
    </border>
    <border>
      <left style="thin"/>
      <right>
        <color indexed="63"/>
      </right>
      <top style="hair"/>
      <bottom style="hair"/>
    </border>
    <border>
      <left style="thin"/>
      <right>
        <color indexed="63"/>
      </right>
      <top style="thin"/>
      <bottom style="thin"/>
    </border>
    <border>
      <left style="thin"/>
      <right>
        <color indexed="63"/>
      </right>
      <top style="thin"/>
      <bottom style="medium"/>
    </border>
    <border>
      <left style="thin"/>
      <right style="medium"/>
      <top style="thin"/>
      <bottom style="medium"/>
    </border>
    <border>
      <left style="thin"/>
      <right style="dotted"/>
      <top style="thin"/>
      <bottom style="medium"/>
    </border>
    <border>
      <left style="dotted"/>
      <right style="dotted"/>
      <top style="thin"/>
      <bottom style="medium"/>
    </border>
    <border>
      <left style="dotted"/>
      <right style="thin"/>
      <top style="thin"/>
      <bottom style="medium"/>
    </border>
    <border>
      <left style="thin">
        <color indexed="8"/>
      </left>
      <right style="thin"/>
      <top>
        <color indexed="63"/>
      </top>
      <bottom>
        <color indexed="63"/>
      </bottom>
    </border>
    <border>
      <left>
        <color indexed="63"/>
      </left>
      <right style="thin"/>
      <top style="hair"/>
      <bottom style="hair"/>
    </border>
    <border>
      <left>
        <color indexed="63"/>
      </left>
      <right style="thin"/>
      <top style="thin"/>
      <bottom style="thin"/>
    </border>
    <border>
      <left>
        <color indexed="63"/>
      </left>
      <right style="thin"/>
      <top style="thin"/>
      <bottom style="mediu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thin"/>
      <right style="thin"/>
      <top>
        <color indexed="63"/>
      </top>
      <bottom style="medium"/>
    </border>
    <border>
      <left>
        <color indexed="63"/>
      </left>
      <right style="dotted"/>
      <top style="thin"/>
      <bottom style="thin"/>
    </border>
    <border>
      <left>
        <color indexed="63"/>
      </left>
      <right style="dotted"/>
      <top style="thin"/>
      <bottom style="medium"/>
    </border>
    <border>
      <left style="thin"/>
      <right style="dotted"/>
      <top>
        <color indexed="63"/>
      </top>
      <bottom style="medium"/>
    </border>
    <border>
      <left style="dotted"/>
      <right style="dotted"/>
      <top>
        <color indexed="63"/>
      </top>
      <bottom style="medium"/>
    </border>
    <border>
      <left style="dotted"/>
      <right style="thin"/>
      <top>
        <color indexed="63"/>
      </top>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33" fillId="0" borderId="0" applyNumberFormat="0" applyFill="0" applyBorder="0" applyAlignment="0" applyProtection="0"/>
    <xf numFmtId="0" fontId="34" fillId="0" borderId="0" applyNumberFormat="0" applyFill="0" applyBorder="0" applyAlignment="0" applyProtection="0"/>
    <xf numFmtId="4" fontId="0" fillId="0" borderId="0" applyFont="0" applyFill="0" applyBorder="0" applyAlignment="0" applyProtection="0"/>
    <xf numFmtId="166" fontId="18" fillId="0" borderId="0" applyFont="0" applyFill="0" applyBorder="0" applyAlignment="0" applyProtection="0"/>
    <xf numFmtId="164" fontId="0" fillId="0" borderId="0" applyFont="0" applyFill="0" applyBorder="0" applyAlignment="0" applyProtection="0"/>
    <xf numFmtId="165" fontId="18" fillId="0" borderId="0" applyFont="0" applyFill="0" applyBorder="0" applyAlignment="0" applyProtection="0"/>
    <xf numFmtId="0" fontId="2" fillId="0" borderId="0">
      <alignment/>
      <protection/>
    </xf>
    <xf numFmtId="0" fontId="0" fillId="0" borderId="0" applyFill="0">
      <alignment/>
      <protection/>
    </xf>
    <xf numFmtId="9" fontId="0" fillId="0" borderId="0" applyFont="0" applyFill="0" applyBorder="0" applyAlignment="0" applyProtection="0"/>
  </cellStyleXfs>
  <cellXfs count="419">
    <xf numFmtId="0" fontId="0" fillId="0" borderId="0" xfId="0" applyAlignment="1">
      <alignment/>
    </xf>
    <xf numFmtId="3" fontId="0" fillId="0" borderId="0" xfId="0" applyNumberFormat="1" applyAlignment="1" applyProtection="1">
      <alignment/>
      <protection locked="0"/>
    </xf>
    <xf numFmtId="3" fontId="3" fillId="0" borderId="0" xfId="0" applyNumberFormat="1" applyFont="1" applyAlignment="1" applyProtection="1">
      <alignment/>
      <protection locked="0"/>
    </xf>
    <xf numFmtId="167" fontId="0" fillId="0" borderId="0" xfId="0" applyNumberFormat="1" applyAlignment="1" applyProtection="1">
      <alignment/>
      <protection locked="0"/>
    </xf>
    <xf numFmtId="3" fontId="4" fillId="0" borderId="0" xfId="0" applyNumberFormat="1" applyFont="1" applyAlignment="1" applyProtection="1">
      <alignment/>
      <protection locked="0"/>
    </xf>
    <xf numFmtId="168" fontId="4" fillId="0" borderId="0" xfId="0" applyNumberFormat="1" applyFont="1" applyAlignment="1" applyProtection="1">
      <alignment/>
      <protection locked="0"/>
    </xf>
    <xf numFmtId="167" fontId="4" fillId="0" borderId="0" xfId="0" applyNumberFormat="1" applyFont="1" applyAlignment="1" applyProtection="1">
      <alignment/>
      <protection locked="0"/>
    </xf>
    <xf numFmtId="22" fontId="5" fillId="0" borderId="0" xfId="0" applyNumberFormat="1" applyFont="1" applyAlignment="1" applyProtection="1">
      <alignment horizontal="center"/>
      <protection locked="0"/>
    </xf>
    <xf numFmtId="3" fontId="6" fillId="0" borderId="0" xfId="0" applyNumberFormat="1" applyFont="1" applyAlignment="1" applyProtection="1">
      <alignment/>
      <protection locked="0"/>
    </xf>
    <xf numFmtId="167" fontId="6" fillId="0" borderId="0" xfId="0" applyNumberFormat="1" applyFont="1" applyAlignment="1" applyProtection="1">
      <alignment/>
      <protection locked="0"/>
    </xf>
    <xf numFmtId="3" fontId="2" fillId="0" borderId="0" xfId="0" applyNumberFormat="1" applyFont="1" applyAlignment="1" applyProtection="1">
      <alignment/>
      <protection locked="0"/>
    </xf>
    <xf numFmtId="167" fontId="16" fillId="0" borderId="0" xfId="0" applyNumberFormat="1" applyFont="1" applyAlignment="1" applyProtection="1">
      <alignment/>
      <protection locked="0"/>
    </xf>
    <xf numFmtId="0" fontId="16" fillId="0" borderId="0" xfId="0" applyFont="1" applyAlignment="1">
      <alignment/>
    </xf>
    <xf numFmtId="181" fontId="16" fillId="0" borderId="0" xfId="0" applyNumberFormat="1" applyFont="1" applyAlignment="1" applyProtection="1">
      <alignment/>
      <protection locked="0"/>
    </xf>
    <xf numFmtId="3" fontId="30" fillId="0" borderId="0" xfId="0" applyNumberFormat="1" applyFont="1" applyAlignment="1" applyProtection="1">
      <alignment/>
      <protection locked="0"/>
    </xf>
    <xf numFmtId="0" fontId="0" fillId="0" borderId="0" xfId="0" applyBorder="1" applyAlignment="1">
      <alignment/>
    </xf>
    <xf numFmtId="3" fontId="0" fillId="0" borderId="0" xfId="0" applyNumberFormat="1" applyFill="1" applyAlignment="1" applyProtection="1">
      <alignment/>
      <protection locked="0"/>
    </xf>
    <xf numFmtId="3" fontId="31" fillId="0" borderId="0" xfId="0" applyNumberFormat="1" applyFont="1" applyAlignment="1" applyProtection="1">
      <alignment/>
      <protection locked="0"/>
    </xf>
    <xf numFmtId="0" fontId="7" fillId="0" borderId="0" xfId="0" applyFont="1" applyAlignment="1">
      <alignment/>
    </xf>
    <xf numFmtId="167" fontId="2" fillId="0" borderId="0" xfId="0" applyNumberFormat="1" applyFont="1" applyAlignment="1" applyProtection="1">
      <alignment/>
      <protection locked="0"/>
    </xf>
    <xf numFmtId="0" fontId="2" fillId="0" borderId="0" xfId="0" applyFont="1" applyAlignment="1">
      <alignment/>
    </xf>
    <xf numFmtId="10" fontId="0" fillId="0" borderId="0" xfId="0" applyNumberFormat="1" applyAlignment="1" applyProtection="1">
      <alignment/>
      <protection locked="0"/>
    </xf>
    <xf numFmtId="198" fontId="24" fillId="0" borderId="0" xfId="0" applyNumberFormat="1" applyFont="1" applyAlignment="1" applyProtection="1">
      <alignment/>
      <protection locked="0"/>
    </xf>
    <xf numFmtId="22" fontId="32" fillId="0" borderId="0" xfId="0" applyNumberFormat="1" applyFont="1" applyAlignment="1" applyProtection="1">
      <alignment horizontal="center"/>
      <protection locked="0"/>
    </xf>
    <xf numFmtId="201" fontId="24" fillId="0" borderId="0" xfId="0" applyNumberFormat="1" applyFont="1" applyAlignment="1" applyProtection="1">
      <alignment horizontal="center"/>
      <protection locked="0"/>
    </xf>
    <xf numFmtId="3" fontId="2" fillId="0" borderId="0" xfId="22" applyNumberFormat="1" applyAlignment="1" applyProtection="1">
      <alignment horizontal="center"/>
      <protection locked="0"/>
    </xf>
    <xf numFmtId="3" fontId="2" fillId="0" borderId="0" xfId="22" applyNumberFormat="1" applyProtection="1">
      <alignment/>
      <protection locked="0"/>
    </xf>
    <xf numFmtId="0" fontId="14" fillId="0" borderId="0" xfId="22" applyFont="1" applyBorder="1" applyAlignment="1">
      <alignment horizontal="center"/>
      <protection/>
    </xf>
    <xf numFmtId="0" fontId="15" fillId="0" borderId="0" xfId="22" applyFont="1" applyBorder="1" applyAlignment="1">
      <alignment horizontal="center"/>
      <protection/>
    </xf>
    <xf numFmtId="22" fontId="5" fillId="0" borderId="0" xfId="22" applyNumberFormat="1" applyFont="1" applyAlignment="1" applyProtection="1">
      <alignment horizontal="center"/>
      <protection locked="0"/>
    </xf>
    <xf numFmtId="1" fontId="2" fillId="0" borderId="0" xfId="22" applyNumberFormat="1" applyProtection="1">
      <alignment/>
      <protection locked="0"/>
    </xf>
    <xf numFmtId="0" fontId="2" fillId="0" borderId="0" xfId="22">
      <alignment/>
      <protection/>
    </xf>
    <xf numFmtId="167" fontId="2" fillId="0" borderId="0" xfId="22" applyNumberFormat="1" applyProtection="1">
      <alignment/>
      <protection locked="0"/>
    </xf>
    <xf numFmtId="167" fontId="16" fillId="0" borderId="0" xfId="22" applyNumberFormat="1" applyFont="1" applyAlignment="1" applyProtection="1">
      <alignment horizontal="center"/>
      <protection locked="0"/>
    </xf>
    <xf numFmtId="178" fontId="18" fillId="0" borderId="1" xfId="22" applyNumberFormat="1" applyFont="1" applyFill="1" applyBorder="1" applyAlignment="1" applyProtection="1">
      <alignment vertical="center"/>
      <protection locked="0"/>
    </xf>
    <xf numFmtId="167" fontId="2" fillId="0" borderId="0" xfId="22" applyNumberFormat="1" applyBorder="1" applyProtection="1">
      <alignment/>
      <protection locked="0"/>
    </xf>
    <xf numFmtId="187" fontId="0" fillId="0" borderId="0" xfId="23" applyNumberFormat="1" applyAlignment="1" applyProtection="1">
      <alignment horizontal="center"/>
      <protection locked="0"/>
    </xf>
    <xf numFmtId="181" fontId="0" fillId="0" borderId="0" xfId="23" applyNumberFormat="1" applyProtection="1">
      <alignment/>
      <protection locked="0"/>
    </xf>
    <xf numFmtId="188" fontId="26" fillId="0" borderId="0" xfId="23" applyNumberFormat="1" applyFont="1" applyAlignment="1" applyProtection="1">
      <alignment horizontal="center"/>
      <protection locked="0"/>
    </xf>
    <xf numFmtId="181" fontId="3" fillId="0" borderId="0" xfId="23" applyNumberFormat="1" applyFont="1" applyProtection="1">
      <alignment/>
      <protection locked="0"/>
    </xf>
    <xf numFmtId="22" fontId="5" fillId="0" borderId="0" xfId="23" applyNumberFormat="1" applyFont="1" applyAlignment="1" applyProtection="1">
      <alignment horizontal="center"/>
      <protection locked="0"/>
    </xf>
    <xf numFmtId="181" fontId="0" fillId="0" borderId="0" xfId="23" applyNumberFormat="1">
      <alignment/>
      <protection/>
    </xf>
    <xf numFmtId="181" fontId="2" fillId="0" borderId="0" xfId="23" applyNumberFormat="1" applyFont="1" applyProtection="1">
      <alignment/>
      <protection locked="0"/>
    </xf>
    <xf numFmtId="189" fontId="16" fillId="0" borderId="0" xfId="23" applyNumberFormat="1" applyFont="1" applyAlignment="1" applyProtection="1">
      <alignment horizontal="center" vertical="center"/>
      <protection locked="0"/>
    </xf>
    <xf numFmtId="181" fontId="2" fillId="0" borderId="0" xfId="23" applyNumberFormat="1" applyFont="1" applyAlignment="1" applyProtection="1">
      <alignment horizontal="center"/>
      <protection locked="0"/>
    </xf>
    <xf numFmtId="181" fontId="11" fillId="0" borderId="2" xfId="23" applyNumberFormat="1" applyFont="1" applyFill="1" applyBorder="1" applyAlignment="1" applyProtection="1">
      <alignment vertical="center"/>
      <protection locked="0"/>
    </xf>
    <xf numFmtId="181" fontId="11" fillId="0" borderId="3" xfId="23" applyNumberFormat="1" applyFont="1" applyFill="1" applyBorder="1" applyAlignment="1" applyProtection="1">
      <alignment vertical="center"/>
      <protection locked="0"/>
    </xf>
    <xf numFmtId="181" fontId="27" fillId="0" borderId="0" xfId="23" applyNumberFormat="1" applyFont="1" applyFill="1" applyAlignment="1" applyProtection="1">
      <alignment vertical="center"/>
      <protection locked="0"/>
    </xf>
    <xf numFmtId="181" fontId="0" fillId="0" borderId="0" xfId="23" applyNumberFormat="1" applyAlignment="1" applyProtection="1">
      <alignment horizontal="center"/>
      <protection locked="0"/>
    </xf>
    <xf numFmtId="181" fontId="0" fillId="0" borderId="0" xfId="23" applyNumberFormat="1" applyBorder="1" applyProtection="1">
      <alignment/>
      <protection locked="0"/>
    </xf>
    <xf numFmtId="3" fontId="19" fillId="2" borderId="4" xfId="22" applyNumberFormat="1" applyFont="1" applyFill="1" applyBorder="1" applyAlignment="1" applyProtection="1">
      <alignment horizontal="center" vertical="center"/>
      <protection locked="0"/>
    </xf>
    <xf numFmtId="3" fontId="19" fillId="2" borderId="5"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alignment horizontal="center" vertical="center"/>
      <protection locked="0"/>
    </xf>
    <xf numFmtId="3" fontId="35" fillId="2" borderId="6" xfId="22" applyNumberFormat="1" applyFont="1" applyFill="1" applyBorder="1" applyAlignment="1" applyProtection="1">
      <alignment horizontal="center" vertical="center"/>
      <protection locked="0"/>
    </xf>
    <xf numFmtId="3" fontId="19" fillId="2" borderId="6" xfId="22" applyNumberFormat="1" applyFont="1" applyFill="1" applyBorder="1" applyAlignment="1" applyProtection="1" quotePrefix="1">
      <alignment horizontal="center" vertical="center"/>
      <protection locked="0"/>
    </xf>
    <xf numFmtId="3" fontId="19" fillId="2" borderId="7" xfId="22" applyNumberFormat="1" applyFont="1" applyFill="1" applyBorder="1" applyAlignment="1" applyProtection="1">
      <alignment horizontal="center" vertical="center"/>
      <protection locked="0"/>
    </xf>
    <xf numFmtId="0" fontId="19" fillId="2" borderId="6" xfId="22" applyFont="1" applyFill="1" applyBorder="1" applyAlignment="1">
      <alignment horizontal="center" vertical="center"/>
      <protection/>
    </xf>
    <xf numFmtId="3" fontId="19" fillId="2" borderId="8" xfId="22" applyNumberFormat="1" applyFont="1" applyFill="1" applyBorder="1" applyAlignment="1" applyProtection="1">
      <alignment horizontal="center" vertical="center"/>
      <protection locked="0"/>
    </xf>
    <xf numFmtId="167" fontId="19" fillId="2" borderId="9" xfId="22" applyNumberFormat="1" applyFont="1" applyFill="1" applyBorder="1" applyAlignment="1" applyProtection="1">
      <alignment horizontal="center" vertical="center"/>
      <protection locked="0"/>
    </xf>
    <xf numFmtId="167" fontId="19" fillId="2" borderId="8" xfId="22" applyNumberFormat="1" applyFont="1" applyFill="1" applyBorder="1" applyAlignment="1" applyProtection="1">
      <alignment horizontal="center" vertical="center"/>
      <protection locked="0"/>
    </xf>
    <xf numFmtId="3" fontId="19" fillId="2" borderId="10" xfId="22" applyNumberFormat="1" applyFont="1" applyFill="1" applyBorder="1" applyAlignment="1" applyProtection="1">
      <alignment vertical="center"/>
      <protection locked="0"/>
    </xf>
    <xf numFmtId="3" fontId="19" fillId="2" borderId="4" xfId="23" applyNumberFormat="1" applyFont="1" applyFill="1" applyBorder="1" applyAlignment="1" applyProtection="1">
      <alignment horizontal="center" vertical="center"/>
      <protection locked="0"/>
    </xf>
    <xf numFmtId="181" fontId="19" fillId="2" borderId="6" xfId="23" applyNumberFormat="1" applyFont="1" applyFill="1" applyBorder="1" applyAlignment="1" applyProtection="1">
      <alignment horizontal="center" vertical="center"/>
      <protection locked="0"/>
    </xf>
    <xf numFmtId="181" fontId="35" fillId="2" borderId="6" xfId="23" applyNumberFormat="1" applyFont="1" applyFill="1" applyBorder="1" applyAlignment="1" applyProtection="1">
      <alignment horizontal="center" vertical="center"/>
      <protection locked="0"/>
    </xf>
    <xf numFmtId="181" fontId="19" fillId="2" borderId="11" xfId="23" applyNumberFormat="1" applyFont="1" applyFill="1" applyBorder="1" applyAlignment="1" applyProtection="1">
      <alignment horizontal="center" vertical="center"/>
      <protection locked="0"/>
    </xf>
    <xf numFmtId="3" fontId="19" fillId="2" borderId="8" xfId="23" applyNumberFormat="1" applyFont="1" applyFill="1" applyBorder="1" applyAlignment="1" applyProtection="1">
      <alignment horizontal="center" vertical="center"/>
      <protection locked="0"/>
    </xf>
    <xf numFmtId="181" fontId="19" fillId="2" borderId="9" xfId="23" applyNumberFormat="1" applyFont="1" applyFill="1" applyBorder="1" applyAlignment="1" applyProtection="1">
      <alignment horizontal="center" vertical="center"/>
      <protection locked="0"/>
    </xf>
    <xf numFmtId="181" fontId="19" fillId="2" borderId="12" xfId="23" applyNumberFormat="1" applyFont="1" applyFill="1" applyBorder="1" applyAlignment="1" applyProtection="1">
      <alignment horizontal="center" vertical="center"/>
      <protection locked="0"/>
    </xf>
    <xf numFmtId="181" fontId="19" fillId="2" borderId="13" xfId="23" applyNumberFormat="1" applyFont="1" applyFill="1" applyBorder="1" applyAlignment="1" applyProtection="1">
      <alignment horizontal="center" vertical="center"/>
      <protection locked="0"/>
    </xf>
    <xf numFmtId="181" fontId="19" fillId="2" borderId="0" xfId="23" applyNumberFormat="1" applyFont="1" applyFill="1" applyBorder="1" applyAlignment="1" applyProtection="1">
      <alignment horizontal="center" vertical="center"/>
      <protection locked="0"/>
    </xf>
    <xf numFmtId="171" fontId="19" fillId="2" borderId="14" xfId="23" applyNumberFormat="1" applyFont="1" applyFill="1" applyBorder="1" applyAlignment="1" applyProtection="1">
      <alignment horizontal="center" vertical="center"/>
      <protection locked="0"/>
    </xf>
    <xf numFmtId="181" fontId="19" fillId="2" borderId="15" xfId="23" applyNumberFormat="1" applyFont="1" applyFill="1" applyBorder="1" applyAlignment="1" applyProtection="1">
      <alignment horizontal="center" vertical="center"/>
      <protection locked="0"/>
    </xf>
    <xf numFmtId="203" fontId="11" fillId="0" borderId="16" xfId="24"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167" fontId="17" fillId="0" borderId="0" xfId="22" applyNumberFormat="1" applyFont="1" applyAlignment="1" applyProtection="1">
      <alignment vertical="center"/>
      <protection locked="0"/>
    </xf>
    <xf numFmtId="3" fontId="17" fillId="0" borderId="0" xfId="22" applyNumberFormat="1" applyFont="1" applyAlignment="1" applyProtection="1">
      <alignment vertical="center"/>
      <protection locked="0"/>
    </xf>
    <xf numFmtId="0" fontId="17" fillId="0" borderId="0" xfId="22" applyFont="1" applyAlignment="1">
      <alignment vertical="center"/>
      <protection/>
    </xf>
    <xf numFmtId="181" fontId="0" fillId="0" borderId="0" xfId="23" applyNumberFormat="1" applyFont="1" applyAlignment="1" applyProtection="1">
      <alignment vertical="center"/>
      <protection locked="0"/>
    </xf>
    <xf numFmtId="181" fontId="0" fillId="0" borderId="0" xfId="23" applyNumberFormat="1" applyFont="1" applyFill="1" applyAlignment="1" applyProtection="1">
      <alignment vertical="center"/>
      <protection locked="0"/>
    </xf>
    <xf numFmtId="181" fontId="17" fillId="0" borderId="0" xfId="23" applyNumberFormat="1" applyFont="1" applyAlignment="1" applyProtection="1">
      <alignment vertical="center"/>
      <protection locked="0"/>
    </xf>
    <xf numFmtId="3" fontId="0" fillId="0" borderId="0" xfId="0" applyNumberFormat="1" applyAlignment="1" applyProtection="1">
      <alignment vertical="center"/>
      <protection locked="0"/>
    </xf>
    <xf numFmtId="0" fontId="0" fillId="0" borderId="0" xfId="0" applyAlignment="1">
      <alignment vertical="center"/>
    </xf>
    <xf numFmtId="3" fontId="18" fillId="0" borderId="0" xfId="0" applyNumberFormat="1" applyFont="1" applyAlignment="1" applyProtection="1">
      <alignment/>
      <protection locked="0"/>
    </xf>
    <xf numFmtId="3" fontId="26" fillId="0" borderId="0" xfId="0" applyNumberFormat="1" applyFont="1" applyAlignment="1" applyProtection="1">
      <alignment/>
      <protection locked="0"/>
    </xf>
    <xf numFmtId="3" fontId="37" fillId="0" borderId="0" xfId="0" applyNumberFormat="1" applyFont="1" applyAlignment="1" applyProtection="1">
      <alignment/>
      <protection locked="0"/>
    </xf>
    <xf numFmtId="22" fontId="26" fillId="0" borderId="0" xfId="0" applyNumberFormat="1" applyFont="1" applyAlignment="1" applyProtection="1">
      <alignment horizontal="center"/>
      <protection locked="0"/>
    </xf>
    <xf numFmtId="167" fontId="18" fillId="0" borderId="0" xfId="0" applyNumberFormat="1" applyFont="1" applyAlignment="1" applyProtection="1">
      <alignment/>
      <protection locked="0"/>
    </xf>
    <xf numFmtId="0" fontId="18" fillId="0" borderId="0" xfId="0" applyFont="1" applyAlignment="1">
      <alignment/>
    </xf>
    <xf numFmtId="3" fontId="19" fillId="2" borderId="4" xfId="0" applyNumberFormat="1" applyFont="1" applyFill="1" applyBorder="1" applyAlignment="1" applyProtection="1">
      <alignment horizontal="center" vertical="center"/>
      <protection locked="0"/>
    </xf>
    <xf numFmtId="3" fontId="19" fillId="2" borderId="8" xfId="0" applyNumberFormat="1" applyFont="1" applyFill="1" applyBorder="1" applyAlignment="1" applyProtection="1">
      <alignment horizontal="center" vertical="center"/>
      <protection locked="0"/>
    </xf>
    <xf numFmtId="3" fontId="19" fillId="2" borderId="9" xfId="0" applyNumberFormat="1" applyFont="1" applyFill="1" applyBorder="1" applyAlignment="1" applyProtection="1">
      <alignment horizontal="center" vertical="center"/>
      <protection locked="0"/>
    </xf>
    <xf numFmtId="3" fontId="19" fillId="2" borderId="12" xfId="0" applyNumberFormat="1" applyFont="1" applyFill="1" applyBorder="1" applyAlignment="1" applyProtection="1">
      <alignment horizontal="center" vertical="center"/>
      <protection locked="0"/>
    </xf>
    <xf numFmtId="3" fontId="18" fillId="0" borderId="0" xfId="0" applyNumberFormat="1" applyFont="1" applyAlignment="1" applyProtection="1">
      <alignment vertical="center"/>
      <protection locked="0"/>
    </xf>
    <xf numFmtId="3" fontId="19" fillId="2" borderId="5"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vertical="center"/>
      <protection locked="0"/>
    </xf>
    <xf numFmtId="3" fontId="19" fillId="2" borderId="17" xfId="0" applyNumberFormat="1" applyFont="1" applyFill="1" applyBorder="1" applyAlignment="1" applyProtection="1">
      <alignment horizontal="center" vertical="center"/>
      <protection locked="0"/>
    </xf>
    <xf numFmtId="3" fontId="19" fillId="2" borderId="6" xfId="0" applyNumberFormat="1" applyFont="1" applyFill="1" applyBorder="1" applyAlignment="1" applyProtection="1">
      <alignment vertical="center"/>
      <protection locked="0"/>
    </xf>
    <xf numFmtId="3" fontId="11" fillId="0" borderId="15" xfId="0" applyNumberFormat="1" applyFont="1" applyBorder="1" applyAlignment="1" applyProtection="1">
      <alignment horizontal="center" vertical="center"/>
      <protection locked="0"/>
    </xf>
    <xf numFmtId="3" fontId="35" fillId="2" borderId="6"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vertical="center"/>
      <protection locked="0"/>
    </xf>
    <xf numFmtId="3" fontId="19" fillId="2" borderId="6" xfId="0" applyNumberFormat="1" applyFont="1" applyFill="1" applyBorder="1" applyAlignment="1" applyProtection="1" quotePrefix="1">
      <alignment horizontal="center" vertical="center"/>
      <protection locked="0"/>
    </xf>
    <xf numFmtId="3" fontId="19" fillId="2" borderId="6" xfId="0" applyNumberFormat="1" applyFont="1" applyFill="1" applyBorder="1" applyAlignment="1" applyProtection="1">
      <alignment horizontal="center" vertical="center"/>
      <protection locked="0"/>
    </xf>
    <xf numFmtId="3" fontId="19" fillId="2" borderId="11" xfId="0" applyNumberFormat="1" applyFont="1" applyFill="1" applyBorder="1" applyAlignment="1" applyProtection="1">
      <alignment horizontal="center" vertical="center"/>
      <protection locked="0"/>
    </xf>
    <xf numFmtId="3" fontId="19" fillId="2" borderId="7" xfId="0" applyNumberFormat="1" applyFont="1" applyFill="1" applyBorder="1" applyAlignment="1" applyProtection="1">
      <alignment horizontal="center" vertical="center"/>
      <protection locked="0"/>
    </xf>
    <xf numFmtId="0" fontId="19" fillId="2" borderId="6" xfId="0" applyFont="1" applyFill="1" applyBorder="1" applyAlignment="1">
      <alignment vertical="center"/>
    </xf>
    <xf numFmtId="0" fontId="18" fillId="0" borderId="0" xfId="0" applyFont="1" applyAlignment="1">
      <alignment vertical="center"/>
    </xf>
    <xf numFmtId="3" fontId="19" fillId="2" borderId="18" xfId="0" applyNumberFormat="1" applyFont="1" applyFill="1" applyBorder="1" applyAlignment="1" applyProtection="1">
      <alignment horizontal="center" vertical="center"/>
      <protection locked="0"/>
    </xf>
    <xf numFmtId="3" fontId="16" fillId="0" borderId="0" xfId="0" applyNumberFormat="1" applyFont="1" applyAlignment="1" applyProtection="1">
      <alignment/>
      <protection locked="0"/>
    </xf>
    <xf numFmtId="181" fontId="6" fillId="0" borderId="0" xfId="0" applyNumberFormat="1" applyFont="1" applyAlignment="1" applyProtection="1">
      <alignment/>
      <protection locked="0"/>
    </xf>
    <xf numFmtId="167" fontId="16" fillId="0" borderId="0" xfId="0" applyNumberFormat="1" applyFont="1" applyAlignment="1" applyProtection="1">
      <alignment/>
      <protection locked="0"/>
    </xf>
    <xf numFmtId="181" fontId="21" fillId="0" borderId="0" xfId="18" applyNumberFormat="1" applyFont="1" applyAlignment="1" applyProtection="1">
      <alignment/>
      <protection locked="0"/>
    </xf>
    <xf numFmtId="3" fontId="12" fillId="0" borderId="0" xfId="0" applyNumberFormat="1" applyFont="1" applyAlignment="1" applyProtection="1">
      <alignment/>
      <protection locked="0"/>
    </xf>
    <xf numFmtId="4" fontId="18" fillId="0" borderId="0" xfId="0" applyNumberFormat="1" applyFont="1" applyAlignment="1" applyProtection="1">
      <alignment/>
      <protection locked="0"/>
    </xf>
    <xf numFmtId="167" fontId="21" fillId="0" borderId="0" xfId="0" applyNumberFormat="1" applyFont="1" applyAlignment="1" applyProtection="1">
      <alignment/>
      <protection locked="0"/>
    </xf>
    <xf numFmtId="181" fontId="21" fillId="0" borderId="0" xfId="0" applyNumberFormat="1" applyFont="1" applyAlignment="1" applyProtection="1">
      <alignment/>
      <protection locked="0"/>
    </xf>
    <xf numFmtId="198" fontId="21" fillId="0" borderId="0" xfId="0" applyNumberFormat="1" applyFont="1" applyAlignment="1" applyProtection="1">
      <alignment/>
      <protection locked="0"/>
    </xf>
    <xf numFmtId="167" fontId="21" fillId="0" borderId="0" xfId="0" applyNumberFormat="1" applyFont="1" applyAlignment="1" applyProtection="1">
      <alignment horizontal="left"/>
      <protection locked="0"/>
    </xf>
    <xf numFmtId="181" fontId="38" fillId="0" borderId="0" xfId="0" applyNumberFormat="1" applyFont="1" applyAlignment="1" applyProtection="1">
      <alignment horizontal="left"/>
      <protection locked="0"/>
    </xf>
    <xf numFmtId="3" fontId="11" fillId="0" borderId="0" xfId="0" applyNumberFormat="1" applyFont="1" applyAlignment="1" applyProtection="1">
      <alignment vertical="center"/>
      <protection locked="0"/>
    </xf>
    <xf numFmtId="14" fontId="11" fillId="0" borderId="19" xfId="0" applyNumberFormat="1" applyFont="1" applyBorder="1" applyAlignment="1" applyProtection="1">
      <alignment horizontal="center" vertical="center"/>
      <protection locked="0"/>
    </xf>
    <xf numFmtId="3" fontId="11" fillId="0" borderId="19" xfId="0" applyNumberFormat="1" applyFont="1" applyFill="1" applyBorder="1" applyAlignment="1" applyProtection="1">
      <alignment vertical="center"/>
      <protection locked="0"/>
    </xf>
    <xf numFmtId="203" fontId="11" fillId="0" borderId="15" xfId="24" applyNumberFormat="1" applyFont="1" applyFill="1" applyBorder="1" applyAlignment="1" applyProtection="1">
      <alignment vertical="center"/>
      <protection locked="0"/>
    </xf>
    <xf numFmtId="203" fontId="18" fillId="0" borderId="15" xfId="24" applyNumberFormat="1" applyFont="1" applyFill="1" applyBorder="1" applyAlignment="1" applyProtection="1">
      <alignment vertical="center"/>
      <protection locked="0"/>
    </xf>
    <xf numFmtId="178" fontId="20" fillId="0" borderId="1" xfId="0" applyNumberFormat="1" applyFont="1" applyFill="1" applyBorder="1" applyAlignment="1" applyProtection="1">
      <alignment vertical="center"/>
      <protection locked="0"/>
    </xf>
    <xf numFmtId="181" fontId="19" fillId="2" borderId="7" xfId="23" applyNumberFormat="1" applyFont="1" applyFill="1" applyBorder="1" applyAlignment="1" applyProtection="1">
      <alignment horizontal="center" vertical="center"/>
      <protection locked="0"/>
    </xf>
    <xf numFmtId="181" fontId="19" fillId="2" borderId="18" xfId="23"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vertical="center"/>
      <protection locked="0"/>
    </xf>
    <xf numFmtId="178" fontId="20" fillId="0" borderId="21" xfId="0" applyNumberFormat="1" applyFont="1" applyFill="1" applyBorder="1" applyAlignment="1" applyProtection="1">
      <alignment vertical="center"/>
      <protection locked="0"/>
    </xf>
    <xf numFmtId="178" fontId="20" fillId="0" borderId="22" xfId="0" applyNumberFormat="1" applyFont="1" applyFill="1" applyBorder="1" applyAlignment="1" applyProtection="1">
      <alignment vertical="center"/>
      <protection locked="0"/>
    </xf>
    <xf numFmtId="178" fontId="20" fillId="0" borderId="23" xfId="0" applyNumberFormat="1" applyFont="1" applyFill="1" applyBorder="1" applyAlignment="1" applyProtection="1">
      <alignment vertical="center"/>
      <protection locked="0"/>
    </xf>
    <xf numFmtId="178" fontId="20" fillId="0" borderId="24" xfId="0" applyNumberFormat="1" applyFont="1" applyFill="1" applyBorder="1" applyAlignment="1" applyProtection="1">
      <alignment vertical="center"/>
      <protection locked="0"/>
    </xf>
    <xf numFmtId="178" fontId="20" fillId="0" borderId="25" xfId="0" applyNumberFormat="1" applyFont="1" applyFill="1" applyBorder="1" applyAlignment="1" applyProtection="1">
      <alignment vertical="center"/>
      <protection locked="0"/>
    </xf>
    <xf numFmtId="3" fontId="11" fillId="0" borderId="26" xfId="0" applyNumberFormat="1" applyFont="1" applyFill="1" applyBorder="1" applyAlignment="1" applyProtection="1">
      <alignment vertical="center"/>
      <protection locked="0"/>
    </xf>
    <xf numFmtId="3" fontId="11" fillId="0" borderId="27" xfId="0" applyNumberFormat="1" applyFont="1" applyFill="1" applyBorder="1" applyAlignment="1" applyProtection="1">
      <alignment vertical="center"/>
      <protection locked="0"/>
    </xf>
    <xf numFmtId="3" fontId="11" fillId="0" borderId="22" xfId="0" applyNumberFormat="1" applyFont="1" applyFill="1" applyBorder="1" applyAlignment="1" applyProtection="1">
      <alignment vertical="center"/>
      <protection locked="0"/>
    </xf>
    <xf numFmtId="3" fontId="11" fillId="0" borderId="21" xfId="0" applyNumberFormat="1" applyFont="1" applyFill="1" applyBorder="1" applyAlignment="1" applyProtection="1">
      <alignment vertical="center"/>
      <protection locked="0"/>
    </xf>
    <xf numFmtId="3" fontId="11" fillId="0" borderId="26" xfId="0" applyNumberFormat="1" applyFont="1" applyBorder="1" applyAlignment="1" applyProtection="1">
      <alignment vertical="center"/>
      <protection locked="0"/>
    </xf>
    <xf numFmtId="3" fontId="11" fillId="0" borderId="20" xfId="0" applyNumberFormat="1" applyFont="1" applyBorder="1" applyAlignment="1" applyProtection="1">
      <alignment vertical="center"/>
      <protection locked="0"/>
    </xf>
    <xf numFmtId="3" fontId="11" fillId="0" borderId="27" xfId="0" applyNumberFormat="1" applyFont="1" applyBorder="1" applyAlignment="1" applyProtection="1">
      <alignment vertical="center"/>
      <protection locked="0"/>
    </xf>
    <xf numFmtId="178" fontId="18" fillId="0" borderId="21" xfId="22" applyNumberFormat="1" applyFont="1" applyFill="1" applyBorder="1" applyAlignment="1" applyProtection="1">
      <alignment vertical="center"/>
      <protection locked="0"/>
    </xf>
    <xf numFmtId="178" fontId="18" fillId="0" borderId="22" xfId="22" applyNumberFormat="1" applyFont="1" applyFill="1" applyBorder="1" applyAlignment="1" applyProtection="1">
      <alignment vertical="center"/>
      <protection locked="0"/>
    </xf>
    <xf numFmtId="181" fontId="0" fillId="3" borderId="28" xfId="23" applyNumberFormat="1" applyFont="1" applyFill="1" applyBorder="1" applyAlignment="1" applyProtection="1">
      <alignment vertical="center"/>
      <protection locked="0"/>
    </xf>
    <xf numFmtId="3" fontId="19" fillId="0" borderId="26" xfId="22" applyNumberFormat="1" applyFont="1" applyFill="1" applyBorder="1" applyAlignment="1" applyProtection="1">
      <alignment vertical="center"/>
      <protection locked="0"/>
    </xf>
    <xf numFmtId="3" fontId="19" fillId="0" borderId="20" xfId="22" applyNumberFormat="1" applyFont="1" applyFill="1" applyBorder="1" applyAlignment="1" applyProtection="1">
      <alignment vertical="center"/>
      <protection locked="0"/>
    </xf>
    <xf numFmtId="3" fontId="19" fillId="0" borderId="27" xfId="22" applyNumberFormat="1" applyFont="1" applyFill="1" applyBorder="1" applyAlignment="1" applyProtection="1">
      <alignment vertical="center"/>
      <protection locked="0"/>
    </xf>
    <xf numFmtId="171" fontId="19" fillId="0" borderId="19" xfId="22" applyNumberFormat="1" applyFont="1" applyFill="1" applyBorder="1" applyAlignment="1">
      <alignment horizontal="center" vertical="center"/>
      <protection/>
    </xf>
    <xf numFmtId="171" fontId="19" fillId="0" borderId="0" xfId="22" applyNumberFormat="1" applyFont="1" applyFill="1" applyBorder="1" applyAlignment="1">
      <alignment horizontal="center" vertical="center"/>
      <protection/>
    </xf>
    <xf numFmtId="203" fontId="18" fillId="0" borderId="29" xfId="24" applyNumberFormat="1" applyFont="1" applyFill="1" applyBorder="1" applyAlignment="1" applyProtection="1">
      <alignment vertical="center"/>
      <protection locked="0"/>
    </xf>
    <xf numFmtId="3" fontId="19" fillId="2" borderId="11" xfId="22" applyNumberFormat="1" applyFont="1" applyFill="1" applyBorder="1" applyAlignment="1" applyProtection="1">
      <alignment horizontal="center" vertical="center"/>
      <protection locked="0"/>
    </xf>
    <xf numFmtId="3" fontId="19" fillId="2" borderId="30" xfId="22" applyNumberFormat="1" applyFont="1" applyFill="1" applyBorder="1" applyAlignment="1" applyProtection="1">
      <alignment horizontal="center" vertical="center"/>
      <protection locked="0"/>
    </xf>
    <xf numFmtId="3" fontId="19" fillId="2" borderId="31" xfId="22" applyNumberFormat="1" applyFont="1" applyFill="1" applyBorder="1" applyAlignment="1" applyProtection="1">
      <alignment horizontal="center" vertical="center"/>
      <protection locked="0"/>
    </xf>
    <xf numFmtId="3" fontId="19" fillId="0" borderId="32" xfId="22" applyNumberFormat="1" applyFont="1" applyFill="1" applyBorder="1" applyAlignment="1" applyProtection="1">
      <alignment horizontal="center" vertical="center"/>
      <protection locked="0"/>
    </xf>
    <xf numFmtId="203" fontId="18" fillId="0" borderId="32" xfId="24" applyNumberFormat="1" applyFont="1" applyFill="1" applyBorder="1" applyAlignment="1" applyProtection="1">
      <alignment vertical="center"/>
      <protection locked="0"/>
    </xf>
    <xf numFmtId="3" fontId="19" fillId="2" borderId="18" xfId="22"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198" fontId="2" fillId="0" borderId="0" xfId="0" applyNumberFormat="1" applyFont="1" applyAlignment="1" applyProtection="1">
      <alignment/>
      <protection locked="0"/>
    </xf>
    <xf numFmtId="198" fontId="2" fillId="0" borderId="0" xfId="0" applyNumberFormat="1" applyFont="1" applyAlignment="1">
      <alignment/>
    </xf>
    <xf numFmtId="198" fontId="0" fillId="0" borderId="0" xfId="0" applyNumberFormat="1" applyAlignment="1" applyProtection="1">
      <alignment/>
      <protection locked="0"/>
    </xf>
    <xf numFmtId="168" fontId="0" fillId="0" borderId="0" xfId="0" applyNumberFormat="1" applyAlignment="1" applyProtection="1">
      <alignment/>
      <protection locked="0"/>
    </xf>
    <xf numFmtId="171" fontId="11" fillId="0" borderId="33" xfId="0" applyNumberFormat="1" applyFont="1" applyFill="1" applyBorder="1" applyAlignment="1" applyProtection="1">
      <alignment horizontal="center" vertical="center"/>
      <protection locked="0"/>
    </xf>
    <xf numFmtId="3" fontId="2" fillId="0" borderId="21" xfId="0" applyNumberFormat="1" applyFont="1" applyBorder="1" applyAlignment="1" applyProtection="1">
      <alignment vertical="center"/>
      <protection locked="0"/>
    </xf>
    <xf numFmtId="3" fontId="11" fillId="0" borderId="26" xfId="0" applyNumberFormat="1" applyFont="1" applyFill="1" applyBorder="1" applyAlignment="1" applyProtection="1">
      <alignment horizontal="center" vertical="center"/>
      <protection locked="0"/>
    </xf>
    <xf numFmtId="3" fontId="11" fillId="0" borderId="20" xfId="0" applyNumberFormat="1" applyFont="1" applyFill="1" applyBorder="1" applyAlignment="1" applyProtection="1">
      <alignment horizontal="center" vertical="center"/>
      <protection locked="0"/>
    </xf>
    <xf numFmtId="3" fontId="11" fillId="0" borderId="27" xfId="0" applyNumberFormat="1" applyFont="1" applyFill="1" applyBorder="1" applyAlignment="1" applyProtection="1">
      <alignment horizontal="center" vertical="center"/>
      <protection locked="0"/>
    </xf>
    <xf numFmtId="3" fontId="2" fillId="0" borderId="1" xfId="0" applyNumberFormat="1" applyFont="1" applyBorder="1" applyAlignment="1" applyProtection="1">
      <alignment vertical="center"/>
      <protection locked="0"/>
    </xf>
    <xf numFmtId="3" fontId="2" fillId="0" borderId="22" xfId="0" applyNumberFormat="1" applyFont="1" applyBorder="1" applyAlignment="1" applyProtection="1">
      <alignment vertical="center"/>
      <protection locked="0"/>
    </xf>
    <xf numFmtId="3" fontId="19" fillId="2" borderId="34" xfId="0" applyNumberFormat="1" applyFont="1" applyFill="1" applyBorder="1" applyAlignment="1" applyProtection="1">
      <alignment horizontal="center" vertical="center"/>
      <protection locked="0"/>
    </xf>
    <xf numFmtId="3" fontId="19" fillId="2" borderId="10" xfId="0" applyNumberFormat="1" applyFont="1" applyFill="1" applyBorder="1" applyAlignment="1" applyProtection="1">
      <alignment horizontal="center" vertical="center"/>
      <protection locked="0"/>
    </xf>
    <xf numFmtId="171" fontId="19" fillId="2" borderId="13" xfId="0" applyNumberFormat="1" applyFont="1" applyFill="1" applyBorder="1" applyAlignment="1" applyProtection="1">
      <alignment horizontal="center" vertical="center"/>
      <protection locked="0"/>
    </xf>
    <xf numFmtId="3" fontId="35"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alignment vertical="center"/>
      <protection locked="0"/>
    </xf>
    <xf numFmtId="3" fontId="19" fillId="2" borderId="36" xfId="0" applyNumberFormat="1" applyFont="1" applyFill="1" applyBorder="1" applyAlignment="1" applyProtection="1">
      <alignment horizontal="center" vertical="center"/>
      <protection locked="0"/>
    </xf>
    <xf numFmtId="0" fontId="19" fillId="2" borderId="35" xfId="0" applyFont="1" applyFill="1" applyBorder="1" applyAlignment="1">
      <alignment vertical="center"/>
    </xf>
    <xf numFmtId="3" fontId="19" fillId="2" borderId="37" xfId="0" applyNumberFormat="1" applyFont="1" applyFill="1" applyBorder="1" applyAlignment="1" applyProtection="1">
      <alignment horizontal="center" vertical="center"/>
      <protection locked="0"/>
    </xf>
    <xf numFmtId="3" fontId="19" fillId="2" borderId="35" xfId="0" applyNumberFormat="1" applyFont="1" applyFill="1" applyBorder="1" applyAlignment="1" applyProtection="1" quotePrefix="1">
      <alignment horizontal="center" vertical="center"/>
      <protection locked="0"/>
    </xf>
    <xf numFmtId="0" fontId="35" fillId="2" borderId="35" xfId="0" applyFont="1" applyFill="1" applyBorder="1" applyAlignment="1">
      <alignment horizontal="center" vertical="center"/>
    </xf>
    <xf numFmtId="0" fontId="19" fillId="2" borderId="35" xfId="0" applyFont="1" applyFill="1" applyBorder="1" applyAlignment="1">
      <alignment horizontal="center" vertical="center"/>
    </xf>
    <xf numFmtId="3" fontId="2" fillId="0" borderId="0" xfId="0" applyNumberFormat="1" applyFont="1" applyFill="1" applyBorder="1" applyAlignment="1" applyProtection="1">
      <alignment vertical="center"/>
      <protection locked="0"/>
    </xf>
    <xf numFmtId="171" fontId="11" fillId="0" borderId="2" xfId="0" applyNumberFormat="1" applyFont="1" applyFill="1" applyBorder="1" applyAlignment="1" applyProtection="1">
      <alignment horizontal="center" vertical="center"/>
      <protection locked="0"/>
    </xf>
    <xf numFmtId="9" fontId="11" fillId="0" borderId="38" xfId="24" applyFont="1" applyFill="1" applyBorder="1" applyAlignment="1" applyProtection="1">
      <alignment horizontal="center" vertical="center"/>
      <protection locked="0"/>
    </xf>
    <xf numFmtId="3" fontId="2" fillId="0" borderId="39" xfId="0" applyNumberFormat="1" applyFont="1" applyFill="1" applyBorder="1" applyAlignment="1" applyProtection="1">
      <alignment vertical="center"/>
      <protection locked="0"/>
    </xf>
    <xf numFmtId="3" fontId="19" fillId="2" borderId="30" xfId="0" applyNumberFormat="1" applyFont="1" applyFill="1" applyBorder="1" applyAlignment="1" applyProtection="1">
      <alignment horizontal="center" vertical="center"/>
      <protection locked="0"/>
    </xf>
    <xf numFmtId="3" fontId="19" fillId="2" borderId="31" xfId="0" applyNumberFormat="1" applyFont="1" applyFill="1" applyBorder="1" applyAlignment="1" applyProtection="1">
      <alignment horizontal="center" vertical="center"/>
      <protection locked="0"/>
    </xf>
    <xf numFmtId="9" fontId="2" fillId="0" borderId="32" xfId="24" applyFont="1" applyBorder="1" applyAlignment="1" applyProtection="1">
      <alignment vertical="center"/>
      <protection locked="0"/>
    </xf>
    <xf numFmtId="202" fontId="20" fillId="0" borderId="40" xfId="0" applyNumberFormat="1" applyFont="1" applyFill="1" applyBorder="1" applyAlignment="1" applyProtection="1">
      <alignment vertical="center"/>
      <protection locked="0"/>
    </xf>
    <xf numFmtId="202" fontId="20" fillId="0" borderId="41" xfId="0" applyNumberFormat="1" applyFont="1" applyFill="1" applyBorder="1" applyAlignment="1" applyProtection="1">
      <alignment vertical="center"/>
      <protection locked="0"/>
    </xf>
    <xf numFmtId="202" fontId="20" fillId="0" borderId="42" xfId="0" applyNumberFormat="1" applyFont="1" applyFill="1" applyBorder="1" applyAlignment="1" applyProtection="1">
      <alignment vertical="center"/>
      <protection locked="0"/>
    </xf>
    <xf numFmtId="3" fontId="21" fillId="0" borderId="0" xfId="0" applyNumberFormat="1" applyFont="1" applyAlignment="1" applyProtection="1">
      <alignment/>
      <protection locked="0"/>
    </xf>
    <xf numFmtId="3" fontId="19" fillId="2" borderId="43" xfId="0" applyNumberFormat="1" applyFont="1" applyFill="1" applyBorder="1" applyAlignment="1" applyProtection="1">
      <alignment horizontal="center" vertical="center"/>
      <protection locked="0"/>
    </xf>
    <xf numFmtId="0" fontId="19" fillId="2" borderId="44" xfId="0" applyFont="1" applyFill="1" applyBorder="1" applyAlignment="1">
      <alignment horizontal="center" vertical="center"/>
    </xf>
    <xf numFmtId="3" fontId="20" fillId="0" borderId="0" xfId="0" applyNumberFormat="1" applyFont="1" applyAlignment="1" applyProtection="1">
      <alignment/>
      <protection locked="0"/>
    </xf>
    <xf numFmtId="167" fontId="20" fillId="0" borderId="0" xfId="0" applyNumberFormat="1" applyFont="1" applyAlignment="1" applyProtection="1">
      <alignment/>
      <protection locked="0"/>
    </xf>
    <xf numFmtId="22" fontId="35" fillId="0" borderId="0" xfId="0" applyNumberFormat="1" applyFont="1" applyAlignment="1" applyProtection="1">
      <alignment horizontal="center"/>
      <protection locked="0"/>
    </xf>
    <xf numFmtId="0" fontId="20" fillId="0" borderId="0" xfId="0" applyFont="1" applyAlignment="1">
      <alignment/>
    </xf>
    <xf numFmtId="3" fontId="9" fillId="0" borderId="0" xfId="0" applyNumberFormat="1" applyFont="1" applyAlignment="1" applyProtection="1">
      <alignment/>
      <protection locked="0"/>
    </xf>
    <xf numFmtId="167" fontId="9" fillId="0" borderId="0" xfId="0" applyNumberFormat="1" applyFont="1" applyAlignment="1" applyProtection="1">
      <alignment/>
      <protection locked="0"/>
    </xf>
    <xf numFmtId="3" fontId="28" fillId="0" borderId="0" xfId="0" applyNumberFormat="1" applyFont="1" applyAlignment="1" applyProtection="1">
      <alignment/>
      <protection locked="0"/>
    </xf>
    <xf numFmtId="3" fontId="35" fillId="4" borderId="6"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protection locked="0"/>
    </xf>
    <xf numFmtId="0" fontId="19" fillId="4" borderId="6" xfId="0" applyFont="1" applyFill="1" applyBorder="1" applyAlignment="1">
      <alignment horizontal="center"/>
    </xf>
    <xf numFmtId="3" fontId="19" fillId="4" borderId="6" xfId="0" applyNumberFormat="1" applyFont="1" applyFill="1" applyBorder="1" applyAlignment="1" applyProtection="1" quotePrefix="1">
      <alignment horizontal="center"/>
      <protection locked="0"/>
    </xf>
    <xf numFmtId="3" fontId="19" fillId="4" borderId="7" xfId="0" applyNumberFormat="1" applyFont="1" applyFill="1" applyBorder="1" applyAlignment="1" applyProtection="1">
      <alignment horizontal="center" vertical="center"/>
      <protection locked="0"/>
    </xf>
    <xf numFmtId="3" fontId="19" fillId="4" borderId="18" xfId="0" applyNumberFormat="1" applyFont="1" applyFill="1" applyBorder="1" applyAlignment="1" applyProtection="1">
      <alignment horizontal="center" vertical="center"/>
      <protection locked="0"/>
    </xf>
    <xf numFmtId="3" fontId="17" fillId="0" borderId="0" xfId="0" applyNumberFormat="1" applyFont="1" applyAlignment="1" applyProtection="1">
      <alignment vertical="center"/>
      <protection locked="0"/>
    </xf>
    <xf numFmtId="3" fontId="35" fillId="4" borderId="35"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horizontal="center"/>
      <protection locked="0"/>
    </xf>
    <xf numFmtId="0" fontId="19" fillId="4" borderId="35" xfId="0" applyFont="1" applyFill="1" applyBorder="1" applyAlignment="1">
      <alignment horizontal="center"/>
    </xf>
    <xf numFmtId="3" fontId="19" fillId="4" borderId="37" xfId="0" applyNumberFormat="1" applyFont="1" applyFill="1" applyBorder="1" applyAlignment="1" applyProtection="1">
      <alignment horizontal="center" vertical="center"/>
      <protection locked="0"/>
    </xf>
    <xf numFmtId="3" fontId="19" fillId="4" borderId="35" xfId="0" applyNumberFormat="1" applyFont="1" applyFill="1" applyBorder="1" applyAlignment="1" applyProtection="1" quotePrefix="1">
      <alignment horizontal="center"/>
      <protection locked="0"/>
    </xf>
    <xf numFmtId="3" fontId="19" fillId="4" borderId="45" xfId="0" applyNumberFormat="1" applyFont="1" applyFill="1" applyBorder="1" applyAlignment="1" applyProtection="1">
      <alignment horizontal="center" vertical="center"/>
      <protection locked="0"/>
    </xf>
    <xf numFmtId="9" fontId="18" fillId="0" borderId="32" xfId="24" applyFont="1" applyFill="1" applyBorder="1" applyAlignment="1" applyProtection="1">
      <alignment vertical="center"/>
      <protection locked="0"/>
    </xf>
    <xf numFmtId="9" fontId="18" fillId="0" borderId="46" xfId="24" applyFont="1" applyFill="1" applyBorder="1" applyAlignment="1" applyProtection="1">
      <alignment vertical="center"/>
      <protection locked="0"/>
    </xf>
    <xf numFmtId="3" fontId="19" fillId="2" borderId="47" xfId="0" applyNumberFormat="1" applyFont="1" applyFill="1" applyBorder="1" applyAlignment="1" applyProtection="1">
      <alignment horizontal="center" vertical="center"/>
      <protection locked="0"/>
    </xf>
    <xf numFmtId="203" fontId="18" fillId="0" borderId="48" xfId="24" applyNumberFormat="1" applyFont="1" applyFill="1" applyBorder="1" applyAlignment="1" applyProtection="1">
      <alignment vertical="center"/>
      <protection locked="0"/>
    </xf>
    <xf numFmtId="203" fontId="18" fillId="0" borderId="49" xfId="24" applyNumberFormat="1" applyFont="1" applyFill="1" applyBorder="1" applyAlignment="1" applyProtection="1">
      <alignment vertical="center"/>
      <protection locked="0"/>
    </xf>
    <xf numFmtId="203" fontId="18" fillId="0" borderId="46" xfId="24" applyNumberFormat="1" applyFont="1" applyFill="1" applyBorder="1" applyAlignment="1" applyProtection="1">
      <alignment vertical="center"/>
      <protection locked="0"/>
    </xf>
    <xf numFmtId="9" fontId="18" fillId="0" borderId="49" xfId="24" applyFont="1" applyFill="1" applyBorder="1" applyAlignment="1" applyProtection="1">
      <alignment vertical="center"/>
      <protection locked="0"/>
    </xf>
    <xf numFmtId="173" fontId="20" fillId="0" borderId="0" xfId="0" applyNumberFormat="1" applyFont="1" applyBorder="1" applyAlignment="1" applyProtection="1">
      <alignment/>
      <protection locked="0"/>
    </xf>
    <xf numFmtId="173" fontId="20" fillId="0" borderId="19" xfId="0" applyNumberFormat="1" applyFont="1" applyBorder="1" applyAlignment="1" applyProtection="1">
      <alignment/>
      <protection locked="0"/>
    </xf>
    <xf numFmtId="173" fontId="20" fillId="0" borderId="0" xfId="0" applyNumberFormat="1" applyFont="1" applyBorder="1" applyAlignment="1">
      <alignment/>
    </xf>
    <xf numFmtId="173" fontId="20" fillId="0" borderId="19" xfId="0" applyNumberFormat="1" applyFont="1" applyBorder="1" applyAlignment="1">
      <alignment/>
    </xf>
    <xf numFmtId="3" fontId="19" fillId="4" borderId="28" xfId="0" applyNumberFormat="1" applyFont="1" applyFill="1" applyBorder="1" applyAlignment="1" applyProtection="1">
      <alignment horizontal="center"/>
      <protection locked="0"/>
    </xf>
    <xf numFmtId="3" fontId="11" fillId="0" borderId="15" xfId="0" applyNumberFormat="1" applyFont="1" applyBorder="1" applyAlignment="1" applyProtection="1">
      <alignment/>
      <protection locked="0"/>
    </xf>
    <xf numFmtId="3" fontId="19" fillId="4" borderId="11" xfId="0" applyNumberFormat="1" applyFont="1" applyFill="1" applyBorder="1" applyAlignment="1" applyProtection="1">
      <alignment horizontal="center"/>
      <protection locked="0"/>
    </xf>
    <xf numFmtId="3" fontId="19" fillId="4" borderId="6" xfId="0" applyNumberFormat="1" applyFont="1" applyFill="1" applyBorder="1" applyAlignment="1" applyProtection="1">
      <alignment horizontal="center" vertical="center"/>
      <protection locked="0"/>
    </xf>
    <xf numFmtId="3" fontId="19" fillId="4" borderId="6" xfId="0" applyNumberFormat="1" applyFont="1" applyFill="1" applyBorder="1" applyAlignment="1" applyProtection="1">
      <alignment/>
      <protection locked="0"/>
    </xf>
    <xf numFmtId="3" fontId="18" fillId="0" borderId="15" xfId="0" applyNumberFormat="1" applyFont="1" applyBorder="1" applyAlignment="1" applyProtection="1">
      <alignment/>
      <protection locked="0"/>
    </xf>
    <xf numFmtId="9" fontId="11" fillId="0" borderId="15" xfId="24" applyFont="1" applyBorder="1" applyAlignment="1" applyProtection="1">
      <alignment/>
      <protection locked="0"/>
    </xf>
    <xf numFmtId="3" fontId="19" fillId="2" borderId="0" xfId="0" applyNumberFormat="1" applyFont="1" applyFill="1" applyBorder="1" applyAlignment="1" applyProtection="1">
      <alignment horizontal="center" vertical="center"/>
      <protection locked="0"/>
    </xf>
    <xf numFmtId="3" fontId="19" fillId="2" borderId="32" xfId="0" applyNumberFormat="1" applyFont="1" applyFill="1" applyBorder="1" applyAlignment="1" applyProtection="1">
      <alignment horizontal="center" vertical="center"/>
      <protection locked="0"/>
    </xf>
    <xf numFmtId="3" fontId="19" fillId="4" borderId="4" xfId="0" applyNumberFormat="1" applyFont="1" applyFill="1" applyBorder="1" applyAlignment="1" applyProtection="1">
      <alignment horizontal="center"/>
      <protection locked="0"/>
    </xf>
    <xf numFmtId="9" fontId="11" fillId="0" borderId="12" xfId="24" applyFont="1" applyBorder="1" applyAlignment="1" applyProtection="1">
      <alignment/>
      <protection locked="0"/>
    </xf>
    <xf numFmtId="9" fontId="18" fillId="0" borderId="15" xfId="24" applyFont="1" applyBorder="1" applyAlignment="1" applyProtection="1">
      <alignment/>
      <protection locked="0"/>
    </xf>
    <xf numFmtId="9" fontId="18" fillId="0" borderId="15" xfId="24" applyFont="1" applyBorder="1" applyAlignment="1">
      <alignment/>
    </xf>
    <xf numFmtId="9" fontId="18" fillId="0" borderId="29" xfId="24" applyFont="1" applyBorder="1" applyAlignment="1" applyProtection="1">
      <alignment/>
      <protection locked="0"/>
    </xf>
    <xf numFmtId="9" fontId="18" fillId="0" borderId="48" xfId="24" applyFont="1" applyBorder="1" applyAlignment="1" applyProtection="1">
      <alignment vertical="center"/>
      <protection locked="0"/>
    </xf>
    <xf numFmtId="9" fontId="18" fillId="0" borderId="48" xfId="24" applyFont="1" applyFill="1" applyBorder="1" applyAlignment="1" applyProtection="1">
      <alignment vertical="center"/>
      <protection locked="0"/>
    </xf>
    <xf numFmtId="9" fontId="18" fillId="0" borderId="50" xfId="24" applyFont="1" applyBorder="1" applyAlignment="1" applyProtection="1">
      <alignment vertical="center"/>
      <protection locked="0"/>
    </xf>
    <xf numFmtId="4" fontId="11" fillId="0" borderId="51" xfId="0" applyNumberFormat="1" applyFont="1" applyBorder="1" applyAlignment="1" applyProtection="1">
      <alignment/>
      <protection locked="0"/>
    </xf>
    <xf numFmtId="168" fontId="11" fillId="0" borderId="52" xfId="0" applyNumberFormat="1" applyFont="1" applyBorder="1" applyAlignment="1" applyProtection="1">
      <alignment/>
      <protection locked="0"/>
    </xf>
    <xf numFmtId="168" fontId="11" fillId="0" borderId="53" xfId="0" applyNumberFormat="1" applyFont="1" applyBorder="1" applyAlignment="1" applyProtection="1">
      <alignment/>
      <protection locked="0"/>
    </xf>
    <xf numFmtId="168" fontId="11" fillId="0" borderId="21" xfId="0" applyNumberFormat="1" applyFont="1" applyBorder="1" applyAlignment="1" applyProtection="1">
      <alignment/>
      <protection locked="0"/>
    </xf>
    <xf numFmtId="168" fontId="11" fillId="0" borderId="1" xfId="0" applyNumberFormat="1" applyFont="1" applyBorder="1" applyAlignment="1" applyProtection="1">
      <alignment/>
      <protection locked="0"/>
    </xf>
    <xf numFmtId="168" fontId="11" fillId="0" borderId="22" xfId="0" applyNumberFormat="1" applyFont="1" applyBorder="1" applyAlignment="1" applyProtection="1">
      <alignment/>
      <protection locked="0"/>
    </xf>
    <xf numFmtId="168" fontId="11" fillId="0" borderId="9" xfId="0" applyNumberFormat="1" applyFont="1" applyBorder="1" applyAlignment="1" applyProtection="1">
      <alignment/>
      <protection locked="0"/>
    </xf>
    <xf numFmtId="168" fontId="11" fillId="0" borderId="19" xfId="0" applyNumberFormat="1" applyFont="1" applyBorder="1" applyAlignment="1" applyProtection="1">
      <alignment/>
      <protection locked="0"/>
    </xf>
    <xf numFmtId="173" fontId="20" fillId="0" borderId="54" xfId="0" applyNumberFormat="1" applyFont="1" applyBorder="1" applyAlignment="1" applyProtection="1">
      <alignment/>
      <protection locked="0"/>
    </xf>
    <xf numFmtId="173" fontId="20" fillId="0" borderId="55" xfId="0" applyNumberFormat="1" applyFont="1" applyBorder="1" applyAlignment="1" applyProtection="1">
      <alignment vertical="center"/>
      <protection locked="0"/>
    </xf>
    <xf numFmtId="173" fontId="20" fillId="0" borderId="55" xfId="0" applyNumberFormat="1" applyFont="1" applyFill="1" applyBorder="1" applyAlignment="1" applyProtection="1">
      <alignment vertical="center"/>
      <protection locked="0"/>
    </xf>
    <xf numFmtId="176" fontId="20" fillId="0" borderId="19" xfId="0" applyNumberFormat="1" applyFont="1" applyBorder="1" applyAlignment="1">
      <alignment/>
    </xf>
    <xf numFmtId="200" fontId="20" fillId="0" borderId="19" xfId="0" applyNumberFormat="1" applyFont="1" applyBorder="1" applyAlignment="1" applyProtection="1">
      <alignment/>
      <protection locked="0"/>
    </xf>
    <xf numFmtId="173" fontId="20" fillId="0" borderId="56" xfId="0" applyNumberFormat="1" applyFont="1" applyBorder="1" applyAlignment="1" applyProtection="1">
      <alignment vertical="center"/>
      <protection locked="0"/>
    </xf>
    <xf numFmtId="0" fontId="19" fillId="4" borderId="6" xfId="0" applyFont="1" applyFill="1" applyBorder="1" applyAlignment="1">
      <alignment/>
    </xf>
    <xf numFmtId="4" fontId="11" fillId="0" borderId="26" xfId="0" applyNumberFormat="1" applyFont="1" applyBorder="1" applyAlignment="1" applyProtection="1">
      <alignment/>
      <protection locked="0"/>
    </xf>
    <xf numFmtId="168" fontId="11" fillId="0" borderId="20" xfId="0" applyNumberFormat="1" applyFont="1" applyBorder="1" applyAlignment="1" applyProtection="1">
      <alignment/>
      <protection locked="0"/>
    </xf>
    <xf numFmtId="168" fontId="11" fillId="0" borderId="27" xfId="0" applyNumberFormat="1" applyFont="1" applyBorder="1" applyAlignment="1" applyProtection="1">
      <alignment/>
      <protection locked="0"/>
    </xf>
    <xf numFmtId="168" fontId="11" fillId="0" borderId="0" xfId="0" applyNumberFormat="1" applyFont="1" applyBorder="1" applyAlignment="1" applyProtection="1">
      <alignment/>
      <protection locked="0"/>
    </xf>
    <xf numFmtId="173" fontId="20" fillId="0" borderId="57" xfId="0" applyNumberFormat="1" applyFont="1" applyBorder="1" applyAlignment="1" applyProtection="1">
      <alignment/>
      <protection locked="0"/>
    </xf>
    <xf numFmtId="173" fontId="20" fillId="0" borderId="58" xfId="0" applyNumberFormat="1" applyFont="1" applyBorder="1" applyAlignment="1" applyProtection="1">
      <alignment vertical="center"/>
      <protection locked="0"/>
    </xf>
    <xf numFmtId="173" fontId="20" fillId="0" borderId="58" xfId="0" applyNumberFormat="1" applyFont="1" applyFill="1" applyBorder="1" applyAlignment="1" applyProtection="1">
      <alignment vertical="center"/>
      <protection locked="0"/>
    </xf>
    <xf numFmtId="176" fontId="20" fillId="0" borderId="0" xfId="0" applyNumberFormat="1" applyFont="1" applyBorder="1" applyAlignment="1">
      <alignment/>
    </xf>
    <xf numFmtId="168" fontId="37" fillId="0" borderId="19" xfId="0" applyNumberFormat="1" applyFont="1" applyBorder="1" applyAlignment="1" applyProtection="1">
      <alignment/>
      <protection locked="0"/>
    </xf>
    <xf numFmtId="173" fontId="20" fillId="0" borderId="15" xfId="0" applyNumberFormat="1" applyFont="1" applyBorder="1" applyAlignment="1" applyProtection="1">
      <alignment/>
      <protection locked="0"/>
    </xf>
    <xf numFmtId="173" fontId="20" fillId="0" borderId="15" xfId="0" applyNumberFormat="1" applyFont="1" applyBorder="1" applyAlignment="1">
      <alignment/>
    </xf>
    <xf numFmtId="3" fontId="19" fillId="4" borderId="36" xfId="0" applyNumberFormat="1" applyFont="1" applyFill="1" applyBorder="1" applyAlignment="1" applyProtection="1">
      <alignment horizontal="center"/>
      <protection locked="0"/>
    </xf>
    <xf numFmtId="3" fontId="19" fillId="4" borderId="35" xfId="0" applyNumberFormat="1" applyFont="1" applyFill="1" applyBorder="1" applyAlignment="1" applyProtection="1">
      <alignment/>
      <protection locked="0"/>
    </xf>
    <xf numFmtId="173" fontId="20" fillId="0" borderId="59" xfId="0" applyNumberFormat="1" applyFont="1" applyBorder="1" applyAlignment="1" applyProtection="1">
      <alignment vertical="center"/>
      <protection locked="0"/>
    </xf>
    <xf numFmtId="173" fontId="20" fillId="0" borderId="50" xfId="0" applyNumberFormat="1" applyFont="1" applyBorder="1" applyAlignment="1" applyProtection="1">
      <alignment vertical="center"/>
      <protection locked="0"/>
    </xf>
    <xf numFmtId="4" fontId="18" fillId="0" borderId="60" xfId="0" applyNumberFormat="1" applyFont="1" applyBorder="1" applyAlignment="1" applyProtection="1">
      <alignment/>
      <protection locked="0"/>
    </xf>
    <xf numFmtId="168" fontId="18" fillId="0" borderId="60" xfId="0" applyNumberFormat="1" applyFont="1" applyBorder="1" applyAlignment="1" applyProtection="1">
      <alignment/>
      <protection locked="0"/>
    </xf>
    <xf numFmtId="168" fontId="18" fillId="0" borderId="33" xfId="0" applyNumberFormat="1" applyFont="1" applyBorder="1" applyAlignment="1" applyProtection="1">
      <alignment/>
      <protection locked="0"/>
    </xf>
    <xf numFmtId="168" fontId="18" fillId="0" borderId="61" xfId="0" applyNumberFormat="1" applyFont="1" applyBorder="1" applyAlignment="1" applyProtection="1">
      <alignment/>
      <protection locked="0"/>
    </xf>
    <xf numFmtId="3" fontId="18" fillId="0" borderId="16" xfId="0" applyNumberFormat="1" applyFont="1" applyBorder="1" applyAlignment="1" applyProtection="1">
      <alignment/>
      <protection locked="0"/>
    </xf>
    <xf numFmtId="168" fontId="18" fillId="0" borderId="62" xfId="0" applyNumberFormat="1" applyFont="1" applyBorder="1" applyAlignment="1" applyProtection="1">
      <alignment/>
      <protection locked="0"/>
    </xf>
    <xf numFmtId="168" fontId="18" fillId="0" borderId="0" xfId="0" applyNumberFormat="1" applyFont="1" applyBorder="1" applyAlignment="1" applyProtection="1">
      <alignment/>
      <protection locked="0"/>
    </xf>
    <xf numFmtId="168" fontId="18" fillId="0" borderId="19" xfId="0" applyNumberFormat="1" applyFont="1" applyBorder="1" applyAlignment="1" applyProtection="1">
      <alignment/>
      <protection locked="0"/>
    </xf>
    <xf numFmtId="194" fontId="20" fillId="0" borderId="19" xfId="0" applyNumberFormat="1" applyFont="1" applyBorder="1" applyAlignment="1" applyProtection="1">
      <alignment/>
      <protection locked="0"/>
    </xf>
    <xf numFmtId="194" fontId="20" fillId="0" borderId="19" xfId="0" applyNumberFormat="1" applyFont="1" applyBorder="1" applyAlignment="1">
      <alignment/>
    </xf>
    <xf numFmtId="194" fontId="20" fillId="0" borderId="55" xfId="0" applyNumberFormat="1" applyFont="1" applyBorder="1" applyAlignment="1" applyProtection="1">
      <alignment vertical="center"/>
      <protection locked="0"/>
    </xf>
    <xf numFmtId="194" fontId="20" fillId="0" borderId="19" xfId="0" applyNumberFormat="1" applyFont="1" applyBorder="1" applyAlignment="1" applyProtection="1" quotePrefix="1">
      <alignment/>
      <protection locked="0"/>
    </xf>
    <xf numFmtId="9" fontId="18" fillId="0" borderId="15" xfId="24" applyFont="1" applyBorder="1" applyAlignment="1" applyProtection="1" quotePrefix="1">
      <alignment/>
      <protection locked="0"/>
    </xf>
    <xf numFmtId="194" fontId="20" fillId="0" borderId="55" xfId="0" applyNumberFormat="1" applyFont="1" applyFill="1" applyBorder="1" applyAlignment="1" applyProtection="1">
      <alignment vertical="center"/>
      <protection locked="0"/>
    </xf>
    <xf numFmtId="194" fontId="18" fillId="0" borderId="19" xfId="0" applyNumberFormat="1" applyFont="1" applyFill="1" applyBorder="1" applyAlignment="1" applyProtection="1">
      <alignment/>
      <protection locked="0"/>
    </xf>
    <xf numFmtId="9" fontId="18" fillId="0" borderId="15" xfId="24" applyFont="1" applyFill="1" applyBorder="1" applyAlignment="1" applyProtection="1">
      <alignment/>
      <protection locked="0"/>
    </xf>
    <xf numFmtId="194" fontId="20" fillId="0" borderId="56" xfId="0" applyNumberFormat="1" applyFont="1" applyBorder="1" applyAlignment="1" applyProtection="1">
      <alignment vertical="center"/>
      <protection locked="0"/>
    </xf>
    <xf numFmtId="194" fontId="20" fillId="0" borderId="0" xfId="18" applyNumberFormat="1" applyFont="1" applyFill="1" applyBorder="1" applyAlignment="1" applyProtection="1">
      <alignment vertical="center"/>
      <protection locked="0"/>
    </xf>
    <xf numFmtId="194" fontId="20" fillId="0" borderId="39" xfId="18" applyNumberFormat="1" applyFont="1" applyFill="1" applyBorder="1" applyAlignment="1" applyProtection="1">
      <alignment vertical="center"/>
      <protection locked="0"/>
    </xf>
    <xf numFmtId="194" fontId="20" fillId="0" borderId="57" xfId="18" applyNumberFormat="1" applyFont="1" applyFill="1" applyBorder="1" applyAlignment="1" applyProtection="1">
      <alignment vertical="center"/>
      <protection locked="0"/>
    </xf>
    <xf numFmtId="194" fontId="20" fillId="0" borderId="63" xfId="18" applyNumberFormat="1" applyFont="1" applyFill="1" applyBorder="1" applyAlignment="1" applyProtection="1">
      <alignment vertical="center"/>
      <protection locked="0"/>
    </xf>
    <xf numFmtId="194" fontId="20" fillId="0" borderId="58" xfId="18" applyNumberFormat="1" applyFont="1" applyFill="1" applyBorder="1" applyAlignment="1" applyProtection="1">
      <alignment vertical="center"/>
      <protection locked="0"/>
    </xf>
    <xf numFmtId="194" fontId="20" fillId="0" borderId="64" xfId="18" applyNumberFormat="1" applyFont="1" applyFill="1" applyBorder="1" applyAlignment="1" applyProtection="1">
      <alignment vertical="center"/>
      <protection locked="0"/>
    </xf>
    <xf numFmtId="194" fontId="20" fillId="0" borderId="59" xfId="18" applyNumberFormat="1" applyFont="1" applyFill="1" applyBorder="1" applyAlignment="1" applyProtection="1">
      <alignment vertical="center"/>
      <protection locked="0"/>
    </xf>
    <xf numFmtId="194" fontId="20" fillId="0" borderId="65" xfId="18" applyNumberFormat="1" applyFont="1" applyFill="1" applyBorder="1" applyAlignment="1" applyProtection="1">
      <alignment vertical="center"/>
      <protection locked="0"/>
    </xf>
    <xf numFmtId="9" fontId="18" fillId="0" borderId="66" xfId="24" applyFont="1" applyFill="1" applyBorder="1" applyAlignment="1" applyProtection="1">
      <alignment vertical="center"/>
      <protection locked="0"/>
    </xf>
    <xf numFmtId="180" fontId="20" fillId="0" borderId="19" xfId="0" applyNumberFormat="1" applyFont="1" applyFill="1" applyBorder="1" applyAlignment="1" applyProtection="1">
      <alignment vertical="center"/>
      <protection locked="0"/>
    </xf>
    <xf numFmtId="180" fontId="20" fillId="0" borderId="54" xfId="0" applyNumberFormat="1" applyFont="1" applyFill="1" applyBorder="1" applyAlignment="1" applyProtection="1">
      <alignment vertical="center"/>
      <protection locked="0"/>
    </xf>
    <xf numFmtId="178" fontId="20" fillId="0" borderId="40" xfId="0" applyNumberFormat="1" applyFont="1" applyFill="1" applyBorder="1" applyAlignment="1" applyProtection="1">
      <alignment vertical="center"/>
      <protection locked="0"/>
    </xf>
    <xf numFmtId="178" fontId="20" fillId="0" borderId="41" xfId="0" applyNumberFormat="1" applyFont="1" applyFill="1" applyBorder="1" applyAlignment="1" applyProtection="1">
      <alignment vertical="center"/>
      <protection locked="0"/>
    </xf>
    <xf numFmtId="178" fontId="20" fillId="0" borderId="42" xfId="0" applyNumberFormat="1" applyFont="1" applyFill="1" applyBorder="1" applyAlignment="1" applyProtection="1">
      <alignment vertical="center"/>
      <protection locked="0"/>
    </xf>
    <xf numFmtId="180" fontId="20" fillId="0" borderId="55" xfId="0" applyNumberFormat="1" applyFont="1" applyFill="1" applyBorder="1" applyAlignment="1" applyProtection="1">
      <alignment vertical="center"/>
      <protection locked="0"/>
    </xf>
    <xf numFmtId="178" fontId="20" fillId="0" borderId="67" xfId="0" applyNumberFormat="1" applyFont="1" applyFill="1" applyBorder="1" applyAlignment="1" applyProtection="1">
      <alignment vertical="center"/>
      <protection locked="0"/>
    </xf>
    <xf numFmtId="178" fontId="20" fillId="0" borderId="68" xfId="0" applyNumberFormat="1" applyFont="1" applyFill="1" applyBorder="1" applyAlignment="1" applyProtection="1">
      <alignment vertical="center"/>
      <protection locked="0"/>
    </xf>
    <xf numFmtId="178" fontId="20" fillId="0" borderId="69" xfId="0" applyNumberFormat="1" applyFont="1" applyFill="1" applyBorder="1" applyAlignment="1" applyProtection="1">
      <alignment vertical="center"/>
      <protection locked="0"/>
    </xf>
    <xf numFmtId="180" fontId="20" fillId="0" borderId="56" xfId="0" applyNumberFormat="1" applyFont="1" applyFill="1" applyBorder="1" applyAlignment="1" applyProtection="1">
      <alignment vertical="center"/>
      <protection locked="0"/>
    </xf>
    <xf numFmtId="203" fontId="18" fillId="0" borderId="50" xfId="24" applyNumberFormat="1" applyFont="1" applyFill="1" applyBorder="1" applyAlignment="1" applyProtection="1">
      <alignment vertical="center"/>
      <protection locked="0"/>
    </xf>
    <xf numFmtId="180" fontId="18" fillId="0" borderId="3" xfId="0" applyNumberFormat="1" applyFont="1" applyFill="1" applyBorder="1" applyAlignment="1" applyProtection="1">
      <alignment vertical="center"/>
      <protection locked="0"/>
    </xf>
    <xf numFmtId="180" fontId="23" fillId="0" borderId="70" xfId="0" applyNumberFormat="1" applyFont="1" applyFill="1" applyBorder="1" applyAlignment="1" applyProtection="1">
      <alignment vertical="center"/>
      <protection locked="0"/>
    </xf>
    <xf numFmtId="180" fontId="18" fillId="0" borderId="71" xfId="0" applyNumberFormat="1" applyFont="1" applyFill="1" applyBorder="1" applyAlignment="1" applyProtection="1">
      <alignment vertical="center"/>
      <protection locked="0"/>
    </xf>
    <xf numFmtId="180" fontId="18" fillId="0" borderId="54" xfId="0" applyNumberFormat="1" applyFont="1" applyFill="1" applyBorder="1" applyAlignment="1" applyProtection="1">
      <alignment vertical="center"/>
      <protection locked="0"/>
    </xf>
    <xf numFmtId="180" fontId="18" fillId="0" borderId="72" xfId="0" applyNumberFormat="1" applyFont="1" applyFill="1" applyBorder="1" applyAlignment="1" applyProtection="1">
      <alignment vertical="center"/>
      <protection locked="0"/>
    </xf>
    <xf numFmtId="180" fontId="18" fillId="0" borderId="55" xfId="0" applyNumberFormat="1" applyFont="1" applyFill="1" applyBorder="1" applyAlignment="1" applyProtection="1">
      <alignment vertical="center"/>
      <protection locked="0"/>
    </xf>
    <xf numFmtId="180" fontId="18" fillId="0" borderId="19" xfId="0" applyNumberFormat="1" applyFont="1" applyFill="1" applyBorder="1" applyAlignment="1" applyProtection="1">
      <alignment vertical="center"/>
      <protection locked="0"/>
    </xf>
    <xf numFmtId="180" fontId="23" fillId="0" borderId="3" xfId="0" applyNumberFormat="1" applyFont="1" applyFill="1" applyBorder="1" applyAlignment="1" applyProtection="1">
      <alignment vertical="center"/>
      <protection locked="0"/>
    </xf>
    <xf numFmtId="180" fontId="22" fillId="0" borderId="3" xfId="0" applyNumberFormat="1" applyFont="1" applyFill="1" applyBorder="1" applyAlignment="1" applyProtection="1">
      <alignment vertical="center"/>
      <protection locked="0"/>
    </xf>
    <xf numFmtId="180" fontId="22" fillId="0" borderId="71" xfId="0" applyNumberFormat="1" applyFont="1" applyFill="1" applyBorder="1" applyAlignment="1" applyProtection="1">
      <alignment vertical="center"/>
      <protection locked="0"/>
    </xf>
    <xf numFmtId="180" fontId="23" fillId="0" borderId="73" xfId="0" applyNumberFormat="1" applyFont="1" applyFill="1" applyBorder="1" applyAlignment="1" applyProtection="1">
      <alignment vertical="center"/>
      <protection locked="0"/>
    </xf>
    <xf numFmtId="180" fontId="18" fillId="0" borderId="73" xfId="0" applyNumberFormat="1" applyFont="1" applyFill="1" applyBorder="1" applyAlignment="1" applyProtection="1">
      <alignment vertical="center"/>
      <protection locked="0"/>
    </xf>
    <xf numFmtId="3" fontId="18" fillId="0" borderId="21" xfId="22" applyNumberFormat="1" applyFont="1" applyFill="1" applyBorder="1" applyAlignment="1" applyProtection="1">
      <alignment vertical="center"/>
      <protection locked="0"/>
    </xf>
    <xf numFmtId="3" fontId="18" fillId="0" borderId="1" xfId="22" applyNumberFormat="1" applyFont="1" applyFill="1" applyBorder="1" applyAlignment="1" applyProtection="1">
      <alignment vertical="center"/>
      <protection locked="0"/>
    </xf>
    <xf numFmtId="3" fontId="18" fillId="0" borderId="22" xfId="22" applyNumberFormat="1" applyFont="1" applyFill="1" applyBorder="1" applyAlignment="1" applyProtection="1">
      <alignment vertical="center"/>
      <protection locked="0"/>
    </xf>
    <xf numFmtId="0" fontId="18" fillId="0" borderId="19" xfId="22" applyFont="1" applyFill="1" applyBorder="1" applyAlignment="1">
      <alignment vertical="center"/>
      <protection/>
    </xf>
    <xf numFmtId="0" fontId="18" fillId="0" borderId="0" xfId="22" applyFont="1" applyFill="1" applyBorder="1" applyAlignment="1">
      <alignment vertical="center"/>
      <protection/>
    </xf>
    <xf numFmtId="3" fontId="18" fillId="0" borderId="19" xfId="22" applyNumberFormat="1" applyFont="1" applyFill="1" applyBorder="1" applyAlignment="1" applyProtection="1">
      <alignment vertical="center"/>
      <protection locked="0"/>
    </xf>
    <xf numFmtId="3" fontId="18" fillId="0" borderId="0" xfId="22" applyNumberFormat="1" applyFont="1" applyFill="1" applyBorder="1" applyAlignment="1" applyProtection="1">
      <alignment vertical="center"/>
      <protection locked="0"/>
    </xf>
    <xf numFmtId="178" fontId="18" fillId="0" borderId="19" xfId="22" applyNumberFormat="1" applyFont="1" applyFill="1" applyBorder="1" applyAlignment="1" applyProtection="1">
      <alignment vertical="center"/>
      <protection locked="0"/>
    </xf>
    <xf numFmtId="178" fontId="18" fillId="0" borderId="0" xfId="22" applyNumberFormat="1" applyFont="1" applyFill="1" applyBorder="1" applyAlignment="1" applyProtection="1">
      <alignment vertical="center"/>
      <protection locked="0"/>
    </xf>
    <xf numFmtId="178" fontId="18" fillId="0" borderId="54" xfId="22" applyNumberFormat="1" applyFont="1" applyFill="1" applyBorder="1" applyAlignment="1" applyProtection="1">
      <alignment vertical="center"/>
      <protection locked="0"/>
    </xf>
    <xf numFmtId="178" fontId="18" fillId="0" borderId="57" xfId="22" applyNumberFormat="1" applyFont="1" applyFill="1" applyBorder="1" applyAlignment="1" applyProtection="1">
      <alignment vertical="center"/>
      <protection locked="0"/>
    </xf>
    <xf numFmtId="178" fontId="18" fillId="0" borderId="40" xfId="22" applyNumberFormat="1" applyFont="1" applyFill="1" applyBorder="1" applyAlignment="1" applyProtection="1">
      <alignment vertical="center"/>
      <protection locked="0"/>
    </xf>
    <xf numFmtId="178" fontId="18" fillId="0" borderId="41" xfId="22" applyNumberFormat="1" applyFont="1" applyFill="1" applyBorder="1" applyAlignment="1" applyProtection="1">
      <alignment vertical="center"/>
      <protection locked="0"/>
    </xf>
    <xf numFmtId="178" fontId="18" fillId="0" borderId="42" xfId="22" applyNumberFormat="1" applyFont="1" applyFill="1" applyBorder="1" applyAlignment="1" applyProtection="1">
      <alignment vertical="center"/>
      <protection locked="0"/>
    </xf>
    <xf numFmtId="178" fontId="18" fillId="0" borderId="55" xfId="22" applyNumberFormat="1" applyFont="1" applyFill="1" applyBorder="1" applyAlignment="1" applyProtection="1">
      <alignment vertical="center"/>
      <protection locked="0"/>
    </xf>
    <xf numFmtId="178" fontId="18" fillId="0" borderId="58" xfId="22" applyNumberFormat="1" applyFont="1" applyFill="1" applyBorder="1" applyAlignment="1" applyProtection="1">
      <alignment vertical="center"/>
      <protection locked="0"/>
    </xf>
    <xf numFmtId="178" fontId="18" fillId="0" borderId="67" xfId="22" applyNumberFormat="1" applyFont="1" applyFill="1" applyBorder="1" applyAlignment="1" applyProtection="1">
      <alignment vertical="center"/>
      <protection locked="0"/>
    </xf>
    <xf numFmtId="178" fontId="18" fillId="0" borderId="68" xfId="22" applyNumberFormat="1" applyFont="1" applyFill="1" applyBorder="1" applyAlignment="1" applyProtection="1">
      <alignment vertical="center"/>
      <protection locked="0"/>
    </xf>
    <xf numFmtId="178" fontId="18" fillId="0" borderId="69" xfId="22" applyNumberFormat="1" applyFont="1" applyFill="1" applyBorder="1" applyAlignment="1" applyProtection="1">
      <alignment vertical="center"/>
      <protection locked="0"/>
    </xf>
    <xf numFmtId="178" fontId="18" fillId="0" borderId="56" xfId="22" applyNumberFormat="1" applyFont="1" applyFill="1" applyBorder="1" applyAlignment="1" applyProtection="1">
      <alignment vertical="center"/>
      <protection locked="0"/>
    </xf>
    <xf numFmtId="178" fontId="18" fillId="0" borderId="59" xfId="22" applyNumberFormat="1" applyFont="1" applyFill="1" applyBorder="1" applyAlignment="1" applyProtection="1">
      <alignment vertical="center"/>
      <protection locked="0"/>
    </xf>
    <xf numFmtId="203" fontId="18" fillId="0" borderId="66" xfId="24" applyNumberFormat="1" applyFont="1" applyFill="1" applyBorder="1" applyAlignment="1" applyProtection="1">
      <alignment vertical="center"/>
      <protection locked="0"/>
    </xf>
    <xf numFmtId="171" fontId="19" fillId="3" borderId="0" xfId="0" applyNumberFormat="1" applyFont="1" applyFill="1" applyAlignment="1" applyProtection="1">
      <alignment horizontal="center"/>
      <protection locked="0"/>
    </xf>
    <xf numFmtId="171" fontId="19" fillId="3" borderId="3" xfId="0" applyNumberFormat="1" applyFont="1" applyFill="1" applyBorder="1" applyAlignment="1" applyProtection="1">
      <alignment horizontal="center"/>
      <protection locked="0"/>
    </xf>
    <xf numFmtId="171" fontId="19" fillId="3" borderId="19" xfId="0" applyNumberFormat="1" applyFont="1" applyFill="1" applyBorder="1" applyAlignment="1" applyProtection="1">
      <alignment horizontal="center"/>
      <protection locked="0"/>
    </xf>
    <xf numFmtId="9" fontId="11" fillId="0" borderId="15" xfId="24" applyFont="1" applyFill="1" applyBorder="1" applyAlignment="1" applyProtection="1">
      <alignment horizontal="center"/>
      <protection locked="0"/>
    </xf>
    <xf numFmtId="3" fontId="19" fillId="2" borderId="51" xfId="0" applyNumberFormat="1" applyFont="1" applyFill="1" applyBorder="1" applyAlignment="1" applyProtection="1">
      <alignment horizontal="center" vertical="center"/>
      <protection locked="0"/>
    </xf>
    <xf numFmtId="3" fontId="19" fillId="2" borderId="52" xfId="0" applyNumberFormat="1" applyFont="1" applyFill="1" applyBorder="1" applyAlignment="1" applyProtection="1">
      <alignment horizontal="center" vertical="center"/>
      <protection locked="0"/>
    </xf>
    <xf numFmtId="3" fontId="19" fillId="2" borderId="53" xfId="0" applyNumberFormat="1" applyFont="1" applyFill="1" applyBorder="1" applyAlignment="1" applyProtection="1">
      <alignment horizontal="center" vertical="center"/>
      <protection locked="0"/>
    </xf>
    <xf numFmtId="3" fontId="19" fillId="2" borderId="74" xfId="0" applyNumberFormat="1" applyFont="1" applyFill="1" applyBorder="1" applyAlignment="1" applyProtection="1">
      <alignment horizontal="center" vertical="center"/>
      <protection locked="0"/>
    </xf>
    <xf numFmtId="3" fontId="19" fillId="2" borderId="75" xfId="0" applyNumberFormat="1" applyFont="1" applyFill="1" applyBorder="1" applyAlignment="1" applyProtection="1">
      <alignment horizontal="center" vertical="center"/>
      <protection locked="0"/>
    </xf>
    <xf numFmtId="3" fontId="19" fillId="2" borderId="76" xfId="0" applyNumberFormat="1" applyFont="1" applyFill="1" applyBorder="1" applyAlignment="1" applyProtection="1">
      <alignment horizontal="center" vertical="center"/>
      <protection locked="0"/>
    </xf>
    <xf numFmtId="3" fontId="11" fillId="0" borderId="21" xfId="0" applyNumberFormat="1" applyFont="1" applyFill="1" applyBorder="1" applyAlignment="1" applyProtection="1">
      <alignment/>
      <protection locked="0"/>
    </xf>
    <xf numFmtId="3" fontId="11" fillId="0" borderId="1" xfId="0" applyNumberFormat="1" applyFont="1" applyFill="1" applyBorder="1" applyAlignment="1" applyProtection="1">
      <alignment/>
      <protection locked="0"/>
    </xf>
    <xf numFmtId="3" fontId="11" fillId="0" borderId="22" xfId="0" applyNumberFormat="1" applyFont="1" applyFill="1" applyBorder="1" applyAlignment="1" applyProtection="1">
      <alignment/>
      <protection locked="0"/>
    </xf>
    <xf numFmtId="168" fontId="18" fillId="0" borderId="21" xfId="0" applyNumberFormat="1" applyFont="1" applyBorder="1" applyAlignment="1" applyProtection="1">
      <alignment/>
      <protection locked="0"/>
    </xf>
    <xf numFmtId="168" fontId="18" fillId="0" borderId="1" xfId="0" applyNumberFormat="1" applyFont="1" applyBorder="1" applyAlignment="1" applyProtection="1">
      <alignment/>
      <protection locked="0"/>
    </xf>
    <xf numFmtId="168" fontId="18" fillId="0" borderId="22" xfId="0" applyNumberFormat="1" applyFont="1" applyBorder="1" applyAlignment="1" applyProtection="1">
      <alignment/>
      <protection locked="0"/>
    </xf>
    <xf numFmtId="14" fontId="11" fillId="0" borderId="0" xfId="0" applyNumberFormat="1" applyFont="1" applyFill="1" applyBorder="1" applyAlignment="1" applyProtection="1">
      <alignment/>
      <protection locked="0"/>
    </xf>
    <xf numFmtId="175" fontId="18" fillId="0" borderId="0" xfId="0" applyNumberFormat="1" applyFont="1" applyBorder="1" applyAlignment="1" applyProtection="1">
      <alignment/>
      <protection locked="0"/>
    </xf>
    <xf numFmtId="14" fontId="11" fillId="0" borderId="61" xfId="0" applyNumberFormat="1" applyFont="1" applyFill="1" applyBorder="1" applyAlignment="1" applyProtection="1">
      <alignment/>
      <protection locked="0"/>
    </xf>
    <xf numFmtId="175" fontId="18" fillId="0" borderId="19" xfId="0" applyNumberFormat="1" applyFont="1" applyBorder="1" applyAlignment="1" applyProtection="1">
      <alignment/>
      <protection locked="0"/>
    </xf>
    <xf numFmtId="171" fontId="19" fillId="3" borderId="14" xfId="0" applyNumberFormat="1" applyFont="1" applyFill="1" applyBorder="1" applyAlignment="1" applyProtection="1">
      <alignment horizontal="center"/>
      <protection locked="0"/>
    </xf>
    <xf numFmtId="171" fontId="19" fillId="3" borderId="77" xfId="0" applyNumberFormat="1" applyFont="1" applyFill="1" applyBorder="1" applyAlignment="1" applyProtection="1">
      <alignment horizontal="center"/>
      <protection locked="0"/>
    </xf>
    <xf numFmtId="178" fontId="18" fillId="0" borderId="21" xfId="0" applyNumberFormat="1" applyFont="1" applyFill="1" applyBorder="1" applyAlignment="1" applyProtection="1">
      <alignment vertical="center"/>
      <protection locked="0"/>
    </xf>
    <xf numFmtId="178" fontId="18" fillId="0" borderId="1" xfId="0" applyNumberFormat="1" applyFont="1" applyFill="1" applyBorder="1" applyAlignment="1" applyProtection="1">
      <alignment vertical="center"/>
      <protection locked="0"/>
    </xf>
    <xf numFmtId="178" fontId="18" fillId="0" borderId="22" xfId="0" applyNumberFormat="1" applyFont="1" applyFill="1" applyBorder="1" applyAlignment="1" applyProtection="1">
      <alignment vertical="center"/>
      <protection locked="0"/>
    </xf>
    <xf numFmtId="202" fontId="20" fillId="0" borderId="21" xfId="0" applyNumberFormat="1" applyFont="1" applyBorder="1" applyAlignment="1" applyProtection="1">
      <alignment/>
      <protection locked="0"/>
    </xf>
    <xf numFmtId="202" fontId="20" fillId="0" borderId="1" xfId="0" applyNumberFormat="1" applyFont="1" applyBorder="1" applyAlignment="1" applyProtection="1">
      <alignment/>
      <protection locked="0"/>
    </xf>
    <xf numFmtId="202" fontId="20" fillId="0" borderId="22" xfId="0" applyNumberFormat="1" applyFont="1" applyBorder="1" applyAlignment="1" applyProtection="1">
      <alignment/>
      <protection locked="0"/>
    </xf>
    <xf numFmtId="202" fontId="20" fillId="0" borderId="62" xfId="0" applyNumberFormat="1" applyFont="1" applyBorder="1" applyAlignment="1">
      <alignment/>
    </xf>
    <xf numFmtId="202" fontId="20" fillId="0" borderId="1" xfId="0" applyNumberFormat="1" applyFont="1" applyBorder="1" applyAlignment="1">
      <alignment/>
    </xf>
    <xf numFmtId="202" fontId="20" fillId="0" borderId="3" xfId="0" applyNumberFormat="1" applyFont="1" applyBorder="1" applyAlignment="1">
      <alignment/>
    </xf>
    <xf numFmtId="202" fontId="20" fillId="0" borderId="78" xfId="0" applyNumberFormat="1" applyFont="1" applyBorder="1" applyAlignment="1" applyProtection="1">
      <alignment vertical="center"/>
      <protection locked="0"/>
    </xf>
    <xf numFmtId="202" fontId="20" fillId="0" borderId="41" xfId="0" applyNumberFormat="1" applyFont="1" applyBorder="1" applyAlignment="1" applyProtection="1">
      <alignment vertical="center"/>
      <protection locked="0"/>
    </xf>
    <xf numFmtId="202" fontId="20" fillId="0" borderId="72" xfId="0" applyNumberFormat="1" applyFont="1" applyBorder="1" applyAlignment="1" applyProtection="1">
      <alignment vertical="center"/>
      <protection locked="0"/>
    </xf>
    <xf numFmtId="202" fontId="20" fillId="0" borderId="62" xfId="0" applyNumberFormat="1" applyFont="1" applyBorder="1" applyAlignment="1" applyProtection="1">
      <alignment/>
      <protection locked="0"/>
    </xf>
    <xf numFmtId="202" fontId="20" fillId="0" borderId="3" xfId="0" applyNumberFormat="1" applyFont="1" applyBorder="1" applyAlignment="1" applyProtection="1">
      <alignment/>
      <protection locked="0"/>
    </xf>
    <xf numFmtId="202" fontId="20" fillId="0" borderId="62" xfId="0" applyNumberFormat="1" applyFont="1" applyBorder="1" applyAlignment="1" applyProtection="1" quotePrefix="1">
      <alignment/>
      <protection locked="0"/>
    </xf>
    <xf numFmtId="202" fontId="20" fillId="0" borderId="1" xfId="0" applyNumberFormat="1" applyFont="1" applyBorder="1" applyAlignment="1" applyProtection="1" quotePrefix="1">
      <alignment/>
      <protection locked="0"/>
    </xf>
    <xf numFmtId="202" fontId="20" fillId="0" borderId="3" xfId="0" applyNumberFormat="1" applyFont="1" applyBorder="1" applyAlignment="1" applyProtection="1" quotePrefix="1">
      <alignment/>
      <protection locked="0"/>
    </xf>
    <xf numFmtId="202" fontId="20" fillId="0" borderId="78" xfId="0" applyNumberFormat="1" applyFont="1" applyFill="1" applyBorder="1" applyAlignment="1" applyProtection="1">
      <alignment vertical="center"/>
      <protection locked="0"/>
    </xf>
    <xf numFmtId="202" fontId="20" fillId="0" borderId="72" xfId="0" applyNumberFormat="1" applyFont="1" applyFill="1" applyBorder="1" applyAlignment="1" applyProtection="1">
      <alignment vertical="center"/>
      <protection locked="0"/>
    </xf>
    <xf numFmtId="202" fontId="18" fillId="0" borderId="62" xfId="0" applyNumberFormat="1" applyFont="1" applyFill="1" applyBorder="1" applyAlignment="1" applyProtection="1">
      <alignment/>
      <protection locked="0"/>
    </xf>
    <xf numFmtId="202" fontId="20" fillId="0" borderId="79" xfId="0" applyNumberFormat="1" applyFont="1" applyBorder="1" applyAlignment="1" applyProtection="1">
      <alignment vertical="center"/>
      <protection locked="0"/>
    </xf>
    <xf numFmtId="202" fontId="20" fillId="0" borderId="68" xfId="0" applyNumberFormat="1" applyFont="1" applyBorder="1" applyAlignment="1" applyProtection="1">
      <alignment vertical="center"/>
      <protection locked="0"/>
    </xf>
    <xf numFmtId="202" fontId="20" fillId="0" borderId="73" xfId="0" applyNumberFormat="1" applyFont="1" applyBorder="1" applyAlignment="1" applyProtection="1">
      <alignment vertical="center"/>
      <protection locked="0"/>
    </xf>
    <xf numFmtId="202" fontId="20" fillId="0" borderId="21" xfId="0" applyNumberFormat="1" applyFont="1" applyBorder="1" applyAlignment="1">
      <alignment/>
    </xf>
    <xf numFmtId="202" fontId="20" fillId="0" borderId="23" xfId="0" applyNumberFormat="1" applyFont="1" applyBorder="1" applyAlignment="1" applyProtection="1">
      <alignment/>
      <protection locked="0"/>
    </xf>
    <xf numFmtId="202" fontId="20" fillId="0" borderId="24" xfId="0" applyNumberFormat="1" applyFont="1" applyBorder="1" applyAlignment="1" applyProtection="1">
      <alignment/>
      <protection locked="0"/>
    </xf>
    <xf numFmtId="202" fontId="20" fillId="0" borderId="40" xfId="0" applyNumberFormat="1" applyFont="1" applyBorder="1" applyAlignment="1" applyProtection="1">
      <alignment vertical="center"/>
      <protection locked="0"/>
    </xf>
    <xf numFmtId="202" fontId="20" fillId="0" borderId="67" xfId="0" applyNumberFormat="1" applyFont="1" applyBorder="1" applyAlignment="1" applyProtection="1">
      <alignment vertical="center"/>
      <protection locked="0"/>
    </xf>
    <xf numFmtId="202" fontId="20" fillId="0" borderId="22" xfId="0" applyNumberFormat="1" applyFont="1" applyBorder="1" applyAlignment="1">
      <alignment/>
    </xf>
    <xf numFmtId="202" fontId="20" fillId="0" borderId="25" xfId="0" applyNumberFormat="1" applyFont="1" applyBorder="1" applyAlignment="1" applyProtection="1">
      <alignment/>
      <protection locked="0"/>
    </xf>
    <xf numFmtId="202" fontId="20" fillId="0" borderId="42" xfId="0" applyNumberFormat="1" applyFont="1" applyBorder="1" applyAlignment="1" applyProtection="1">
      <alignment vertical="center"/>
      <protection locked="0"/>
    </xf>
    <xf numFmtId="202" fontId="20" fillId="0" borderId="69" xfId="0" applyNumberFormat="1" applyFont="1" applyBorder="1" applyAlignment="1" applyProtection="1">
      <alignment vertical="center"/>
      <protection locked="0"/>
    </xf>
    <xf numFmtId="202" fontId="18" fillId="0" borderId="21" xfId="0" applyNumberFormat="1" applyFont="1" applyBorder="1" applyAlignment="1" applyProtection="1">
      <alignment/>
      <protection locked="0"/>
    </xf>
    <xf numFmtId="202" fontId="18" fillId="0" borderId="1" xfId="0" applyNumberFormat="1" applyFont="1" applyBorder="1" applyAlignment="1" applyProtection="1">
      <alignment/>
      <protection locked="0"/>
    </xf>
    <xf numFmtId="202" fontId="18" fillId="0" borderId="22" xfId="0" applyNumberFormat="1" applyFont="1" applyBorder="1" applyAlignment="1" applyProtection="1">
      <alignment/>
      <protection locked="0"/>
    </xf>
    <xf numFmtId="178" fontId="20" fillId="0" borderId="74" xfId="0" applyNumberFormat="1" applyFont="1" applyFill="1" applyBorder="1" applyAlignment="1" applyProtection="1">
      <alignment vertical="center"/>
      <protection locked="0"/>
    </xf>
    <xf numFmtId="178" fontId="20" fillId="0" borderId="75" xfId="0" applyNumberFormat="1" applyFont="1" applyFill="1" applyBorder="1" applyAlignment="1" applyProtection="1">
      <alignment vertical="center"/>
      <protection locked="0"/>
    </xf>
    <xf numFmtId="178" fontId="20" fillId="0" borderId="76" xfId="0" applyNumberFormat="1" applyFont="1" applyFill="1" applyBorder="1" applyAlignment="1" applyProtection="1">
      <alignment vertical="center"/>
      <protection locked="0"/>
    </xf>
    <xf numFmtId="178" fontId="20" fillId="0" borderId="80" xfId="0" applyNumberFormat="1" applyFont="1" applyFill="1" applyBorder="1" applyAlignment="1" applyProtection="1">
      <alignment vertical="center"/>
      <protection locked="0"/>
    </xf>
    <xf numFmtId="178" fontId="20" fillId="0" borderId="81" xfId="0" applyNumberFormat="1" applyFont="1" applyFill="1" applyBorder="1" applyAlignment="1" applyProtection="1">
      <alignment vertical="center"/>
      <protection locked="0"/>
    </xf>
    <xf numFmtId="178" fontId="20" fillId="0" borderId="82" xfId="0" applyNumberFormat="1" applyFont="1" applyFill="1" applyBorder="1" applyAlignment="1" applyProtection="1">
      <alignment vertical="center"/>
      <protection locked="0"/>
    </xf>
    <xf numFmtId="181" fontId="23" fillId="0" borderId="21" xfId="0" applyNumberFormat="1" applyFont="1" applyFill="1" applyBorder="1" applyAlignment="1" applyProtection="1">
      <alignment vertical="center"/>
      <protection locked="0"/>
    </xf>
    <xf numFmtId="180" fontId="20" fillId="0" borderId="1" xfId="0" applyNumberFormat="1" applyFont="1" applyFill="1" applyBorder="1" applyAlignment="1" applyProtection="1">
      <alignment vertical="center"/>
      <protection locked="0"/>
    </xf>
    <xf numFmtId="193" fontId="18" fillId="0" borderId="1" xfId="0" applyNumberFormat="1" applyFont="1" applyFill="1" applyBorder="1" applyAlignment="1" applyProtection="1">
      <alignment vertical="center"/>
      <protection locked="0"/>
    </xf>
    <xf numFmtId="206" fontId="20" fillId="0" borderId="1" xfId="0" applyNumberFormat="1" applyFont="1" applyFill="1" applyBorder="1" applyAlignment="1" applyProtection="1">
      <alignment vertical="center"/>
      <protection locked="0"/>
    </xf>
    <xf numFmtId="206" fontId="20" fillId="0" borderId="21" xfId="0" applyNumberFormat="1" applyFont="1" applyFill="1" applyBorder="1" applyAlignment="1" applyProtection="1">
      <alignment vertical="center"/>
      <protection locked="0"/>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181" fontId="18" fillId="0" borderId="21" xfId="18" applyNumberFormat="1" applyFont="1" applyFill="1" applyBorder="1" applyAlignment="1">
      <alignment vertical="center"/>
    </xf>
    <xf numFmtId="181" fontId="23" fillId="0" borderId="1" xfId="18" applyNumberFormat="1" applyFont="1" applyFill="1" applyBorder="1" applyAlignment="1">
      <alignment vertical="center"/>
    </xf>
    <xf numFmtId="202" fontId="39" fillId="0" borderId="21" xfId="0" applyNumberFormat="1" applyFont="1" applyFill="1" applyBorder="1" applyAlignment="1">
      <alignment vertical="center"/>
    </xf>
    <xf numFmtId="202" fontId="20" fillId="0" borderId="1" xfId="0" applyNumberFormat="1" applyFont="1" applyFill="1" applyBorder="1" applyAlignment="1" applyProtection="1">
      <alignment vertical="center"/>
      <protection locked="0"/>
    </xf>
    <xf numFmtId="202" fontId="20" fillId="0" borderId="21" xfId="0" applyNumberFormat="1" applyFont="1" applyFill="1" applyBorder="1" applyAlignment="1" applyProtection="1">
      <alignment vertical="center"/>
      <protection locked="0"/>
    </xf>
    <xf numFmtId="0" fontId="10" fillId="3" borderId="0" xfId="22" applyFont="1" applyFill="1" applyAlignment="1">
      <alignment horizontal="center" vertical="center"/>
      <protection/>
    </xf>
    <xf numFmtId="0" fontId="10" fillId="3" borderId="0" xfId="23" applyFont="1" applyFill="1" applyAlignment="1">
      <alignment horizontal="center" vertical="center"/>
      <protection/>
    </xf>
    <xf numFmtId="0" fontId="10" fillId="3" borderId="0" xfId="0" applyFont="1" applyFill="1" applyAlignment="1">
      <alignment horizontal="center" vertical="center"/>
    </xf>
    <xf numFmtId="3" fontId="10" fillId="3" borderId="0" xfId="0" applyNumberFormat="1" applyFont="1" applyFill="1" applyAlignment="1" applyProtection="1">
      <alignment horizontal="center" vertical="center"/>
      <protection locked="0"/>
    </xf>
  </cellXfs>
  <cellStyles count="11">
    <cellStyle name="Normal" xfId="0"/>
    <cellStyle name="gras" xfId="15"/>
    <cellStyle name="Hyperlink" xfId="16"/>
    <cellStyle name="Followed Hyperlink" xfId="17"/>
    <cellStyle name="Comma" xfId="18"/>
    <cellStyle name="Comma [0]" xfId="19"/>
    <cellStyle name="Currency" xfId="20"/>
    <cellStyle name="Currency [0]" xfId="21"/>
    <cellStyle name="Normal_Bilmbt12" xfId="22"/>
    <cellStyle name="Normal_Bilmma1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99FF99"/>
      <rgbColor rgb="00FFFF99"/>
      <rgbColor rgb="00A6CAF0"/>
      <rgbColor rgb="00CC9CCC"/>
      <rgbColor rgb="00CC99FF"/>
      <rgbColor rgb="00D56714"/>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23</xdr:row>
      <xdr:rowOff>76200</xdr:rowOff>
    </xdr:from>
    <xdr:to>
      <xdr:col>17</xdr:col>
      <xdr:colOff>0</xdr:colOff>
      <xdr:row>27</xdr:row>
      <xdr:rowOff>171450</xdr:rowOff>
    </xdr:to>
    <xdr:sp>
      <xdr:nvSpPr>
        <xdr:cNvPr id="1" name="Texte 5"/>
        <xdr:cNvSpPr txBox="1">
          <a:spLocks noChangeArrowheads="1"/>
        </xdr:cNvSpPr>
      </xdr:nvSpPr>
      <xdr:spPr>
        <a:xfrm>
          <a:off x="13011150" y="4152900"/>
          <a:ext cx="0" cy="742950"/>
        </a:xfrm>
        <a:prstGeom prst="rect">
          <a:avLst/>
        </a:prstGeom>
        <a:solidFill>
          <a:srgbClr val="FFFFFF"/>
        </a:solidFill>
        <a:ln w="1" cmpd="sng">
          <a:noFill/>
        </a:ln>
      </xdr:spPr>
      <xdr:txBody>
        <a:bodyPr vertOverflow="clip" wrap="square" anchor="ctr" vert="vert"/>
        <a:p>
          <a:pPr algn="ctr">
            <a:defRPr/>
          </a:pPr>
          <a:r>
            <a:rPr lang="en-US" cap="none" sz="1400" b="1" i="0" u="none" baseline="0"/>
            <a:t> F - 3 -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18</xdr:row>
      <xdr:rowOff>19050</xdr:rowOff>
    </xdr:from>
    <xdr:to>
      <xdr:col>17</xdr:col>
      <xdr:colOff>0</xdr:colOff>
      <xdr:row>25</xdr:row>
      <xdr:rowOff>114300</xdr:rowOff>
    </xdr:to>
    <xdr:sp>
      <xdr:nvSpPr>
        <xdr:cNvPr id="1" name="Texte 1"/>
        <xdr:cNvSpPr txBox="1">
          <a:spLocks noChangeArrowheads="1"/>
        </xdr:cNvSpPr>
      </xdr:nvSpPr>
      <xdr:spPr>
        <a:xfrm>
          <a:off x="13011150" y="3133725"/>
          <a:ext cx="0" cy="1552575"/>
        </a:xfrm>
        <a:prstGeom prst="rect">
          <a:avLst/>
        </a:prstGeom>
        <a:solidFill>
          <a:srgbClr val="FFFFFF"/>
        </a:solidFill>
        <a:ln w="1" cmpd="sng">
          <a:noFill/>
        </a:ln>
      </xdr:spPr>
      <xdr:txBody>
        <a:bodyPr vertOverflow="clip" wrap="square" anchor="ctr" vert="vert"/>
        <a:p>
          <a:pPr algn="ctr">
            <a:defRPr/>
          </a:pPr>
          <a:r>
            <a:rPr lang="en-US" cap="none" sz="1300" b="1" i="0" u="none" baseline="0"/>
            <a:t>F - 21 -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104775</xdr:rowOff>
    </xdr:from>
    <xdr:to>
      <xdr:col>17</xdr:col>
      <xdr:colOff>0</xdr:colOff>
      <xdr:row>4</xdr:row>
      <xdr:rowOff>9525</xdr:rowOff>
    </xdr:to>
    <xdr:sp>
      <xdr:nvSpPr>
        <xdr:cNvPr id="1" name="Texte 4"/>
        <xdr:cNvSpPr txBox="1">
          <a:spLocks noChangeArrowheads="1"/>
        </xdr:cNvSpPr>
      </xdr:nvSpPr>
      <xdr:spPr>
        <a:xfrm>
          <a:off x="13011150" y="266700"/>
          <a:ext cx="0" cy="609600"/>
        </a:xfrm>
        <a:prstGeom prst="rect">
          <a:avLst/>
        </a:prstGeom>
        <a:pattFill prst="pct10">
          <a:fgClr>
            <a:srgbClr val="000000"/>
          </a:fgClr>
          <a:bgClr>
            <a:srgbClr val="000000"/>
          </a:bgClr>
        </a:pattFill>
        <a:ln w="9525" cmpd="sng">
          <a:solidFill>
            <a:srgbClr val="000000"/>
          </a:solidFill>
          <a:headEnd type="none"/>
          <a:tailEnd type="none"/>
        </a:ln>
      </xdr:spPr>
      <xdr:txBody>
        <a:bodyPr vertOverflow="clip" wrap="square" anchor="ctr"/>
        <a:p>
          <a:pPr algn="ctr">
            <a:defRPr/>
          </a:pPr>
          <a:r>
            <a:rPr lang="en-US" cap="none" sz="1600" b="1" i="0" u="none" baseline="0">
              <a:solidFill>
                <a:srgbClr val="FFFFFF"/>
              </a:solidFill>
              <a:latin typeface="Arial"/>
              <a:ea typeface="Arial"/>
              <a:cs typeface="Arial"/>
            </a:rPr>
            <a:t>
  </a:t>
          </a:r>
          <a:r>
            <a:rPr lang="en-US" cap="none" sz="1400" b="1" i="0" u="none" baseline="0">
              <a:solidFill>
                <a:srgbClr val="FFFFFF"/>
              </a:solidFill>
              <a:latin typeface="Arial"/>
              <a:ea typeface="Arial"/>
              <a:cs typeface="Arial"/>
            </a:rPr>
            <a:t> Situation Mensuelle du Marché des Orges en 2003-2004</a:t>
          </a:r>
        </a:p>
      </xdr:txBody>
    </xdr:sp>
    <xdr:clientData/>
  </xdr:twoCellAnchor>
  <xdr:twoCellAnchor>
    <xdr:from>
      <xdr:col>17</xdr:col>
      <xdr:colOff>0</xdr:colOff>
      <xdr:row>18</xdr:row>
      <xdr:rowOff>95250</xdr:rowOff>
    </xdr:from>
    <xdr:to>
      <xdr:col>17</xdr:col>
      <xdr:colOff>0</xdr:colOff>
      <xdr:row>26</xdr:row>
      <xdr:rowOff>85725</xdr:rowOff>
    </xdr:to>
    <xdr:sp>
      <xdr:nvSpPr>
        <xdr:cNvPr id="2" name="Texte 7"/>
        <xdr:cNvSpPr txBox="1">
          <a:spLocks noChangeArrowheads="1"/>
        </xdr:cNvSpPr>
      </xdr:nvSpPr>
      <xdr:spPr>
        <a:xfrm>
          <a:off x="13011150" y="3228975"/>
          <a:ext cx="0" cy="1609725"/>
        </a:xfrm>
        <a:prstGeom prst="rect">
          <a:avLst/>
        </a:prstGeom>
        <a:solidFill>
          <a:srgbClr val="FFFFFF"/>
        </a:solidFill>
        <a:ln w="1" cmpd="sng">
          <a:noFill/>
        </a:ln>
      </xdr:spPr>
      <xdr:txBody>
        <a:bodyPr vertOverflow="clip" wrap="square" anchor="ctr" vert="vert"/>
        <a:p>
          <a:pPr algn="ctr">
            <a:defRPr/>
          </a:pPr>
          <a:r>
            <a:rPr lang="en-US" cap="none" sz="1300" b="1" i="0" u="none" baseline="0"/>
            <a:t>F - 29 -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15</xdr:row>
      <xdr:rowOff>19050</xdr:rowOff>
    </xdr:from>
    <xdr:to>
      <xdr:col>17</xdr:col>
      <xdr:colOff>0</xdr:colOff>
      <xdr:row>21</xdr:row>
      <xdr:rowOff>0</xdr:rowOff>
    </xdr:to>
    <xdr:sp>
      <xdr:nvSpPr>
        <xdr:cNvPr id="1" name="Texte 8"/>
        <xdr:cNvSpPr txBox="1">
          <a:spLocks noChangeArrowheads="1"/>
        </xdr:cNvSpPr>
      </xdr:nvSpPr>
      <xdr:spPr>
        <a:xfrm>
          <a:off x="13011150" y="2667000"/>
          <a:ext cx="0" cy="1114425"/>
        </a:xfrm>
        <a:prstGeom prst="rect">
          <a:avLst/>
        </a:prstGeom>
        <a:solidFill>
          <a:srgbClr val="FFFFFF"/>
        </a:solidFill>
        <a:ln w="1" cmpd="sng">
          <a:noFill/>
        </a:ln>
      </xdr:spPr>
      <xdr:txBody>
        <a:bodyPr vertOverflow="clip" wrap="square" anchor="ctr" vert="vert"/>
        <a:p>
          <a:pPr algn="ctr">
            <a:defRPr/>
          </a:pPr>
          <a:r>
            <a:rPr lang="en-US" cap="none" sz="1100" b="1" i="0" u="none" baseline="0"/>
            <a:t>F - 39 -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10</xdr:row>
      <xdr:rowOff>19050</xdr:rowOff>
    </xdr:from>
    <xdr:to>
      <xdr:col>17</xdr:col>
      <xdr:colOff>0</xdr:colOff>
      <xdr:row>21</xdr:row>
      <xdr:rowOff>133350</xdr:rowOff>
    </xdr:to>
    <xdr:sp>
      <xdr:nvSpPr>
        <xdr:cNvPr id="1" name="Texte 5"/>
        <xdr:cNvSpPr txBox="1">
          <a:spLocks noChangeArrowheads="1"/>
        </xdr:cNvSpPr>
      </xdr:nvSpPr>
      <xdr:spPr>
        <a:xfrm flipH="1">
          <a:off x="13011150" y="1857375"/>
          <a:ext cx="0" cy="2219325"/>
        </a:xfrm>
        <a:prstGeom prst="rect">
          <a:avLst/>
        </a:prstGeom>
        <a:solidFill>
          <a:srgbClr val="FFFFFF"/>
        </a:solidFill>
        <a:ln w="1" cmpd="sng">
          <a:noFill/>
        </a:ln>
      </xdr:spPr>
      <xdr:txBody>
        <a:bodyPr vertOverflow="clip" wrap="square" anchor="ctr" vert="vert"/>
        <a:p>
          <a:pPr algn="ctr">
            <a:defRPr/>
          </a:pPr>
          <a:r>
            <a:rPr lang="en-US" cap="none" sz="1300" b="1" i="0" u="none" baseline="0"/>
            <a:t>F - 45 -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12</xdr:row>
      <xdr:rowOff>123825</xdr:rowOff>
    </xdr:from>
    <xdr:to>
      <xdr:col>17</xdr:col>
      <xdr:colOff>0</xdr:colOff>
      <xdr:row>22</xdr:row>
      <xdr:rowOff>9525</xdr:rowOff>
    </xdr:to>
    <xdr:sp>
      <xdr:nvSpPr>
        <xdr:cNvPr id="1" name="Texte 5"/>
        <xdr:cNvSpPr txBox="1">
          <a:spLocks noChangeArrowheads="1"/>
        </xdr:cNvSpPr>
      </xdr:nvSpPr>
      <xdr:spPr>
        <a:xfrm>
          <a:off x="13011150" y="2286000"/>
          <a:ext cx="0" cy="1666875"/>
        </a:xfrm>
        <a:prstGeom prst="rect">
          <a:avLst/>
        </a:prstGeom>
        <a:solidFill>
          <a:srgbClr val="FFFFFF"/>
        </a:solidFill>
        <a:ln w="1" cmpd="sng">
          <a:noFill/>
        </a:ln>
      </xdr:spPr>
      <xdr:txBody>
        <a:bodyPr vertOverflow="clip" wrap="square" anchor="ctr" vert="vert"/>
        <a:p>
          <a:pPr algn="ctr">
            <a:defRPr/>
          </a:pPr>
          <a:r>
            <a:rPr lang="en-US" cap="none" sz="1100" b="1" i="0" u="none" baseline="0"/>
            <a:t>F - 49 -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18</xdr:row>
      <xdr:rowOff>76200</xdr:rowOff>
    </xdr:from>
    <xdr:to>
      <xdr:col>18</xdr:col>
      <xdr:colOff>0</xdr:colOff>
      <xdr:row>23</xdr:row>
      <xdr:rowOff>19050</xdr:rowOff>
    </xdr:to>
    <xdr:sp>
      <xdr:nvSpPr>
        <xdr:cNvPr id="1" name="Texte 5"/>
        <xdr:cNvSpPr txBox="1">
          <a:spLocks noChangeArrowheads="1"/>
        </xdr:cNvSpPr>
      </xdr:nvSpPr>
      <xdr:spPr>
        <a:xfrm>
          <a:off x="13716000" y="3371850"/>
          <a:ext cx="0" cy="752475"/>
        </a:xfrm>
        <a:prstGeom prst="rect">
          <a:avLst/>
        </a:prstGeom>
        <a:solidFill>
          <a:srgbClr val="FFFFFF"/>
        </a:solidFill>
        <a:ln w="1" cmpd="sng">
          <a:noFill/>
        </a:ln>
      </xdr:spPr>
      <xdr:txBody>
        <a:bodyPr vertOverflow="clip" wrap="square" anchor="ctr" vert="vert"/>
        <a:p>
          <a:pPr algn="ctr">
            <a:defRPr/>
          </a:pPr>
          <a:r>
            <a:rPr lang="en-US" cap="none" sz="1000" b="1" i="0" u="none" baseline="0"/>
            <a:t>F - 53 -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13</xdr:row>
      <xdr:rowOff>0</xdr:rowOff>
    </xdr:from>
    <xdr:to>
      <xdr:col>17</xdr:col>
      <xdr:colOff>0</xdr:colOff>
      <xdr:row>19</xdr:row>
      <xdr:rowOff>95250</xdr:rowOff>
    </xdr:to>
    <xdr:sp>
      <xdr:nvSpPr>
        <xdr:cNvPr id="1" name="Texte 5"/>
        <xdr:cNvSpPr txBox="1">
          <a:spLocks noChangeArrowheads="1"/>
        </xdr:cNvSpPr>
      </xdr:nvSpPr>
      <xdr:spPr>
        <a:xfrm>
          <a:off x="13011150" y="2314575"/>
          <a:ext cx="0" cy="1228725"/>
        </a:xfrm>
        <a:prstGeom prst="rect">
          <a:avLst/>
        </a:prstGeom>
        <a:solidFill>
          <a:srgbClr val="FFFFFF"/>
        </a:solidFill>
        <a:ln w="1" cmpd="sng">
          <a:noFill/>
        </a:ln>
      </xdr:spPr>
      <xdr:txBody>
        <a:bodyPr vertOverflow="clip" wrap="square" anchor="ctr" vert="vert"/>
        <a:p>
          <a:pPr algn="ctr">
            <a:defRPr/>
          </a:pPr>
          <a:r>
            <a:rPr lang="en-US" cap="none" sz="1000" b="1" i="0" u="none" baseline="0"/>
            <a:t>F - 57 -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ma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t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tr14.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o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se14.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av1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bd14.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RANCEAGRIMER\ENTITE\MEP\SMEF\U_GC\_COMMUN\Cellule%20FRANCE\France%20BILANS\France%20BILANS%20MENSUELS\201415\Bilmor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15"/>
      <sheetName val="Bilmma14"/>
      <sheetName val="13-14"/>
    </sheetNames>
    <definedNames>
      <definedName name="dat1" refersTo="=14-15!$O$7"/>
      <definedName name="dat2" refersTo="=14-15!$P$7"/>
    </definedNames>
    <sheetDataSet>
      <sheetData sheetId="0">
        <row r="3">
          <cell r="B3" t="str">
            <v>Situation Mensuelle du Marché du Maïs en 2014/15</v>
          </cell>
        </row>
        <row r="7">
          <cell r="O7">
            <v>41944</v>
          </cell>
          <cell r="P7">
            <v>41579</v>
          </cell>
        </row>
        <row r="10">
          <cell r="B10">
            <v>2070173.8</v>
          </cell>
          <cell r="C10">
            <v>1406857.4</v>
          </cell>
          <cell r="D10">
            <v>795077.3</v>
          </cell>
          <cell r="E10">
            <v>507835.3</v>
          </cell>
          <cell r="F10">
            <v>5342880.2</v>
          </cell>
          <cell r="G10">
            <v>0</v>
          </cell>
          <cell r="H10">
            <v>0</v>
          </cell>
          <cell r="I10">
            <v>0</v>
          </cell>
          <cell r="J10">
            <v>0</v>
          </cell>
          <cell r="K10">
            <v>0</v>
          </cell>
          <cell r="L10">
            <v>0</v>
          </cell>
          <cell r="M10">
            <v>0</v>
          </cell>
          <cell r="N10">
            <v>0</v>
          </cell>
          <cell r="O10">
            <v>5342880.2</v>
          </cell>
          <cell r="P10">
            <v>2327631.8</v>
          </cell>
          <cell r="Q10">
            <v>1.2954146785586969</v>
          </cell>
        </row>
        <row r="11">
          <cell r="B11">
            <v>53250.030000000006</v>
          </cell>
          <cell r="C11">
            <v>41693.747</v>
          </cell>
          <cell r="D11">
            <v>34303.036</v>
          </cell>
          <cell r="E11">
            <v>42135.935999999994</v>
          </cell>
          <cell r="F11">
            <v>63928.048</v>
          </cell>
          <cell r="G11">
            <v>0</v>
          </cell>
          <cell r="H11">
            <v>0</v>
          </cell>
          <cell r="I11">
            <v>0</v>
          </cell>
          <cell r="J11">
            <v>0</v>
          </cell>
          <cell r="K11">
            <v>0</v>
          </cell>
          <cell r="L11">
            <v>0</v>
          </cell>
          <cell r="M11">
            <v>0</v>
          </cell>
          <cell r="N11">
            <v>0</v>
          </cell>
          <cell r="O11">
            <v>63928.048</v>
          </cell>
          <cell r="P11">
            <v>48893.145000000004</v>
          </cell>
          <cell r="Q11">
            <v>0.3075053363820224</v>
          </cell>
        </row>
        <row r="12">
          <cell r="B12">
            <v>7345</v>
          </cell>
          <cell r="C12">
            <v>6524</v>
          </cell>
          <cell r="D12">
            <v>3217</v>
          </cell>
          <cell r="E12">
            <v>2123.2200000000003</v>
          </cell>
          <cell r="F12">
            <v>3312.2232000000004</v>
          </cell>
          <cell r="G12" t="str">
            <v/>
          </cell>
          <cell r="H12" t="str">
            <v/>
          </cell>
          <cell r="I12" t="str">
            <v/>
          </cell>
          <cell r="J12" t="str">
            <v/>
          </cell>
          <cell r="K12" t="str">
            <v/>
          </cell>
          <cell r="L12" t="str">
            <v/>
          </cell>
          <cell r="M12" t="str">
            <v/>
          </cell>
          <cell r="N12" t="str">
            <v/>
          </cell>
          <cell r="O12">
            <v>3312.2232000000004</v>
          </cell>
          <cell r="P12">
            <v>6162.1</v>
          </cell>
          <cell r="Q12">
            <v>-0.4624846724330991</v>
          </cell>
        </row>
        <row r="13">
          <cell r="B13">
            <v>92402.21</v>
          </cell>
          <cell r="C13">
            <v>75959.06</v>
          </cell>
          <cell r="D13">
            <v>61321.44</v>
          </cell>
          <cell r="E13">
            <v>55321.15</v>
          </cell>
          <cell r="F13">
            <v>84779.06</v>
          </cell>
          <cell r="O13">
            <v>84779.06</v>
          </cell>
          <cell r="P13">
            <v>78519.39</v>
          </cell>
          <cell r="Q13">
            <v>0.07972132743262517</v>
          </cell>
        </row>
        <row r="16">
          <cell r="B16">
            <v>2223171.04</v>
          </cell>
          <cell r="C16">
            <v>1531034.207</v>
          </cell>
          <cell r="D16">
            <v>893918.7760000001</v>
          </cell>
          <cell r="E16">
            <v>607415.606</v>
          </cell>
          <cell r="F16">
            <v>5494899.5312</v>
          </cell>
          <cell r="G16" t="str">
            <v/>
          </cell>
          <cell r="H16" t="str">
            <v/>
          </cell>
          <cell r="I16" t="str">
            <v/>
          </cell>
          <cell r="J16" t="str">
            <v/>
          </cell>
          <cell r="K16" t="str">
            <v/>
          </cell>
          <cell r="L16" t="str">
            <v/>
          </cell>
          <cell r="M16" t="str">
            <v/>
          </cell>
          <cell r="N16" t="str">
            <v/>
          </cell>
          <cell r="O16">
            <v>5494899.5312</v>
          </cell>
          <cell r="P16">
            <v>2461206.435</v>
          </cell>
          <cell r="Q16">
            <v>1.2326040810957006</v>
          </cell>
        </row>
        <row r="18">
          <cell r="B18">
            <v>0</v>
          </cell>
          <cell r="C18">
            <v>0</v>
          </cell>
          <cell r="D18">
            <v>0</v>
          </cell>
          <cell r="E18">
            <v>0</v>
          </cell>
          <cell r="F18">
            <v>0</v>
          </cell>
        </row>
        <row r="20">
          <cell r="B20">
            <v>2223171.04</v>
          </cell>
          <cell r="C20">
            <v>1531034.207</v>
          </cell>
          <cell r="D20">
            <v>893918.7760000001</v>
          </cell>
          <cell r="E20">
            <v>607415.606</v>
          </cell>
          <cell r="F20">
            <v>5494899.5312</v>
          </cell>
          <cell r="G20" t="str">
            <v/>
          </cell>
          <cell r="H20" t="str">
            <v/>
          </cell>
          <cell r="I20" t="str">
            <v/>
          </cell>
          <cell r="J20" t="str">
            <v/>
          </cell>
          <cell r="K20" t="str">
            <v/>
          </cell>
          <cell r="L20" t="str">
            <v/>
          </cell>
          <cell r="M20" t="str">
            <v/>
          </cell>
          <cell r="N20" t="str">
            <v/>
          </cell>
          <cell r="O20">
            <v>5494899.5312</v>
          </cell>
          <cell r="P20">
            <v>2461206.435</v>
          </cell>
          <cell r="Q20">
            <v>1.2326040810957006</v>
          </cell>
        </row>
        <row r="23">
          <cell r="B23">
            <v>199677.2</v>
          </cell>
          <cell r="C23">
            <v>202390.2</v>
          </cell>
          <cell r="D23">
            <v>470711.9</v>
          </cell>
          <cell r="E23">
            <v>6226870.7</v>
          </cell>
          <cell r="F23">
            <v>0</v>
          </cell>
          <cell r="G23">
            <v>0</v>
          </cell>
          <cell r="H23">
            <v>0</v>
          </cell>
          <cell r="I23">
            <v>0</v>
          </cell>
          <cell r="J23">
            <v>0</v>
          </cell>
          <cell r="K23">
            <v>0</v>
          </cell>
          <cell r="L23">
            <v>0</v>
          </cell>
          <cell r="M23">
            <v>0</v>
          </cell>
          <cell r="O23">
            <v>7099650</v>
          </cell>
          <cell r="P23">
            <v>3623630</v>
          </cell>
          <cell r="Q23">
            <v>0.9592646048299633</v>
          </cell>
        </row>
        <row r="24">
          <cell r="B24">
            <v>24250.6</v>
          </cell>
          <cell r="C24">
            <v>30907.5</v>
          </cell>
          <cell r="D24">
            <v>26046.6</v>
          </cell>
          <cell r="Q24" t="str">
            <v/>
          </cell>
        </row>
        <row r="26">
          <cell r="B26">
            <v>2447098.8400000003</v>
          </cell>
          <cell r="C26">
            <v>1764331.907</v>
          </cell>
          <cell r="D26">
            <v>1390677.276</v>
          </cell>
          <cell r="E26" t="str">
            <v/>
          </cell>
          <cell r="F26" t="str">
            <v/>
          </cell>
          <cell r="G26" t="str">
            <v/>
          </cell>
          <cell r="H26" t="str">
            <v/>
          </cell>
          <cell r="I26" t="str">
            <v/>
          </cell>
          <cell r="J26" t="str">
            <v/>
          </cell>
          <cell r="K26" t="str">
            <v/>
          </cell>
          <cell r="L26" t="str">
            <v/>
          </cell>
          <cell r="M26" t="str">
            <v/>
          </cell>
          <cell r="N26" t="str">
            <v/>
          </cell>
        </row>
        <row r="29">
          <cell r="B29">
            <v>199416.63</v>
          </cell>
          <cell r="C29">
            <v>191652.65</v>
          </cell>
          <cell r="D29">
            <v>186997.69199999998</v>
          </cell>
          <cell r="E29">
            <v>196373.391</v>
          </cell>
          <cell r="F29">
            <v>0</v>
          </cell>
          <cell r="G29">
            <v>0</v>
          </cell>
          <cell r="H29">
            <v>0</v>
          </cell>
          <cell r="I29">
            <v>0</v>
          </cell>
          <cell r="J29">
            <v>0</v>
          </cell>
          <cell r="K29">
            <v>0</v>
          </cell>
          <cell r="L29">
            <v>0</v>
          </cell>
          <cell r="M29">
            <v>0</v>
          </cell>
          <cell r="O29">
            <v>774440.3630000001</v>
          </cell>
          <cell r="P29">
            <v>763818.17</v>
          </cell>
          <cell r="Q29">
            <v>0.0139067037381424</v>
          </cell>
        </row>
        <row r="30">
          <cell r="B30">
            <v>291772.34</v>
          </cell>
          <cell r="C30">
            <v>221420.78</v>
          </cell>
          <cell r="D30">
            <v>215157.24</v>
          </cell>
          <cell r="E30">
            <v>260212.18</v>
          </cell>
          <cell r="O30">
            <v>988562.54</v>
          </cell>
          <cell r="P30">
            <v>869440.61</v>
          </cell>
          <cell r="Q30">
            <v>0.13700985280639233</v>
          </cell>
        </row>
        <row r="31">
          <cell r="B31">
            <v>32871.44</v>
          </cell>
          <cell r="C31">
            <v>33668.869999999995</v>
          </cell>
          <cell r="D31">
            <v>30638.671699999995</v>
          </cell>
          <cell r="E31">
            <v>35234.472454999996</v>
          </cell>
          <cell r="F31" t="str">
            <v/>
          </cell>
          <cell r="G31" t="str">
            <v/>
          </cell>
          <cell r="H31" t="str">
            <v/>
          </cell>
          <cell r="I31" t="str">
            <v/>
          </cell>
          <cell r="J31" t="str">
            <v/>
          </cell>
          <cell r="K31" t="str">
            <v/>
          </cell>
          <cell r="L31" t="str">
            <v/>
          </cell>
          <cell r="M31" t="str">
            <v/>
          </cell>
          <cell r="O31">
            <v>132413.45415499998</v>
          </cell>
          <cell r="P31">
            <v>128266.73000000001</v>
          </cell>
          <cell r="Q31">
            <v>0.032328914559527355</v>
          </cell>
        </row>
        <row r="33">
          <cell r="B33">
            <v>524060.41000000003</v>
          </cell>
          <cell r="C33">
            <v>446742.3</v>
          </cell>
          <cell r="D33">
            <v>432793.6037</v>
          </cell>
          <cell r="E33">
            <v>491820.043455</v>
          </cell>
          <cell r="F33" t="str">
            <v/>
          </cell>
          <cell r="G33" t="str">
            <v/>
          </cell>
          <cell r="H33" t="str">
            <v/>
          </cell>
          <cell r="I33" t="str">
            <v/>
          </cell>
          <cell r="J33" t="str">
            <v/>
          </cell>
          <cell r="K33" t="str">
            <v/>
          </cell>
          <cell r="L33" t="str">
            <v/>
          </cell>
          <cell r="M33" t="str">
            <v/>
          </cell>
          <cell r="O33">
            <v>1895416.357155</v>
          </cell>
          <cell r="P33">
            <v>1761525.51</v>
          </cell>
          <cell r="Q33">
            <v>0.0760084633432303</v>
          </cell>
        </row>
        <row r="36">
          <cell r="B36">
            <v>528605.7</v>
          </cell>
          <cell r="C36">
            <v>431814.8</v>
          </cell>
          <cell r="D36">
            <v>355391.7</v>
          </cell>
        </row>
        <row r="37">
          <cell r="B37">
            <v>38986.8</v>
          </cell>
          <cell r="C37">
            <v>13214.8</v>
          </cell>
          <cell r="D37">
            <v>4494.8</v>
          </cell>
        </row>
        <row r="39">
          <cell r="B39">
            <v>567592.5</v>
          </cell>
          <cell r="C39">
            <v>445029.6</v>
          </cell>
          <cell r="D39">
            <v>359886.5</v>
          </cell>
          <cell r="E39" t="str">
            <v/>
          </cell>
          <cell r="F39" t="str">
            <v/>
          </cell>
          <cell r="G39" t="str">
            <v/>
          </cell>
          <cell r="H39" t="str">
            <v/>
          </cell>
          <cell r="I39" t="str">
            <v/>
          </cell>
          <cell r="J39" t="str">
            <v/>
          </cell>
          <cell r="K39" t="str">
            <v/>
          </cell>
          <cell r="L39" t="str">
            <v/>
          </cell>
          <cell r="M39" t="str">
            <v/>
          </cell>
          <cell r="N39" t="str">
            <v/>
          </cell>
        </row>
        <row r="41">
          <cell r="B41">
            <v>-175588.27699999977</v>
          </cell>
          <cell r="C41">
            <v>-21358.769000000204</v>
          </cell>
          <cell r="D41">
            <v>-9418.433699999936</v>
          </cell>
          <cell r="E41" t="str">
            <v/>
          </cell>
          <cell r="F41" t="str">
            <v/>
          </cell>
          <cell r="G41" t="str">
            <v/>
          </cell>
          <cell r="H41" t="str">
            <v/>
          </cell>
          <cell r="I41" t="str">
            <v/>
          </cell>
          <cell r="J41" t="str">
            <v/>
          </cell>
          <cell r="K41" t="str">
            <v/>
          </cell>
          <cell r="L41" t="str">
            <v/>
          </cell>
          <cell r="M41" t="str">
            <v/>
          </cell>
        </row>
        <row r="42">
          <cell r="B42">
            <v>916064.6330000004</v>
          </cell>
          <cell r="C42">
            <v>870413.1309999997</v>
          </cell>
          <cell r="D42">
            <v>783261.67</v>
          </cell>
          <cell r="E42" t="str">
            <v/>
          </cell>
          <cell r="F42" t="str">
            <v/>
          </cell>
          <cell r="G42" t="str">
            <v/>
          </cell>
          <cell r="H42" t="str">
            <v/>
          </cell>
          <cell r="I42" t="str">
            <v/>
          </cell>
          <cell r="J42" t="str">
            <v/>
          </cell>
          <cell r="K42" t="str">
            <v/>
          </cell>
          <cell r="L42" t="str">
            <v/>
          </cell>
          <cell r="M42" t="str">
            <v/>
          </cell>
          <cell r="N42" t="str">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4-15"/>
      <sheetName val="Bilmbt14"/>
      <sheetName val="13-14"/>
    </sheetNames>
    <definedNames>
      <definedName name="dat1" refersTo="=14-15!$O$7"/>
      <definedName name="dat2" refersTo="=14-15!$P$7"/>
    </definedNames>
    <sheetDataSet>
      <sheetData sheetId="0">
        <row r="3">
          <cell r="B3" t="str">
            <v>Situation Mensuelle du Marché du Blé tendre en 2014/15</v>
          </cell>
        </row>
        <row r="7">
          <cell r="O7">
            <v>41944</v>
          </cell>
          <cell r="P7">
            <v>41579</v>
          </cell>
        </row>
        <row r="11">
          <cell r="B11">
            <v>1764999.7</v>
          </cell>
          <cell r="C11">
            <v>11700307.499999998</v>
          </cell>
          <cell r="D11">
            <v>13623592</v>
          </cell>
          <cell r="E11">
            <v>12897824.099999998</v>
          </cell>
          <cell r="F11">
            <v>11282235.2</v>
          </cell>
          <cell r="G11">
            <v>0</v>
          </cell>
          <cell r="H11">
            <v>0</v>
          </cell>
          <cell r="I11">
            <v>0</v>
          </cell>
          <cell r="J11">
            <v>0</v>
          </cell>
          <cell r="K11">
            <v>0</v>
          </cell>
          <cell r="L11">
            <v>0</v>
          </cell>
          <cell r="M11">
            <v>0</v>
          </cell>
          <cell r="N11">
            <v>0</v>
          </cell>
          <cell r="O11">
            <v>11282235.2</v>
          </cell>
          <cell r="P11">
            <v>11468204.999999998</v>
          </cell>
          <cell r="Q11">
            <v>-0.01621612100585912</v>
          </cell>
        </row>
        <row r="12">
          <cell r="B12">
            <v>111008.4</v>
          </cell>
          <cell r="C12">
            <v>190731.77</v>
          </cell>
          <cell r="D12">
            <v>331100.6</v>
          </cell>
          <cell r="E12">
            <v>303261.44</v>
          </cell>
          <cell r="F12">
            <v>248011.18</v>
          </cell>
          <cell r="O12">
            <v>248011.18</v>
          </cell>
          <cell r="P12">
            <v>242273.5</v>
          </cell>
          <cell r="Q12">
            <v>0.02368265617164078</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t="str">
            <v/>
          </cell>
        </row>
        <row r="14">
          <cell r="B14">
            <v>386077.62028867914</v>
          </cell>
          <cell r="C14">
            <v>388988.764257333</v>
          </cell>
          <cell r="D14">
            <v>373714.5610759965</v>
          </cell>
          <cell r="E14">
            <v>385545.35102918895</v>
          </cell>
          <cell r="F14">
            <v>381851.6961231695</v>
          </cell>
          <cell r="O14">
            <v>381851.6961231695</v>
          </cell>
          <cell r="P14">
            <v>380729.72350030654</v>
          </cell>
          <cell r="Q14">
            <v>0.0029469005270927884</v>
          </cell>
        </row>
        <row r="15">
          <cell r="B15">
            <v>59823.8</v>
          </cell>
          <cell r="C15">
            <v>58880.73</v>
          </cell>
          <cell r="D15">
            <v>75529.83</v>
          </cell>
          <cell r="E15">
            <v>66704.82</v>
          </cell>
          <cell r="F15">
            <v>67825.81999999999</v>
          </cell>
          <cell r="G15">
            <v>0</v>
          </cell>
          <cell r="H15">
            <v>0</v>
          </cell>
          <cell r="I15">
            <v>0</v>
          </cell>
          <cell r="J15">
            <v>0</v>
          </cell>
          <cell r="K15">
            <v>0</v>
          </cell>
          <cell r="L15">
            <v>0</v>
          </cell>
          <cell r="M15">
            <v>0</v>
          </cell>
          <cell r="N15">
            <v>0</v>
          </cell>
          <cell r="O15">
            <v>67825.81999999999</v>
          </cell>
          <cell r="P15">
            <v>76350.01999999999</v>
          </cell>
          <cell r="Q15">
            <v>-0.11164633617646724</v>
          </cell>
        </row>
        <row r="17">
          <cell r="B17">
            <v>2321909.520288679</v>
          </cell>
          <cell r="C17">
            <v>12338908.76425733</v>
          </cell>
          <cell r="D17">
            <v>14403936.991075996</v>
          </cell>
          <cell r="E17">
            <v>13653335.711029187</v>
          </cell>
          <cell r="F17">
            <v>11979923.896123169</v>
          </cell>
          <cell r="G17" t="str">
            <v/>
          </cell>
          <cell r="H17" t="str">
            <v/>
          </cell>
          <cell r="I17" t="str">
            <v/>
          </cell>
          <cell r="J17" t="str">
            <v/>
          </cell>
          <cell r="K17" t="str">
            <v/>
          </cell>
          <cell r="L17" t="str">
            <v/>
          </cell>
          <cell r="M17" t="str">
            <v/>
          </cell>
          <cell r="N17" t="str">
            <v/>
          </cell>
          <cell r="O17">
            <v>11979923.896123169</v>
          </cell>
          <cell r="P17">
            <v>12167558.243500303</v>
          </cell>
          <cell r="Q17">
            <v>-0.015420871108413725</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t="str">
            <v/>
          </cell>
        </row>
        <row r="21">
          <cell r="B21">
            <v>2321909.520288679</v>
          </cell>
          <cell r="C21">
            <v>12338908.76425733</v>
          </cell>
          <cell r="D21">
            <v>14403936.991075996</v>
          </cell>
          <cell r="E21">
            <v>13653335.711029187</v>
          </cell>
          <cell r="F21">
            <v>11979923.896123169</v>
          </cell>
          <cell r="G21" t="str">
            <v/>
          </cell>
          <cell r="H21" t="str">
            <v/>
          </cell>
          <cell r="I21" t="str">
            <v/>
          </cell>
          <cell r="J21" t="str">
            <v/>
          </cell>
          <cell r="K21" t="str">
            <v/>
          </cell>
          <cell r="L21" t="str">
            <v/>
          </cell>
          <cell r="M21" t="str">
            <v/>
          </cell>
          <cell r="N21" t="str">
            <v/>
          </cell>
          <cell r="O21">
            <v>11979923.896123169</v>
          </cell>
          <cell r="P21">
            <v>12167558.243500303</v>
          </cell>
          <cell r="Q21">
            <v>-0.015420871108413725</v>
          </cell>
        </row>
        <row r="24">
          <cell r="B24">
            <v>12183794.299999999</v>
          </cell>
          <cell r="C24">
            <v>4973155.2</v>
          </cell>
          <cell r="D24">
            <v>2565102.3</v>
          </cell>
          <cell r="E24">
            <v>1442955.2</v>
          </cell>
          <cell r="F24">
            <v>0</v>
          </cell>
          <cell r="G24">
            <v>0</v>
          </cell>
          <cell r="H24">
            <v>0</v>
          </cell>
          <cell r="I24">
            <v>0</v>
          </cell>
          <cell r="J24">
            <v>0</v>
          </cell>
          <cell r="K24">
            <v>0</v>
          </cell>
          <cell r="L24">
            <v>0</v>
          </cell>
          <cell r="M24">
            <v>0</v>
          </cell>
          <cell r="O24">
            <v>21165007</v>
          </cell>
          <cell r="P24">
            <v>21015259.8</v>
          </cell>
          <cell r="Q24">
            <v>0.007125641149580142</v>
          </cell>
        </row>
        <row r="25">
          <cell r="B25">
            <v>4226.962365054186</v>
          </cell>
          <cell r="C25">
            <v>4284.3268197010375</v>
          </cell>
          <cell r="D25">
            <v>4522.33095913161</v>
          </cell>
          <cell r="E25">
            <v>4882.691342134425</v>
          </cell>
          <cell r="F25">
            <v>0</v>
          </cell>
          <cell r="G25">
            <v>0</v>
          </cell>
          <cell r="H25">
            <v>0</v>
          </cell>
          <cell r="I25">
            <v>0</v>
          </cell>
          <cell r="J25">
            <v>0</v>
          </cell>
          <cell r="K25">
            <v>0</v>
          </cell>
          <cell r="L25">
            <v>0</v>
          </cell>
          <cell r="M25">
            <v>0</v>
          </cell>
          <cell r="O25">
            <v>17916.31148602126</v>
          </cell>
          <cell r="P25">
            <v>21719.339371079994</v>
          </cell>
          <cell r="Q25">
            <v>-0.17509869062235794</v>
          </cell>
        </row>
        <row r="26">
          <cell r="B26">
            <v>20660.1</v>
          </cell>
          <cell r="C26">
            <v>80528.6</v>
          </cell>
          <cell r="D26">
            <v>57533.7</v>
          </cell>
          <cell r="Q26" t="str">
            <v/>
          </cell>
        </row>
        <row r="28">
          <cell r="B28">
            <v>14530590.88265373</v>
          </cell>
          <cell r="C28">
            <v>17396876.89107703</v>
          </cell>
          <cell r="D28">
            <v>17031095.322035126</v>
          </cell>
          <cell r="E28" t="str">
            <v/>
          </cell>
          <cell r="F28" t="str">
            <v/>
          </cell>
          <cell r="G28" t="str">
            <v/>
          </cell>
          <cell r="H28" t="str">
            <v/>
          </cell>
          <cell r="I28" t="str">
            <v/>
          </cell>
          <cell r="J28" t="str">
            <v/>
          </cell>
          <cell r="K28" t="str">
            <v/>
          </cell>
          <cell r="L28" t="str">
            <v/>
          </cell>
          <cell r="M28" t="str">
            <v/>
          </cell>
          <cell r="Q28" t="str">
            <v/>
          </cell>
        </row>
        <row r="31">
          <cell r="B31">
            <v>1564</v>
          </cell>
          <cell r="C31">
            <v>2464</v>
          </cell>
          <cell r="D31">
            <v>1049</v>
          </cell>
          <cell r="E31">
            <v>1294</v>
          </cell>
          <cell r="O31">
            <v>6371</v>
          </cell>
          <cell r="P31">
            <v>13687</v>
          </cell>
          <cell r="Q31">
            <v>-0.5345218090158544</v>
          </cell>
        </row>
        <row r="32">
          <cell r="B32">
            <v>388735.59</v>
          </cell>
          <cell r="C32">
            <v>415574.56</v>
          </cell>
          <cell r="D32">
            <v>453005.49</v>
          </cell>
          <cell r="E32">
            <v>458356.91</v>
          </cell>
          <cell r="O32">
            <v>1715672.55</v>
          </cell>
          <cell r="P32">
            <v>1813618.74</v>
          </cell>
          <cell r="Q32">
            <v>-0.054005942836695575</v>
          </cell>
        </row>
        <row r="33">
          <cell r="B33">
            <v>258982.00993459846</v>
          </cell>
          <cell r="C33">
            <v>234543.07626327538</v>
          </cell>
          <cell r="D33">
            <v>256279.06763632118</v>
          </cell>
          <cell r="E33">
            <v>259137.11643715727</v>
          </cell>
          <cell r="F33">
            <v>0</v>
          </cell>
          <cell r="G33">
            <v>0</v>
          </cell>
          <cell r="H33">
            <v>0</v>
          </cell>
          <cell r="I33">
            <v>0</v>
          </cell>
          <cell r="J33">
            <v>0</v>
          </cell>
          <cell r="K33">
            <v>0</v>
          </cell>
          <cell r="L33">
            <v>0</v>
          </cell>
          <cell r="M33">
            <v>0</v>
          </cell>
          <cell r="O33">
            <v>1008941.2702713523</v>
          </cell>
          <cell r="P33">
            <v>1001080.9533170983</v>
          </cell>
          <cell r="Q33">
            <v>0.007851829493118023</v>
          </cell>
        </row>
        <row r="34">
          <cell r="B34">
            <v>31217.9179247741</v>
          </cell>
          <cell r="C34">
            <v>26294.365600329576</v>
          </cell>
          <cell r="D34">
            <v>31915.18257635803</v>
          </cell>
          <cell r="E34">
            <v>31894.063702399955</v>
          </cell>
          <cell r="F34">
            <v>0</v>
          </cell>
          <cell r="G34">
            <v>0</v>
          </cell>
          <cell r="H34">
            <v>0</v>
          </cell>
          <cell r="I34">
            <v>0</v>
          </cell>
          <cell r="J34">
            <v>0</v>
          </cell>
          <cell r="K34">
            <v>0</v>
          </cell>
          <cell r="L34">
            <v>0</v>
          </cell>
          <cell r="M34">
            <v>0</v>
          </cell>
          <cell r="O34">
            <v>121321.52980386166</v>
          </cell>
          <cell r="P34">
            <v>132011.32799919992</v>
          </cell>
          <cell r="Q34">
            <v>-0.0809763704172648</v>
          </cell>
        </row>
        <row r="35">
          <cell r="B35">
            <v>23977.813428460388</v>
          </cell>
          <cell r="C35">
            <v>21671.509515970993</v>
          </cell>
          <cell r="D35">
            <v>23389.730588151324</v>
          </cell>
          <cell r="E35">
            <v>23645.242944471145</v>
          </cell>
          <cell r="F35">
            <v>0</v>
          </cell>
          <cell r="G35">
            <v>0</v>
          </cell>
          <cell r="H35">
            <v>0</v>
          </cell>
          <cell r="I35">
            <v>0</v>
          </cell>
          <cell r="J35">
            <v>0</v>
          </cell>
          <cell r="K35">
            <v>0</v>
          </cell>
          <cell r="L35">
            <v>0</v>
          </cell>
          <cell r="M35">
            <v>0</v>
          </cell>
          <cell r="O35">
            <v>92684.29647705385</v>
          </cell>
          <cell r="P35">
            <v>101298.74339751023</v>
          </cell>
          <cell r="Q35">
            <v>-0.085040017590861</v>
          </cell>
        </row>
        <row r="36">
          <cell r="B36">
            <v>112022.57807313408</v>
          </cell>
          <cell r="C36">
            <v>94867.05471894733</v>
          </cell>
          <cell r="D36">
            <v>111741.32169982765</v>
          </cell>
          <cell r="E36">
            <v>114307.00527422481</v>
          </cell>
          <cell r="F36">
            <v>0</v>
          </cell>
          <cell r="G36">
            <v>0</v>
          </cell>
          <cell r="H36">
            <v>0</v>
          </cell>
          <cell r="I36">
            <v>0</v>
          </cell>
          <cell r="J36">
            <v>0</v>
          </cell>
          <cell r="K36">
            <v>0</v>
          </cell>
          <cell r="L36">
            <v>0</v>
          </cell>
          <cell r="M36">
            <v>0</v>
          </cell>
          <cell r="O36">
            <v>432937.9597661338</v>
          </cell>
          <cell r="P36">
            <v>433160.47262246016</v>
          </cell>
          <cell r="Q36">
            <v>-0.0005136961250854499</v>
          </cell>
        </row>
        <row r="37">
          <cell r="B37">
            <v>247294.53512651546</v>
          </cell>
          <cell r="C37">
            <v>255125.66682246103</v>
          </cell>
          <cell r="D37">
            <v>254498.4</v>
          </cell>
          <cell r="E37">
            <v>237310.14399694622</v>
          </cell>
          <cell r="O37">
            <v>994228.7459459228</v>
          </cell>
          <cell r="P37">
            <v>1008940.7577722464</v>
          </cell>
          <cell r="Q37">
            <v>-0.014581640907051718</v>
          </cell>
        </row>
        <row r="40">
          <cell r="B40">
            <v>562632.2</v>
          </cell>
          <cell r="C40">
            <v>700418.9</v>
          </cell>
          <cell r="D40">
            <v>897854.8</v>
          </cell>
        </row>
        <row r="41">
          <cell r="B41">
            <v>20095.982000000004</v>
          </cell>
          <cell r="C41">
            <v>16304.918000000001</v>
          </cell>
          <cell r="D41">
            <v>15277.281</v>
          </cell>
          <cell r="E41">
            <v>0</v>
          </cell>
          <cell r="F41">
            <v>0</v>
          </cell>
          <cell r="G41">
            <v>0</v>
          </cell>
          <cell r="H41">
            <v>0</v>
          </cell>
          <cell r="I41">
            <v>0</v>
          </cell>
          <cell r="J41">
            <v>0</v>
          </cell>
          <cell r="K41">
            <v>0</v>
          </cell>
          <cell r="L41">
            <v>0</v>
          </cell>
          <cell r="M41">
            <v>0</v>
          </cell>
        </row>
        <row r="42">
          <cell r="B42">
            <v>433815.8</v>
          </cell>
          <cell r="C42">
            <v>722236.6</v>
          </cell>
          <cell r="D42">
            <v>583125.4</v>
          </cell>
        </row>
        <row r="43">
          <cell r="B43">
            <v>40983.687</v>
          </cell>
          <cell r="C43">
            <v>38902.246</v>
          </cell>
          <cell r="D43">
            <v>34371.10800000001</v>
          </cell>
          <cell r="E43">
            <v>0</v>
          </cell>
          <cell r="F43">
            <v>0</v>
          </cell>
          <cell r="G43">
            <v>0</v>
          </cell>
          <cell r="H43">
            <v>0</v>
          </cell>
          <cell r="I43">
            <v>0</v>
          </cell>
          <cell r="J43">
            <v>0</v>
          </cell>
          <cell r="K43">
            <v>0</v>
          </cell>
          <cell r="L43">
            <v>0</v>
          </cell>
          <cell r="M43">
            <v>0</v>
          </cell>
        </row>
        <row r="46">
          <cell r="B46">
            <v>2121322.1134874825</v>
          </cell>
          <cell r="C46">
            <v>2528402.896920984</v>
          </cell>
          <cell r="D46">
            <v>2662506.7815006585</v>
          </cell>
          <cell r="E46" t="str">
            <v/>
          </cell>
          <cell r="F46" t="str">
            <v/>
          </cell>
          <cell r="G46" t="str">
            <v/>
          </cell>
          <cell r="H46" t="str">
            <v/>
          </cell>
          <cell r="I46" t="str">
            <v/>
          </cell>
          <cell r="J46" t="str">
            <v/>
          </cell>
          <cell r="K46" t="str">
            <v/>
          </cell>
          <cell r="L46" t="str">
            <v/>
          </cell>
          <cell r="M46" t="str">
            <v/>
          </cell>
          <cell r="N46" t="str">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Triticale en 2014/15</v>
          </cell>
        </row>
        <row r="7">
          <cell r="O7">
            <v>41944</v>
          </cell>
          <cell r="P7">
            <v>41579</v>
          </cell>
        </row>
        <row r="12">
          <cell r="B12">
            <v>61548.6</v>
          </cell>
          <cell r="C12">
            <v>317766.9</v>
          </cell>
          <cell r="D12">
            <v>526388</v>
          </cell>
          <cell r="E12">
            <v>505007.1</v>
          </cell>
          <cell r="F12">
            <v>455467.8</v>
          </cell>
          <cell r="G12">
            <v>0</v>
          </cell>
          <cell r="H12">
            <v>0</v>
          </cell>
          <cell r="I12">
            <v>0</v>
          </cell>
          <cell r="J12">
            <v>0</v>
          </cell>
          <cell r="K12">
            <v>0</v>
          </cell>
          <cell r="L12">
            <v>0</v>
          </cell>
          <cell r="M12">
            <v>0</v>
          </cell>
          <cell r="N12">
            <v>0</v>
          </cell>
          <cell r="O12">
            <v>455467.8</v>
          </cell>
          <cell r="P12">
            <v>429283.9</v>
          </cell>
          <cell r="Q12">
            <v>0.06099436759682808</v>
          </cell>
        </row>
        <row r="14">
          <cell r="B14">
            <v>12790.18</v>
          </cell>
          <cell r="C14">
            <v>25271.67</v>
          </cell>
          <cell r="D14">
            <v>48648.73</v>
          </cell>
          <cell r="E14">
            <v>46538.45</v>
          </cell>
          <cell r="F14">
            <v>36847.12</v>
          </cell>
          <cell r="O14">
            <v>36847.12</v>
          </cell>
          <cell r="P14">
            <v>37844.44</v>
          </cell>
          <cell r="Q14">
            <v>-0.026353144609881918</v>
          </cell>
        </row>
        <row r="18">
          <cell r="B18">
            <v>74338.78</v>
          </cell>
          <cell r="C18">
            <v>343038.57</v>
          </cell>
          <cell r="D18">
            <v>575036.73</v>
          </cell>
          <cell r="E18">
            <v>551545.5499999999</v>
          </cell>
          <cell r="F18">
            <v>492314.92</v>
          </cell>
          <cell r="G18">
            <v>0</v>
          </cell>
          <cell r="H18">
            <v>0</v>
          </cell>
          <cell r="I18">
            <v>0</v>
          </cell>
          <cell r="J18">
            <v>0</v>
          </cell>
          <cell r="K18">
            <v>0</v>
          </cell>
          <cell r="L18">
            <v>0</v>
          </cell>
          <cell r="M18">
            <v>0</v>
          </cell>
          <cell r="N18">
            <v>0</v>
          </cell>
          <cell r="O18">
            <v>492314.92</v>
          </cell>
          <cell r="P18">
            <v>467128.34</v>
          </cell>
          <cell r="Q18">
            <v>0.05391790187681611</v>
          </cell>
        </row>
        <row r="22">
          <cell r="B22">
            <v>74338.78</v>
          </cell>
          <cell r="C22">
            <v>343038.57</v>
          </cell>
          <cell r="D22">
            <v>575036.73</v>
          </cell>
          <cell r="E22">
            <v>551545.5499999999</v>
          </cell>
          <cell r="F22">
            <v>492314.92</v>
          </cell>
          <cell r="G22">
            <v>0</v>
          </cell>
          <cell r="H22">
            <v>0</v>
          </cell>
          <cell r="I22">
            <v>0</v>
          </cell>
          <cell r="J22">
            <v>0</v>
          </cell>
          <cell r="K22">
            <v>0</v>
          </cell>
          <cell r="L22">
            <v>0</v>
          </cell>
          <cell r="M22">
            <v>0</v>
          </cell>
          <cell r="N22">
            <v>0</v>
          </cell>
          <cell r="O22">
            <v>492314.92</v>
          </cell>
          <cell r="P22">
            <v>467128.34</v>
          </cell>
          <cell r="Q22">
            <v>0.05391790187681611</v>
          </cell>
        </row>
        <row r="25">
          <cell r="B25">
            <v>307417.8</v>
          </cell>
          <cell r="C25">
            <v>295687.7</v>
          </cell>
          <cell r="D25">
            <v>66275</v>
          </cell>
          <cell r="E25">
            <v>24499.2</v>
          </cell>
          <cell r="F25">
            <v>0</v>
          </cell>
          <cell r="G25">
            <v>0</v>
          </cell>
          <cell r="H25">
            <v>0</v>
          </cell>
          <cell r="I25">
            <v>0</v>
          </cell>
          <cell r="J25">
            <v>0</v>
          </cell>
          <cell r="K25">
            <v>0</v>
          </cell>
          <cell r="L25">
            <v>0</v>
          </cell>
          <cell r="M25">
            <v>0</v>
          </cell>
          <cell r="O25">
            <v>693879.7</v>
          </cell>
          <cell r="P25">
            <v>650440.5</v>
          </cell>
          <cell r="Q25">
            <v>0.06678427926920283</v>
          </cell>
        </row>
        <row r="28">
          <cell r="B28">
            <v>53.3</v>
          </cell>
          <cell r="C28">
            <v>436.7</v>
          </cell>
          <cell r="D28">
            <v>769.6</v>
          </cell>
          <cell r="Q28" t="str">
            <v/>
          </cell>
        </row>
        <row r="30">
          <cell r="B30">
            <v>381809.88</v>
          </cell>
          <cell r="C30">
            <v>639162.97</v>
          </cell>
          <cell r="D30">
            <v>642081.33</v>
          </cell>
          <cell r="E30" t="str">
            <v/>
          </cell>
          <cell r="F30" t="str">
            <v/>
          </cell>
          <cell r="G30" t="str">
            <v/>
          </cell>
          <cell r="H30" t="str">
            <v/>
          </cell>
          <cell r="I30" t="str">
            <v/>
          </cell>
          <cell r="J30" t="str">
            <v/>
          </cell>
          <cell r="K30" t="str">
            <v/>
          </cell>
          <cell r="L30" t="str">
            <v/>
          </cell>
          <cell r="M30" t="str">
            <v/>
          </cell>
          <cell r="N30" t="str">
            <v/>
          </cell>
          <cell r="Q30" t="str">
            <v/>
          </cell>
        </row>
        <row r="33">
          <cell r="B33">
            <v>35589.04</v>
          </cell>
          <cell r="C33">
            <v>51887.55</v>
          </cell>
          <cell r="D33">
            <v>56269.77</v>
          </cell>
          <cell r="E33">
            <v>59396.08</v>
          </cell>
          <cell r="O33">
            <v>203142.44</v>
          </cell>
          <cell r="P33">
            <v>239322.19</v>
          </cell>
          <cell r="Q33">
            <v>-0.1511759105998487</v>
          </cell>
        </row>
        <row r="34">
          <cell r="B34">
            <v>1301.4700000000084</v>
          </cell>
          <cell r="C34">
            <v>7572.490000000034</v>
          </cell>
          <cell r="D34">
            <v>29828.410000000054</v>
          </cell>
          <cell r="E34" t="str">
            <v/>
          </cell>
          <cell r="F34" t="str">
            <v/>
          </cell>
          <cell r="G34" t="str">
            <v/>
          </cell>
          <cell r="H34" t="str">
            <v/>
          </cell>
          <cell r="I34" t="str">
            <v/>
          </cell>
          <cell r="J34" t="str">
            <v/>
          </cell>
          <cell r="K34" t="str">
            <v/>
          </cell>
          <cell r="L34" t="str">
            <v/>
          </cell>
          <cell r="M34" t="str">
            <v/>
          </cell>
          <cell r="N34" t="str">
            <v/>
          </cell>
          <cell r="Q34" t="str">
            <v/>
          </cell>
        </row>
        <row r="43">
          <cell r="B43">
            <v>1880.8</v>
          </cell>
          <cell r="C43">
            <v>4666.2</v>
          </cell>
          <cell r="D43">
            <v>4433.4</v>
          </cell>
        </row>
        <row r="45">
          <cell r="B45">
            <v>0</v>
          </cell>
          <cell r="C45">
            <v>0</v>
          </cell>
          <cell r="D45">
            <v>4.2</v>
          </cell>
          <cell r="Q45" t="str">
            <v/>
          </cell>
        </row>
        <row r="48">
          <cell r="B48">
            <v>38771.31000000001</v>
          </cell>
          <cell r="C48">
            <v>64126.240000000034</v>
          </cell>
          <cell r="D48">
            <v>90535.78000000006</v>
          </cell>
          <cell r="E48" t="str">
            <v/>
          </cell>
          <cell r="F48" t="str">
            <v/>
          </cell>
          <cell r="G48" t="str">
            <v/>
          </cell>
          <cell r="H48" t="str">
            <v/>
          </cell>
          <cell r="I48" t="str">
            <v/>
          </cell>
          <cell r="J48" t="str">
            <v/>
          </cell>
          <cell r="K48" t="str">
            <v/>
          </cell>
          <cell r="L48" t="str">
            <v/>
          </cell>
          <cell r="M48" t="str">
            <v/>
          </cell>
          <cell r="N48" t="str">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Sorgho en 2014/15</v>
          </cell>
        </row>
        <row r="7">
          <cell r="O7">
            <v>41944</v>
          </cell>
          <cell r="P7">
            <v>41579</v>
          </cell>
        </row>
        <row r="10">
          <cell r="B10">
            <v>21559</v>
          </cell>
          <cell r="C10">
            <v>15549.3</v>
          </cell>
          <cell r="D10">
            <v>11645.4</v>
          </cell>
          <cell r="E10">
            <v>9609.7</v>
          </cell>
          <cell r="F10">
            <v>171118.7</v>
          </cell>
          <cell r="G10">
            <v>0</v>
          </cell>
          <cell r="H10">
            <v>0</v>
          </cell>
          <cell r="I10">
            <v>0</v>
          </cell>
          <cell r="J10">
            <v>0</v>
          </cell>
          <cell r="K10">
            <v>0</v>
          </cell>
          <cell r="L10">
            <v>0</v>
          </cell>
          <cell r="M10">
            <v>0</v>
          </cell>
          <cell r="N10">
            <v>0</v>
          </cell>
          <cell r="O10">
            <v>171118.7</v>
          </cell>
          <cell r="P10">
            <v>42431.2</v>
          </cell>
          <cell r="Q10">
            <v>3.0328508267501277</v>
          </cell>
        </row>
        <row r="12">
          <cell r="B12">
            <v>759.08</v>
          </cell>
          <cell r="C12">
            <v>516.39</v>
          </cell>
          <cell r="D12">
            <v>456.7</v>
          </cell>
          <cell r="E12">
            <v>203.3</v>
          </cell>
          <cell r="F12">
            <v>429.55</v>
          </cell>
          <cell r="O12">
            <v>429.55</v>
          </cell>
          <cell r="P12">
            <v>680</v>
          </cell>
          <cell r="Q12">
            <v>-0.36830882352941174</v>
          </cell>
        </row>
        <row r="16">
          <cell r="B16">
            <v>22318.08</v>
          </cell>
          <cell r="C16">
            <v>16065.689999999999</v>
          </cell>
          <cell r="D16">
            <v>12102.1</v>
          </cell>
          <cell r="E16">
            <v>9813</v>
          </cell>
          <cell r="F16">
            <v>171548.25</v>
          </cell>
          <cell r="G16">
            <v>0</v>
          </cell>
          <cell r="H16">
            <v>0</v>
          </cell>
          <cell r="I16">
            <v>0</v>
          </cell>
          <cell r="J16">
            <v>0</v>
          </cell>
          <cell r="K16">
            <v>0</v>
          </cell>
          <cell r="L16">
            <v>0</v>
          </cell>
          <cell r="M16">
            <v>0</v>
          </cell>
          <cell r="N16">
            <v>0</v>
          </cell>
          <cell r="O16">
            <v>171548.25</v>
          </cell>
          <cell r="P16">
            <v>43111.2</v>
          </cell>
          <cell r="Q16">
            <v>2.9792037799922064</v>
          </cell>
        </row>
        <row r="18">
          <cell r="B18">
            <v>0</v>
          </cell>
          <cell r="C18">
            <v>0</v>
          </cell>
          <cell r="D18">
            <v>0</v>
          </cell>
          <cell r="E18">
            <v>0</v>
          </cell>
          <cell r="F18">
            <v>0</v>
          </cell>
          <cell r="O18">
            <v>0</v>
          </cell>
          <cell r="P18">
            <v>0</v>
          </cell>
          <cell r="Q18" t="str">
            <v/>
          </cell>
        </row>
        <row r="20">
          <cell r="B20">
            <v>22318.08</v>
          </cell>
          <cell r="C20">
            <v>16065.689999999999</v>
          </cell>
          <cell r="D20">
            <v>12102.1</v>
          </cell>
          <cell r="E20">
            <v>9813</v>
          </cell>
          <cell r="F20">
            <v>171548.25</v>
          </cell>
          <cell r="G20" t="str">
            <v/>
          </cell>
          <cell r="H20" t="str">
            <v/>
          </cell>
          <cell r="I20" t="str">
            <v/>
          </cell>
          <cell r="J20" t="str">
            <v/>
          </cell>
          <cell r="K20" t="str">
            <v/>
          </cell>
          <cell r="L20" t="str">
            <v/>
          </cell>
          <cell r="M20" t="str">
            <v/>
          </cell>
          <cell r="N20" t="str">
            <v/>
          </cell>
          <cell r="O20">
            <v>171548.25</v>
          </cell>
          <cell r="P20">
            <v>43111.2</v>
          </cell>
          <cell r="Q20">
            <v>2.9792037799922064</v>
          </cell>
        </row>
        <row r="23">
          <cell r="B23">
            <v>281</v>
          </cell>
          <cell r="C23">
            <v>407.1</v>
          </cell>
          <cell r="D23">
            <v>4169.9</v>
          </cell>
          <cell r="E23">
            <v>177673.5</v>
          </cell>
          <cell r="F23">
            <v>0</v>
          </cell>
          <cell r="G23">
            <v>0</v>
          </cell>
          <cell r="H23">
            <v>0</v>
          </cell>
          <cell r="I23">
            <v>0</v>
          </cell>
          <cell r="J23">
            <v>0</v>
          </cell>
          <cell r="K23">
            <v>0</v>
          </cell>
          <cell r="L23">
            <v>0</v>
          </cell>
          <cell r="M23">
            <v>0</v>
          </cell>
          <cell r="O23">
            <v>182531.5</v>
          </cell>
          <cell r="P23">
            <v>43039.6</v>
          </cell>
          <cell r="Q23">
            <v>3.2410129276294395</v>
          </cell>
        </row>
        <row r="26">
          <cell r="B26">
            <v>79.8</v>
          </cell>
          <cell r="C26">
            <v>18.7</v>
          </cell>
          <cell r="D26">
            <v>24.1</v>
          </cell>
          <cell r="Q26" t="str">
            <v/>
          </cell>
        </row>
        <row r="28">
          <cell r="B28">
            <v>22678.88</v>
          </cell>
          <cell r="C28">
            <v>16491.489999999998</v>
          </cell>
          <cell r="D28">
            <v>16296.1</v>
          </cell>
          <cell r="E28" t="str">
            <v/>
          </cell>
          <cell r="F28" t="str">
            <v/>
          </cell>
          <cell r="G28" t="str">
            <v/>
          </cell>
          <cell r="H28" t="str">
            <v/>
          </cell>
          <cell r="I28" t="str">
            <v/>
          </cell>
          <cell r="J28" t="str">
            <v/>
          </cell>
          <cell r="K28" t="str">
            <v/>
          </cell>
          <cell r="L28" t="str">
            <v/>
          </cell>
          <cell r="M28" t="str">
            <v/>
          </cell>
          <cell r="Q28" t="str">
            <v/>
          </cell>
        </row>
        <row r="34">
          <cell r="B34">
            <v>1802.65</v>
          </cell>
          <cell r="C34">
            <v>1040.28</v>
          </cell>
          <cell r="D34">
            <v>1069.8</v>
          </cell>
          <cell r="E34">
            <v>1844.43</v>
          </cell>
          <cell r="O34">
            <v>5757.160000000001</v>
          </cell>
          <cell r="P34">
            <v>2008.93</v>
          </cell>
          <cell r="Q34">
            <v>1.8657842732200725</v>
          </cell>
        </row>
        <row r="35">
          <cell r="B35">
            <v>-900.659999999998</v>
          </cell>
          <cell r="C35">
            <v>517.3099999999977</v>
          </cell>
          <cell r="D35">
            <v>2144.600000000002</v>
          </cell>
          <cell r="E35" t="str">
            <v/>
          </cell>
          <cell r="F35" t="str">
            <v/>
          </cell>
          <cell r="G35" t="str">
            <v/>
          </cell>
          <cell r="H35" t="str">
            <v/>
          </cell>
          <cell r="I35" t="str">
            <v/>
          </cell>
          <cell r="J35" t="str">
            <v/>
          </cell>
          <cell r="K35" t="str">
            <v/>
          </cell>
          <cell r="L35" t="str">
            <v/>
          </cell>
          <cell r="M35" t="str">
            <v/>
          </cell>
          <cell r="N35" t="str">
            <v/>
          </cell>
        </row>
        <row r="41">
          <cell r="B41">
            <v>5711.2</v>
          </cell>
          <cell r="C41">
            <v>2831.8</v>
          </cell>
          <cell r="D41">
            <v>3268.6</v>
          </cell>
        </row>
        <row r="43">
          <cell r="B43">
            <v>0</v>
          </cell>
          <cell r="C43">
            <v>0</v>
          </cell>
          <cell r="D43">
            <v>0.1</v>
          </cell>
        </row>
        <row r="46">
          <cell r="B46">
            <v>6613.190000000002</v>
          </cell>
          <cell r="C46">
            <v>4389.389999999998</v>
          </cell>
          <cell r="D46">
            <v>6483.100000000002</v>
          </cell>
          <cell r="E46" t="str">
            <v/>
          </cell>
          <cell r="F46" t="str">
            <v/>
          </cell>
          <cell r="G46" t="str">
            <v/>
          </cell>
          <cell r="H46" t="str">
            <v/>
          </cell>
          <cell r="I46" t="str">
            <v/>
          </cell>
          <cell r="J46" t="str">
            <v/>
          </cell>
          <cell r="K46" t="str">
            <v/>
          </cell>
          <cell r="L46" t="str">
            <v/>
          </cell>
          <cell r="M46" t="str">
            <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du Seigle en 2014/15</v>
          </cell>
        </row>
        <row r="7">
          <cell r="O7">
            <v>41944</v>
          </cell>
          <cell r="P7">
            <v>41944</v>
          </cell>
        </row>
        <row r="10">
          <cell r="B10">
            <v>17118.7</v>
          </cell>
          <cell r="C10">
            <v>23572.9</v>
          </cell>
          <cell r="D10">
            <v>37012.4</v>
          </cell>
          <cell r="E10">
            <v>37840.3</v>
          </cell>
          <cell r="F10">
            <v>37821.3</v>
          </cell>
          <cell r="G10">
            <v>0</v>
          </cell>
          <cell r="H10">
            <v>0</v>
          </cell>
          <cell r="I10">
            <v>0</v>
          </cell>
          <cell r="J10">
            <v>0</v>
          </cell>
          <cell r="K10">
            <v>0</v>
          </cell>
          <cell r="L10">
            <v>0</v>
          </cell>
          <cell r="M10">
            <v>0</v>
          </cell>
          <cell r="N10">
            <v>0</v>
          </cell>
          <cell r="O10">
            <v>37821.3</v>
          </cell>
          <cell r="P10">
            <v>54784</v>
          </cell>
          <cell r="Q10">
            <v>-0.3096287237149532</v>
          </cell>
        </row>
        <row r="12">
          <cell r="B12">
            <v>302.22</v>
          </cell>
          <cell r="C12">
            <v>221.51</v>
          </cell>
          <cell r="D12">
            <v>1022.96</v>
          </cell>
          <cell r="E12">
            <v>1299.07</v>
          </cell>
          <cell r="F12">
            <v>688.08</v>
          </cell>
          <cell r="O12">
            <v>688.08</v>
          </cell>
          <cell r="P12">
            <v>1160.93</v>
          </cell>
          <cell r="Q12">
            <v>-0.4073027658859707</v>
          </cell>
        </row>
        <row r="16">
          <cell r="B16">
            <v>17420.920000000002</v>
          </cell>
          <cell r="C16">
            <v>23794.41</v>
          </cell>
          <cell r="D16">
            <v>38035.36</v>
          </cell>
          <cell r="E16">
            <v>39139.37</v>
          </cell>
          <cell r="F16">
            <v>38509.380000000005</v>
          </cell>
          <cell r="G16">
            <v>0</v>
          </cell>
          <cell r="H16">
            <v>0</v>
          </cell>
          <cell r="I16">
            <v>0</v>
          </cell>
          <cell r="J16">
            <v>0</v>
          </cell>
          <cell r="K16">
            <v>0</v>
          </cell>
          <cell r="L16">
            <v>0</v>
          </cell>
          <cell r="M16">
            <v>0</v>
          </cell>
          <cell r="N16">
            <v>0</v>
          </cell>
          <cell r="O16">
            <v>38509.380000000005</v>
          </cell>
          <cell r="P16">
            <v>55944.93</v>
          </cell>
          <cell r="Q16">
            <v>-0.31165558702102225</v>
          </cell>
        </row>
        <row r="18">
          <cell r="B18">
            <v>0</v>
          </cell>
          <cell r="C18">
            <v>0</v>
          </cell>
          <cell r="D18">
            <v>0</v>
          </cell>
          <cell r="E18">
            <v>0</v>
          </cell>
          <cell r="F18">
            <v>0</v>
          </cell>
          <cell r="O18">
            <v>0</v>
          </cell>
          <cell r="P18">
            <v>0</v>
          </cell>
          <cell r="Q18" t="str">
            <v/>
          </cell>
        </row>
        <row r="19">
          <cell r="B19">
            <v>17420.920000000002</v>
          </cell>
          <cell r="C19">
            <v>23794.41</v>
          </cell>
          <cell r="D19">
            <v>38035.36</v>
          </cell>
          <cell r="E19">
            <v>39139.37</v>
          </cell>
          <cell r="F19">
            <v>38509.380000000005</v>
          </cell>
          <cell r="G19">
            <v>0</v>
          </cell>
          <cell r="H19">
            <v>0</v>
          </cell>
          <cell r="I19">
            <v>0</v>
          </cell>
          <cell r="J19">
            <v>0</v>
          </cell>
          <cell r="K19">
            <v>0</v>
          </cell>
          <cell r="L19">
            <v>0</v>
          </cell>
          <cell r="M19">
            <v>0</v>
          </cell>
          <cell r="N19">
            <v>0</v>
          </cell>
          <cell r="O19">
            <v>38509.380000000005</v>
          </cell>
          <cell r="P19">
            <v>55944.93</v>
          </cell>
          <cell r="Q19">
            <v>-0.31165558702102225</v>
          </cell>
        </row>
        <row r="23">
          <cell r="B23">
            <v>12030.9</v>
          </cell>
          <cell r="C23">
            <v>18484.4</v>
          </cell>
          <cell r="D23">
            <v>6617.5</v>
          </cell>
          <cell r="E23">
            <v>3316.1</v>
          </cell>
          <cell r="F23">
            <v>0</v>
          </cell>
          <cell r="G23">
            <v>0</v>
          </cell>
          <cell r="H23">
            <v>0</v>
          </cell>
          <cell r="I23">
            <v>0</v>
          </cell>
          <cell r="J23">
            <v>0</v>
          </cell>
          <cell r="K23">
            <v>0</v>
          </cell>
          <cell r="L23">
            <v>0</v>
          </cell>
          <cell r="M23">
            <v>0</v>
          </cell>
          <cell r="O23">
            <v>40448.9</v>
          </cell>
          <cell r="P23">
            <v>42594.9</v>
          </cell>
          <cell r="Q23">
            <v>-0.05038161845666966</v>
          </cell>
        </row>
        <row r="26">
          <cell r="B26">
            <v>1.9</v>
          </cell>
          <cell r="C26">
            <v>15.2</v>
          </cell>
          <cell r="D26">
            <v>159</v>
          </cell>
        </row>
        <row r="28">
          <cell r="B28">
            <v>29453.72</v>
          </cell>
          <cell r="C28">
            <v>42294.01</v>
          </cell>
          <cell r="D28">
            <v>44811.86</v>
          </cell>
          <cell r="E28" t="str">
            <v/>
          </cell>
          <cell r="F28" t="str">
            <v/>
          </cell>
          <cell r="G28" t="str">
            <v/>
          </cell>
          <cell r="H28" t="str">
            <v/>
          </cell>
          <cell r="I28" t="str">
            <v/>
          </cell>
          <cell r="J28" t="str">
            <v/>
          </cell>
          <cell r="K28" t="str">
            <v/>
          </cell>
          <cell r="L28" t="str">
            <v/>
          </cell>
          <cell r="M28" t="str">
            <v/>
          </cell>
        </row>
        <row r="34">
          <cell r="B34">
            <v>473.73</v>
          </cell>
          <cell r="C34">
            <v>490.18</v>
          </cell>
          <cell r="D34">
            <v>388.82</v>
          </cell>
          <cell r="E34">
            <v>679.21</v>
          </cell>
          <cell r="O34">
            <v>2031.94</v>
          </cell>
          <cell r="P34">
            <v>2701.57</v>
          </cell>
          <cell r="Q34">
            <v>-0.24786698105175886</v>
          </cell>
        </row>
        <row r="35">
          <cell r="B35">
            <v>2762.880000000001</v>
          </cell>
          <cell r="C35">
            <v>-4573.629999999997</v>
          </cell>
          <cell r="D35">
            <v>339.86999999999534</v>
          </cell>
          <cell r="E35" t="str">
            <v/>
          </cell>
          <cell r="F35" t="str">
            <v/>
          </cell>
          <cell r="G35" t="str">
            <v/>
          </cell>
          <cell r="H35" t="str">
            <v/>
          </cell>
          <cell r="I35" t="str">
            <v/>
          </cell>
          <cell r="J35" t="str">
            <v/>
          </cell>
          <cell r="K35" t="str">
            <v/>
          </cell>
          <cell r="L35" t="str">
            <v/>
          </cell>
          <cell r="M35" t="str">
            <v/>
          </cell>
        </row>
        <row r="41">
          <cell r="B41">
            <v>2422.7</v>
          </cell>
          <cell r="C41">
            <v>8342.1</v>
          </cell>
          <cell r="D41">
            <v>4943.7</v>
          </cell>
          <cell r="Q41" t="str">
            <v/>
          </cell>
        </row>
        <row r="43">
          <cell r="B43">
            <v>0</v>
          </cell>
          <cell r="C43">
            <v>0</v>
          </cell>
          <cell r="D43">
            <v>0.1</v>
          </cell>
          <cell r="Q43" t="str">
            <v/>
          </cell>
        </row>
        <row r="46">
          <cell r="B46">
            <v>5659.310000000001</v>
          </cell>
          <cell r="C46">
            <v>4258.650000000003</v>
          </cell>
          <cell r="D46">
            <v>5672.489999999995</v>
          </cell>
          <cell r="E46" t="str">
            <v/>
          </cell>
          <cell r="F46" t="str">
            <v/>
          </cell>
          <cell r="G46" t="str">
            <v/>
          </cell>
          <cell r="H46" t="str">
            <v/>
          </cell>
          <cell r="I46" t="str">
            <v/>
          </cell>
          <cell r="J46" t="str">
            <v/>
          </cell>
          <cell r="K46" t="str">
            <v/>
          </cell>
          <cell r="L46" t="str">
            <v/>
          </cell>
          <cell r="M46" t="str">
            <v/>
          </cell>
          <cell r="N46" t="str">
            <v/>
          </cell>
          <cell r="Q46" t="str">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4-15"/>
      <sheetName val="13-14"/>
    </sheetNames>
    <sheetDataSet>
      <sheetData sheetId="0">
        <row r="3">
          <cell r="B3" t="str">
            <v>Situation Mensuelle du Marché de l'Avoine en 2014/15</v>
          </cell>
        </row>
        <row r="7">
          <cell r="O7">
            <v>41944</v>
          </cell>
          <cell r="P7">
            <v>41579</v>
          </cell>
        </row>
        <row r="10">
          <cell r="B10">
            <v>66930</v>
          </cell>
          <cell r="C10">
            <v>147947.3</v>
          </cell>
          <cell r="D10">
            <v>183601.2</v>
          </cell>
          <cell r="E10">
            <v>179722</v>
          </cell>
          <cell r="F10">
            <v>163328.3</v>
          </cell>
          <cell r="G10">
            <v>0</v>
          </cell>
          <cell r="H10">
            <v>0</v>
          </cell>
          <cell r="I10">
            <v>0</v>
          </cell>
          <cell r="J10">
            <v>0</v>
          </cell>
          <cell r="K10">
            <v>0</v>
          </cell>
          <cell r="L10">
            <v>0</v>
          </cell>
          <cell r="M10">
            <v>0</v>
          </cell>
          <cell r="N10">
            <v>0</v>
          </cell>
          <cell r="O10">
            <v>163328.3</v>
          </cell>
          <cell r="P10">
            <v>198695.1</v>
          </cell>
          <cell r="Q10">
            <v>-0.17799533053406957</v>
          </cell>
        </row>
        <row r="12">
          <cell r="B12">
            <v>4042.98</v>
          </cell>
          <cell r="C12">
            <v>5686.46</v>
          </cell>
          <cell r="D12">
            <v>6755.3</v>
          </cell>
          <cell r="E12">
            <v>5851.49</v>
          </cell>
          <cell r="F12">
            <v>4425.95</v>
          </cell>
          <cell r="O12">
            <v>4425.95</v>
          </cell>
          <cell r="P12">
            <v>4782.73</v>
          </cell>
          <cell r="Q12">
            <v>-0.07459756248000615</v>
          </cell>
        </row>
        <row r="16">
          <cell r="B16">
            <v>70972.98</v>
          </cell>
          <cell r="C16">
            <v>153633.75999999998</v>
          </cell>
          <cell r="D16">
            <v>190356.5</v>
          </cell>
          <cell r="E16">
            <v>185573.49</v>
          </cell>
          <cell r="F16">
            <v>167754.25</v>
          </cell>
          <cell r="G16">
            <v>0</v>
          </cell>
          <cell r="H16">
            <v>0</v>
          </cell>
          <cell r="I16">
            <v>0</v>
          </cell>
          <cell r="J16">
            <v>0</v>
          </cell>
          <cell r="K16">
            <v>0</v>
          </cell>
          <cell r="L16">
            <v>0</v>
          </cell>
          <cell r="M16">
            <v>0</v>
          </cell>
          <cell r="N16">
            <v>0</v>
          </cell>
          <cell r="O16">
            <v>167754.25</v>
          </cell>
          <cell r="P16">
            <v>203477.83000000002</v>
          </cell>
          <cell r="Q16">
            <v>-0.17556497432668716</v>
          </cell>
        </row>
        <row r="23">
          <cell r="B23">
            <v>102704.4</v>
          </cell>
          <cell r="C23">
            <v>59538.3</v>
          </cell>
          <cell r="D23">
            <v>17272</v>
          </cell>
          <cell r="E23">
            <v>7820.1</v>
          </cell>
          <cell r="F23">
            <v>0</v>
          </cell>
          <cell r="G23">
            <v>0</v>
          </cell>
          <cell r="H23">
            <v>0</v>
          </cell>
          <cell r="I23">
            <v>0</v>
          </cell>
          <cell r="J23">
            <v>0</v>
          </cell>
          <cell r="K23">
            <v>0</v>
          </cell>
          <cell r="L23">
            <v>0</v>
          </cell>
          <cell r="M23">
            <v>0</v>
          </cell>
          <cell r="O23">
            <v>187334.80000000002</v>
          </cell>
          <cell r="P23">
            <v>192820.4</v>
          </cell>
          <cell r="Q23">
            <v>-0.028449271964999467</v>
          </cell>
        </row>
        <row r="26">
          <cell r="B26">
            <v>497.2</v>
          </cell>
          <cell r="C26">
            <v>626.9</v>
          </cell>
          <cell r="D26">
            <v>898.5</v>
          </cell>
        </row>
        <row r="28">
          <cell r="B28">
            <v>174174.58</v>
          </cell>
          <cell r="C28">
            <v>213798.96</v>
          </cell>
          <cell r="D28">
            <v>208527</v>
          </cell>
          <cell r="E28" t="str">
            <v/>
          </cell>
          <cell r="F28" t="str">
            <v/>
          </cell>
          <cell r="G28" t="str">
            <v/>
          </cell>
          <cell r="H28" t="str">
            <v/>
          </cell>
          <cell r="I28" t="str">
            <v/>
          </cell>
          <cell r="J28" t="str">
            <v/>
          </cell>
          <cell r="K28" t="str">
            <v/>
          </cell>
          <cell r="L28" t="str">
            <v/>
          </cell>
          <cell r="M28" t="str">
            <v/>
          </cell>
          <cell r="N28" t="str">
            <v/>
          </cell>
          <cell r="Q28" t="str">
            <v/>
          </cell>
        </row>
        <row r="34">
          <cell r="B34">
            <v>9636.39</v>
          </cell>
          <cell r="C34">
            <v>8442.95</v>
          </cell>
          <cell r="D34">
            <v>8915.62</v>
          </cell>
          <cell r="E34">
            <v>8894.06</v>
          </cell>
          <cell r="O34">
            <v>35889.02</v>
          </cell>
          <cell r="P34">
            <v>27911.66</v>
          </cell>
          <cell r="Q34">
            <v>0.2858074367486563</v>
          </cell>
        </row>
        <row r="35">
          <cell r="B35">
            <v>4025.7300000000105</v>
          </cell>
          <cell r="C35">
            <v>7779.309999999969</v>
          </cell>
          <cell r="D35">
            <v>6268.99000000002</v>
          </cell>
          <cell r="E35" t="str">
            <v/>
          </cell>
          <cell r="F35" t="str">
            <v/>
          </cell>
          <cell r="G35" t="str">
            <v/>
          </cell>
          <cell r="H35" t="str">
            <v/>
          </cell>
          <cell r="I35" t="str">
            <v/>
          </cell>
          <cell r="J35" t="str">
            <v/>
          </cell>
          <cell r="K35" t="str">
            <v/>
          </cell>
          <cell r="L35" t="str">
            <v/>
          </cell>
          <cell r="M35" t="str">
            <v/>
          </cell>
          <cell r="N35" t="str">
            <v/>
          </cell>
        </row>
        <row r="41">
          <cell r="B41">
            <v>6441.6</v>
          </cell>
          <cell r="C41">
            <v>6596.3</v>
          </cell>
          <cell r="D41">
            <v>7205</v>
          </cell>
        </row>
        <row r="43">
          <cell r="B43">
            <v>437.1</v>
          </cell>
          <cell r="C43">
            <v>623.9</v>
          </cell>
          <cell r="D43">
            <v>563.9</v>
          </cell>
        </row>
        <row r="46">
          <cell r="B46">
            <v>20540.820000000007</v>
          </cell>
          <cell r="C46">
            <v>23442.45999999997</v>
          </cell>
          <cell r="D46">
            <v>22953.510000000024</v>
          </cell>
          <cell r="E46" t="str">
            <v/>
          </cell>
          <cell r="F46" t="str">
            <v/>
          </cell>
          <cell r="G46" t="str">
            <v/>
          </cell>
          <cell r="H46" t="str">
            <v/>
          </cell>
          <cell r="I46" t="str">
            <v/>
          </cell>
          <cell r="J46" t="str">
            <v/>
          </cell>
          <cell r="K46" t="str">
            <v/>
          </cell>
          <cell r="L46" t="str">
            <v/>
          </cell>
          <cell r="M46" t="str">
            <v/>
          </cell>
          <cell r="N46"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4-15"/>
      <sheetName val="Bilmbd14"/>
      <sheetName val="13-14"/>
    </sheetNames>
    <definedNames>
      <definedName name="dat1" refersTo="=14-15!$O$7"/>
      <definedName name="dat2" refersTo="=14-15!$P$7"/>
    </definedNames>
    <sheetDataSet>
      <sheetData sheetId="0">
        <row r="3">
          <cell r="B3" t="str">
            <v>Situation Mensuelle du Marché du Blé dur en 2014/15</v>
          </cell>
        </row>
        <row r="7">
          <cell r="O7">
            <v>41944</v>
          </cell>
          <cell r="P7">
            <v>41579</v>
          </cell>
        </row>
        <row r="10">
          <cell r="B10">
            <v>60422.1</v>
          </cell>
          <cell r="C10">
            <v>690998.1</v>
          </cell>
          <cell r="D10">
            <v>707558.6</v>
          </cell>
          <cell r="E10">
            <v>631891.3</v>
          </cell>
          <cell r="F10">
            <v>479332.4</v>
          </cell>
          <cell r="G10">
            <v>0</v>
          </cell>
          <cell r="H10">
            <v>0</v>
          </cell>
          <cell r="I10">
            <v>0</v>
          </cell>
          <cell r="J10">
            <v>0</v>
          </cell>
          <cell r="K10">
            <v>0</v>
          </cell>
          <cell r="L10">
            <v>0</v>
          </cell>
          <cell r="M10">
            <v>0</v>
          </cell>
          <cell r="N10">
            <v>0</v>
          </cell>
          <cell r="O10">
            <v>479332.4</v>
          </cell>
          <cell r="P10">
            <v>750860.4</v>
          </cell>
          <cell r="Q10">
            <v>-0.36162248002424946</v>
          </cell>
        </row>
        <row r="11">
          <cell r="B11">
            <v>26629.3</v>
          </cell>
          <cell r="C11">
            <v>35225.6</v>
          </cell>
          <cell r="D11">
            <v>27239.600000000002</v>
          </cell>
          <cell r="E11">
            <v>25616.6</v>
          </cell>
          <cell r="F11">
            <v>21642.7</v>
          </cell>
          <cell r="G11">
            <v>0</v>
          </cell>
          <cell r="H11">
            <v>0</v>
          </cell>
          <cell r="I11">
            <v>0</v>
          </cell>
          <cell r="J11">
            <v>0</v>
          </cell>
          <cell r="K11">
            <v>0</v>
          </cell>
          <cell r="L11">
            <v>0</v>
          </cell>
          <cell r="M11">
            <v>0</v>
          </cell>
          <cell r="N11">
            <v>0</v>
          </cell>
          <cell r="O11">
            <v>21642.7</v>
          </cell>
          <cell r="P11">
            <v>37775.2</v>
          </cell>
          <cell r="Q11">
            <v>-0.4270659056735635</v>
          </cell>
        </row>
        <row r="12">
          <cell r="B12">
            <v>74.15</v>
          </cell>
          <cell r="C12">
            <v>81.93</v>
          </cell>
          <cell r="D12">
            <v>36.93</v>
          </cell>
          <cell r="E12">
            <v>24.35</v>
          </cell>
          <cell r="F12">
            <v>27.61</v>
          </cell>
          <cell r="O12">
            <v>27.61</v>
          </cell>
          <cell r="P12">
            <v>307.5</v>
          </cell>
          <cell r="Q12">
            <v>-0.9102113821138211</v>
          </cell>
        </row>
        <row r="14">
          <cell r="B14">
            <v>87125.54999999999</v>
          </cell>
          <cell r="C14">
            <v>726305.63</v>
          </cell>
          <cell r="D14">
            <v>734835.13</v>
          </cell>
          <cell r="E14">
            <v>657532.25</v>
          </cell>
          <cell r="F14">
            <v>501002.71</v>
          </cell>
          <cell r="G14">
            <v>0</v>
          </cell>
          <cell r="H14">
            <v>0</v>
          </cell>
          <cell r="I14">
            <v>0</v>
          </cell>
          <cell r="J14">
            <v>0</v>
          </cell>
          <cell r="K14">
            <v>0</v>
          </cell>
          <cell r="L14">
            <v>0</v>
          </cell>
          <cell r="M14">
            <v>0</v>
          </cell>
          <cell r="N14">
            <v>0</v>
          </cell>
          <cell r="O14">
            <v>501002.71</v>
          </cell>
          <cell r="P14">
            <v>788943.1</v>
          </cell>
          <cell r="Q14">
            <v>-0.3649697804569175</v>
          </cell>
        </row>
        <row r="16">
          <cell r="B16">
            <v>0</v>
          </cell>
          <cell r="C16">
            <v>0</v>
          </cell>
          <cell r="D16">
            <v>0</v>
          </cell>
          <cell r="E16">
            <v>0</v>
          </cell>
          <cell r="F16">
            <v>0</v>
          </cell>
        </row>
        <row r="18">
          <cell r="B18">
            <v>87125.54999999999</v>
          </cell>
          <cell r="C18">
            <v>726305.63</v>
          </cell>
          <cell r="D18">
            <v>734835.13</v>
          </cell>
          <cell r="E18">
            <v>657532.25</v>
          </cell>
          <cell r="F18">
            <v>501002.71</v>
          </cell>
          <cell r="G18" t="str">
            <v/>
          </cell>
          <cell r="H18" t="str">
            <v/>
          </cell>
          <cell r="I18" t="str">
            <v/>
          </cell>
          <cell r="J18" t="str">
            <v/>
          </cell>
          <cell r="K18" t="str">
            <v/>
          </cell>
          <cell r="L18" t="str">
            <v/>
          </cell>
          <cell r="M18" t="str">
            <v/>
          </cell>
          <cell r="N18" t="str">
            <v/>
          </cell>
          <cell r="O18">
            <v>501002.71</v>
          </cell>
          <cell r="P18">
            <v>788943.1</v>
          </cell>
          <cell r="Q18">
            <v>-0.3649697804569175</v>
          </cell>
        </row>
        <row r="21">
          <cell r="B21">
            <v>726153.4</v>
          </cell>
          <cell r="C21">
            <v>121638.1</v>
          </cell>
          <cell r="D21">
            <v>120352.2</v>
          </cell>
          <cell r="E21">
            <v>83607.7</v>
          </cell>
          <cell r="F21">
            <v>0</v>
          </cell>
          <cell r="G21">
            <v>0</v>
          </cell>
          <cell r="H21">
            <v>0</v>
          </cell>
          <cell r="I21">
            <v>0</v>
          </cell>
          <cell r="J21">
            <v>0</v>
          </cell>
          <cell r="K21">
            <v>0</v>
          </cell>
          <cell r="L21">
            <v>0</v>
          </cell>
          <cell r="M21">
            <v>0</v>
          </cell>
          <cell r="O21">
            <v>1051751.4</v>
          </cell>
          <cell r="P21">
            <v>1117583.7</v>
          </cell>
          <cell r="Q21">
            <v>-0.05890592355632962</v>
          </cell>
        </row>
        <row r="22">
          <cell r="B22">
            <v>2009.5</v>
          </cell>
          <cell r="C22">
            <v>4781</v>
          </cell>
          <cell r="D22">
            <v>18208.8</v>
          </cell>
        </row>
        <row r="24">
          <cell r="B24">
            <v>815288.45</v>
          </cell>
          <cell r="C24">
            <v>852724.73</v>
          </cell>
          <cell r="D24">
            <v>873396.13</v>
          </cell>
          <cell r="E24">
            <v>741139.95</v>
          </cell>
          <cell r="F24">
            <v>501002.71</v>
          </cell>
          <cell r="G24" t="str">
            <v/>
          </cell>
          <cell r="H24" t="str">
            <v/>
          </cell>
          <cell r="I24" t="str">
            <v/>
          </cell>
          <cell r="J24" t="str">
            <v/>
          </cell>
          <cell r="K24" t="str">
            <v/>
          </cell>
          <cell r="L24" t="str">
            <v/>
          </cell>
          <cell r="M24" t="str">
            <v/>
          </cell>
        </row>
        <row r="27">
          <cell r="B27">
            <v>41863.3</v>
          </cell>
          <cell r="C27">
            <v>37691</v>
          </cell>
          <cell r="D27">
            <v>53868.899999999994</v>
          </cell>
          <cell r="E27">
            <v>60898.8</v>
          </cell>
          <cell r="F27">
            <v>0</v>
          </cell>
          <cell r="G27">
            <v>0</v>
          </cell>
          <cell r="H27">
            <v>0</v>
          </cell>
          <cell r="I27">
            <v>0</v>
          </cell>
          <cell r="J27">
            <v>0</v>
          </cell>
          <cell r="K27">
            <v>0</v>
          </cell>
          <cell r="L27">
            <v>0</v>
          </cell>
          <cell r="M27">
            <v>0</v>
          </cell>
          <cell r="N27">
            <v>0</v>
          </cell>
          <cell r="O27">
            <v>194322</v>
          </cell>
          <cell r="P27">
            <v>197649.5</v>
          </cell>
          <cell r="Q27">
            <v>-0.01683535753948273</v>
          </cell>
        </row>
        <row r="28">
          <cell r="B28">
            <v>41.22</v>
          </cell>
          <cell r="C28">
            <v>45</v>
          </cell>
          <cell r="D28">
            <v>33.06</v>
          </cell>
          <cell r="E28">
            <v>9.18</v>
          </cell>
          <cell r="O28">
            <v>128.46</v>
          </cell>
          <cell r="P28">
            <v>2473.41</v>
          </cell>
          <cell r="Q28">
            <v>-0.9480636044974347</v>
          </cell>
        </row>
        <row r="31">
          <cell r="B31">
            <v>60686.2</v>
          </cell>
          <cell r="C31">
            <v>71304.9</v>
          </cell>
          <cell r="D31">
            <v>117180.2</v>
          </cell>
        </row>
        <row r="32">
          <cell r="B32">
            <v>2848.5</v>
          </cell>
          <cell r="C32">
            <v>23.4</v>
          </cell>
          <cell r="D32">
            <v>58944.4</v>
          </cell>
        </row>
        <row r="34">
          <cell r="B34">
            <v>-16456.400000000023</v>
          </cell>
          <cell r="C34">
            <v>8825.29999999993</v>
          </cell>
          <cell r="D34">
            <v>-14162.680000000051</v>
          </cell>
          <cell r="E34" t="str">
            <v/>
          </cell>
          <cell r="F34" t="str">
            <v/>
          </cell>
          <cell r="G34" t="str">
            <v/>
          </cell>
          <cell r="H34" t="str">
            <v/>
          </cell>
          <cell r="I34" t="str">
            <v/>
          </cell>
          <cell r="J34" t="str">
            <v/>
          </cell>
          <cell r="K34" t="str">
            <v/>
          </cell>
          <cell r="L34" t="str">
            <v/>
          </cell>
        </row>
        <row r="36">
          <cell r="B36">
            <v>88982.81999999998</v>
          </cell>
          <cell r="C36">
            <v>117889.59999999992</v>
          </cell>
          <cell r="D36">
            <v>215863.87999999992</v>
          </cell>
          <cell r="E36" t="str">
            <v/>
          </cell>
          <cell r="F36" t="str">
            <v/>
          </cell>
          <cell r="G36" t="str">
            <v/>
          </cell>
          <cell r="H36" t="str">
            <v/>
          </cell>
          <cell r="I36" t="str">
            <v/>
          </cell>
          <cell r="J36" t="str">
            <v/>
          </cell>
          <cell r="K36" t="str">
            <v/>
          </cell>
          <cell r="L36" t="str">
            <v/>
          </cell>
          <cell r="M36" t="str">
            <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415"/>
      <sheetName val="Bilmor14"/>
      <sheetName val="1213"/>
    </sheetNames>
    <definedNames>
      <definedName name="dat1" refersTo="=1415!$O$7"/>
      <definedName name="dat2" refersTo="=1415!$P$7"/>
    </definedNames>
    <sheetDataSet>
      <sheetData sheetId="0">
        <row r="3">
          <cell r="B3" t="str">
            <v>Situation Mensuelle du Marché des Orges en 2014/15</v>
          </cell>
        </row>
        <row r="7">
          <cell r="O7">
            <v>41944</v>
          </cell>
          <cell r="P7">
            <v>41579</v>
          </cell>
        </row>
        <row r="10">
          <cell r="B10">
            <v>885848.6</v>
          </cell>
          <cell r="C10">
            <v>5711837.6</v>
          </cell>
          <cell r="D10">
            <v>5664281.8999999985</v>
          </cell>
          <cell r="E10">
            <v>5339977</v>
          </cell>
          <cell r="F10">
            <v>4916079.2</v>
          </cell>
          <cell r="G10">
            <v>0</v>
          </cell>
          <cell r="H10">
            <v>0</v>
          </cell>
          <cell r="I10">
            <v>0</v>
          </cell>
          <cell r="J10">
            <v>0</v>
          </cell>
          <cell r="K10">
            <v>0</v>
          </cell>
          <cell r="L10">
            <v>0</v>
          </cell>
          <cell r="M10">
            <v>0</v>
          </cell>
          <cell r="N10">
            <v>0</v>
          </cell>
          <cell r="O10">
            <v>4916079.2</v>
          </cell>
          <cell r="P10">
            <v>4009997.8</v>
          </cell>
          <cell r="Q10">
            <v>0.2259555853122912</v>
          </cell>
        </row>
        <row r="11">
          <cell r="B11">
            <v>103878</v>
          </cell>
          <cell r="C11">
            <v>97813</v>
          </cell>
          <cell r="D11">
            <v>64266</v>
          </cell>
          <cell r="E11">
            <v>67110</v>
          </cell>
          <cell r="F11">
            <v>61680</v>
          </cell>
          <cell r="O11">
            <v>61680</v>
          </cell>
          <cell r="P11">
            <v>70826</v>
          </cell>
          <cell r="Q11">
            <v>-0.12913336910174233</v>
          </cell>
        </row>
        <row r="12">
          <cell r="B12">
            <v>42573.75</v>
          </cell>
          <cell r="C12">
            <v>113091.45</v>
          </cell>
          <cell r="D12">
            <v>91769.55</v>
          </cell>
          <cell r="E12">
            <v>79769.83</v>
          </cell>
          <cell r="F12">
            <v>66161.49</v>
          </cell>
          <cell r="O12">
            <v>66161.49</v>
          </cell>
          <cell r="P12">
            <v>64159.41</v>
          </cell>
          <cell r="Q12">
            <v>0.03120477572970204</v>
          </cell>
        </row>
        <row r="13">
          <cell r="B13">
            <v>0</v>
          </cell>
          <cell r="C13">
            <v>0</v>
          </cell>
          <cell r="D13">
            <v>0</v>
          </cell>
          <cell r="E13">
            <v>0</v>
          </cell>
          <cell r="F13">
            <v>0</v>
          </cell>
        </row>
        <row r="15">
          <cell r="B15">
            <v>1032300.35</v>
          </cell>
          <cell r="C15">
            <v>5922742.05</v>
          </cell>
          <cell r="D15">
            <v>5820317.449999998</v>
          </cell>
          <cell r="E15">
            <v>5486856.83</v>
          </cell>
          <cell r="F15">
            <v>5043920.69</v>
          </cell>
          <cell r="G15" t="str">
            <v/>
          </cell>
          <cell r="H15" t="str">
            <v/>
          </cell>
          <cell r="I15" t="str">
            <v/>
          </cell>
          <cell r="J15" t="str">
            <v/>
          </cell>
          <cell r="K15" t="str">
            <v/>
          </cell>
          <cell r="L15" t="str">
            <v/>
          </cell>
          <cell r="M15" t="str">
            <v/>
          </cell>
          <cell r="N15" t="str">
            <v/>
          </cell>
          <cell r="O15">
            <v>5043920.69</v>
          </cell>
          <cell r="P15">
            <v>4144983.21</v>
          </cell>
          <cell r="Q15">
            <v>0.2168736118957646</v>
          </cell>
        </row>
        <row r="17">
          <cell r="B17">
            <v>0</v>
          </cell>
          <cell r="C17">
            <v>0</v>
          </cell>
          <cell r="D17">
            <v>0</v>
          </cell>
          <cell r="E17">
            <v>0</v>
          </cell>
          <cell r="F17">
            <v>0</v>
          </cell>
        </row>
        <row r="19">
          <cell r="B19">
            <v>1032300.35</v>
          </cell>
          <cell r="C19">
            <v>5922742.05</v>
          </cell>
          <cell r="D19">
            <v>5820317.449999998</v>
          </cell>
          <cell r="E19">
            <v>5486856.83</v>
          </cell>
          <cell r="F19">
            <v>5043920.69</v>
          </cell>
          <cell r="G19" t="str">
            <v/>
          </cell>
          <cell r="H19" t="str">
            <v/>
          </cell>
          <cell r="I19" t="str">
            <v/>
          </cell>
          <cell r="J19" t="str">
            <v/>
          </cell>
          <cell r="K19" t="str">
            <v/>
          </cell>
          <cell r="L19" t="str">
            <v/>
          </cell>
          <cell r="M19" t="str">
            <v/>
          </cell>
          <cell r="N19" t="str">
            <v/>
          </cell>
          <cell r="O19">
            <v>5043920.69</v>
          </cell>
          <cell r="P19">
            <v>4144983.21</v>
          </cell>
          <cell r="Q19">
            <v>0.2168736118957646</v>
          </cell>
        </row>
        <row r="22">
          <cell r="B22">
            <v>5591932.3</v>
          </cell>
          <cell r="C22">
            <v>982781.8</v>
          </cell>
          <cell r="D22">
            <v>519787.7</v>
          </cell>
          <cell r="E22">
            <v>348454</v>
          </cell>
          <cell r="F22">
            <v>0</v>
          </cell>
          <cell r="G22">
            <v>0</v>
          </cell>
          <cell r="H22">
            <v>0</v>
          </cell>
          <cell r="I22">
            <v>0</v>
          </cell>
          <cell r="J22">
            <v>0</v>
          </cell>
          <cell r="K22">
            <v>0</v>
          </cell>
          <cell r="L22">
            <v>0</v>
          </cell>
          <cell r="M22">
            <v>0</v>
          </cell>
          <cell r="O22">
            <v>7442955.8</v>
          </cell>
          <cell r="P22">
            <v>6379330.600000001</v>
          </cell>
          <cell r="Q22">
            <v>0.16672990736676963</v>
          </cell>
        </row>
        <row r="23">
          <cell r="B23">
            <v>4072.8</v>
          </cell>
          <cell r="C23">
            <v>7957.1</v>
          </cell>
          <cell r="D23">
            <v>5500.6</v>
          </cell>
          <cell r="Q23" t="str">
            <v/>
          </cell>
        </row>
        <row r="25">
          <cell r="B25">
            <v>6628305.449999999</v>
          </cell>
          <cell r="C25">
            <v>6913480.949999999</v>
          </cell>
          <cell r="D25">
            <v>6345605.749999998</v>
          </cell>
          <cell r="E25" t="str">
            <v/>
          </cell>
          <cell r="F25" t="str">
            <v/>
          </cell>
          <cell r="G25" t="str">
            <v/>
          </cell>
          <cell r="H25" t="str">
            <v/>
          </cell>
          <cell r="I25" t="str">
            <v/>
          </cell>
          <cell r="J25" t="str">
            <v/>
          </cell>
          <cell r="K25" t="str">
            <v/>
          </cell>
          <cell r="L25" t="str">
            <v/>
          </cell>
          <cell r="M25" t="str">
            <v/>
          </cell>
          <cell r="N25" t="str">
            <v/>
          </cell>
          <cell r="Q25" t="str">
            <v/>
          </cell>
        </row>
        <row r="28">
          <cell r="B28">
            <v>143336</v>
          </cell>
          <cell r="C28">
            <v>138573</v>
          </cell>
          <cell r="D28">
            <v>138561</v>
          </cell>
          <cell r="E28">
            <v>140002</v>
          </cell>
          <cell r="O28">
            <v>560472</v>
          </cell>
          <cell r="P28">
            <v>558453</v>
          </cell>
          <cell r="Q28">
            <v>0.003615344532127196</v>
          </cell>
        </row>
        <row r="29">
          <cell r="B29">
            <v>121428.53</v>
          </cell>
          <cell r="C29">
            <v>104107.2</v>
          </cell>
          <cell r="D29">
            <v>97104.84</v>
          </cell>
          <cell r="E29">
            <v>88187.99</v>
          </cell>
          <cell r="O29">
            <v>410828.55999999994</v>
          </cell>
          <cell r="P29">
            <v>453465.34</v>
          </cell>
          <cell r="Q29">
            <v>-0.09402434152960859</v>
          </cell>
        </row>
        <row r="31">
          <cell r="B31">
            <v>264764.53</v>
          </cell>
          <cell r="C31">
            <v>242680.2</v>
          </cell>
          <cell r="D31">
            <v>235665.84</v>
          </cell>
          <cell r="E31">
            <v>228189.99</v>
          </cell>
          <cell r="F31" t="str">
            <v/>
          </cell>
          <cell r="G31" t="str">
            <v/>
          </cell>
          <cell r="H31" t="str">
            <v/>
          </cell>
          <cell r="I31" t="str">
            <v/>
          </cell>
          <cell r="J31" t="str">
            <v/>
          </cell>
          <cell r="K31" t="str">
            <v/>
          </cell>
          <cell r="L31" t="str">
            <v/>
          </cell>
          <cell r="M31" t="str">
            <v/>
          </cell>
          <cell r="O31">
            <v>971300.5599999999</v>
          </cell>
          <cell r="P31">
            <v>1011918.3400000001</v>
          </cell>
          <cell r="Q31">
            <v>-0.04013938516026905</v>
          </cell>
        </row>
        <row r="34">
          <cell r="B34">
            <v>337382.6</v>
          </cell>
          <cell r="C34">
            <v>184294.7</v>
          </cell>
          <cell r="D34">
            <v>276430.1</v>
          </cell>
        </row>
        <row r="35">
          <cell r="B35">
            <v>446939.3</v>
          </cell>
          <cell r="C35">
            <v>111664.4</v>
          </cell>
          <cell r="D35">
            <v>274198.6</v>
          </cell>
        </row>
        <row r="37">
          <cell r="B37">
            <v>784321.8999999999</v>
          </cell>
          <cell r="C37">
            <v>295959.1</v>
          </cell>
          <cell r="D37">
            <v>550628.7</v>
          </cell>
          <cell r="E37" t="str">
            <v/>
          </cell>
          <cell r="F37" t="str">
            <v/>
          </cell>
          <cell r="G37" t="str">
            <v/>
          </cell>
          <cell r="H37" t="str">
            <v/>
          </cell>
          <cell r="I37" t="str">
            <v/>
          </cell>
          <cell r="J37" t="str">
            <v/>
          </cell>
          <cell r="K37" t="str">
            <v/>
          </cell>
          <cell r="L37" t="str">
            <v/>
          </cell>
          <cell r="M37" t="str">
            <v/>
          </cell>
        </row>
        <row r="39">
          <cell r="B39">
            <v>-343523.03000000026</v>
          </cell>
          <cell r="C39">
            <v>554524.2000000011</v>
          </cell>
          <cell r="D39">
            <v>72454.37999999803</v>
          </cell>
          <cell r="E39" t="str">
            <v/>
          </cell>
          <cell r="F39" t="str">
            <v/>
          </cell>
          <cell r="G39" t="str">
            <v/>
          </cell>
          <cell r="H39" t="str">
            <v/>
          </cell>
          <cell r="I39" t="str">
            <v/>
          </cell>
          <cell r="J39" t="str">
            <v/>
          </cell>
          <cell r="K39" t="str">
            <v/>
          </cell>
          <cell r="L39" t="str">
            <v/>
          </cell>
          <cell r="M39" t="str">
            <v/>
          </cell>
        </row>
        <row r="41">
          <cell r="B41">
            <v>705563.3999999997</v>
          </cell>
          <cell r="C41">
            <v>1093163.5000000012</v>
          </cell>
          <cell r="D41">
            <v>858748.919999998</v>
          </cell>
          <cell r="E41" t="str">
            <v/>
          </cell>
          <cell r="F41" t="str">
            <v/>
          </cell>
          <cell r="G41" t="str">
            <v/>
          </cell>
          <cell r="H41" t="str">
            <v/>
          </cell>
          <cell r="I41" t="str">
            <v/>
          </cell>
          <cell r="J41" t="str">
            <v/>
          </cell>
          <cell r="K41" t="str">
            <v/>
          </cell>
          <cell r="L41" t="str">
            <v/>
          </cell>
          <cell r="M41" t="str">
            <v/>
          </cell>
          <cell r="N41"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
    <pageSetUpPr fitToPage="1"/>
  </sheetPr>
  <dimension ref="A2:R48"/>
  <sheetViews>
    <sheetView tabSelected="1" zoomScale="90" zoomScaleNormal="90" workbookViewId="0" topLeftCell="A1">
      <selection activeCell="B8" sqref="B8"/>
    </sheetView>
  </sheetViews>
  <sheetFormatPr defaultColWidth="11.421875" defaultRowHeight="12.75"/>
  <cols>
    <col min="1" max="1" width="39.7109375" style="25" customWidth="1"/>
    <col min="2" max="17" width="9.7109375" style="26" customWidth="1"/>
    <col min="18" max="16384" width="11.421875" style="26" customWidth="1"/>
  </cols>
  <sheetData>
    <row r="1" ht="12.75" customHeight="1"/>
    <row r="2" ht="12.75" customHeight="1">
      <c r="A2" s="27"/>
    </row>
    <row r="3" spans="1:17" ht="30" customHeight="1">
      <c r="A3" s="28"/>
      <c r="B3" s="415" t="str">
        <f>'[2]14-15'!$B$3:$Q$3</f>
        <v>Situation Mensuelle du Marché du Blé tendre en 2014/15</v>
      </c>
      <c r="C3" s="415"/>
      <c r="D3" s="415"/>
      <c r="E3" s="415"/>
      <c r="F3" s="415"/>
      <c r="G3" s="415"/>
      <c r="H3" s="415"/>
      <c r="I3" s="415"/>
      <c r="J3" s="415"/>
      <c r="K3" s="415"/>
      <c r="L3" s="415"/>
      <c r="M3" s="415"/>
      <c r="N3" s="415"/>
      <c r="O3" s="415"/>
      <c r="P3" s="415"/>
      <c r="Q3" s="415"/>
    </row>
    <row r="4" spans="1:18" s="32" customFormat="1" ht="12" customHeight="1">
      <c r="A4" s="29"/>
      <c r="B4" s="30"/>
      <c r="C4" s="30"/>
      <c r="D4" s="30"/>
      <c r="E4" s="30"/>
      <c r="F4" s="30"/>
      <c r="G4" s="30"/>
      <c r="H4" s="31"/>
      <c r="I4" s="31"/>
      <c r="J4" s="31"/>
      <c r="K4" s="31"/>
      <c r="L4" s="31"/>
      <c r="M4" s="31"/>
      <c r="O4" s="33"/>
      <c r="P4" s="33"/>
      <c r="R4" s="35"/>
    </row>
    <row r="5" spans="1:16" s="32" customFormat="1" ht="12" customHeight="1" thickBot="1">
      <c r="A5" s="29"/>
      <c r="B5" s="30"/>
      <c r="C5" s="30"/>
      <c r="D5" s="30"/>
      <c r="E5" s="30"/>
      <c r="F5" s="30"/>
      <c r="G5" s="30"/>
      <c r="H5" s="31"/>
      <c r="I5" s="31"/>
      <c r="J5" s="31"/>
      <c r="K5" s="31"/>
      <c r="L5" s="31"/>
      <c r="M5" s="31"/>
      <c r="O5" s="33"/>
      <c r="P5" s="33"/>
    </row>
    <row r="6" spans="1:17" s="74" customFormat="1" ht="12.75" customHeight="1">
      <c r="A6" s="50" t="s">
        <v>14</v>
      </c>
      <c r="B6" s="57" t="s">
        <v>0</v>
      </c>
      <c r="C6" s="57" t="s">
        <v>1</v>
      </c>
      <c r="D6" s="57" t="s">
        <v>2</v>
      </c>
      <c r="E6" s="57" t="s">
        <v>3</v>
      </c>
      <c r="F6" s="57" t="s">
        <v>4</v>
      </c>
      <c r="G6" s="57" t="s">
        <v>5</v>
      </c>
      <c r="H6" s="57" t="s">
        <v>6</v>
      </c>
      <c r="I6" s="57" t="s">
        <v>7</v>
      </c>
      <c r="J6" s="57" t="s">
        <v>8</v>
      </c>
      <c r="K6" s="57" t="s">
        <v>9</v>
      </c>
      <c r="L6" s="57" t="s">
        <v>10</v>
      </c>
      <c r="M6" s="57" t="s">
        <v>11</v>
      </c>
      <c r="N6" s="57" t="s">
        <v>0</v>
      </c>
      <c r="O6" s="58" t="s">
        <v>34</v>
      </c>
      <c r="P6" s="59" t="s">
        <v>34</v>
      </c>
      <c r="Q6" s="149" t="s">
        <v>13</v>
      </c>
    </row>
    <row r="7" spans="1:17" s="75" customFormat="1" ht="12.75" customHeight="1">
      <c r="A7" s="51" t="s">
        <v>15</v>
      </c>
      <c r="B7" s="60"/>
      <c r="C7" s="60"/>
      <c r="D7" s="60"/>
      <c r="E7" s="60"/>
      <c r="F7" s="60"/>
      <c r="G7" s="60"/>
      <c r="H7" s="60"/>
      <c r="I7" s="60"/>
      <c r="J7" s="60"/>
      <c r="K7" s="60"/>
      <c r="L7" s="60"/>
      <c r="M7" s="60"/>
      <c r="N7" s="60"/>
      <c r="O7" s="168">
        <f>[2]!dat1</f>
        <v>41944</v>
      </c>
      <c r="P7" s="168">
        <f>[2]!dat2</f>
        <v>41579</v>
      </c>
      <c r="Q7" s="150" t="s">
        <v>58</v>
      </c>
    </row>
    <row r="8" spans="1:17" s="75" customFormat="1" ht="12.75" customHeight="1">
      <c r="A8" s="52"/>
      <c r="B8" s="142"/>
      <c r="C8" s="143"/>
      <c r="D8" s="143"/>
      <c r="E8" s="143"/>
      <c r="F8" s="143"/>
      <c r="G8" s="143"/>
      <c r="H8" s="143"/>
      <c r="I8" s="143"/>
      <c r="J8" s="143"/>
      <c r="K8" s="143"/>
      <c r="L8" s="143"/>
      <c r="M8" s="143"/>
      <c r="N8" s="144"/>
      <c r="O8" s="145"/>
      <c r="P8" s="146"/>
      <c r="Q8" s="151"/>
    </row>
    <row r="9" spans="1:17" s="75" customFormat="1" ht="12.75" customHeight="1">
      <c r="A9" s="53" t="s">
        <v>113</v>
      </c>
      <c r="B9" s="318" t="s">
        <v>15</v>
      </c>
      <c r="C9" s="319"/>
      <c r="D9" s="319"/>
      <c r="E9" s="319"/>
      <c r="F9" s="319"/>
      <c r="G9" s="319"/>
      <c r="H9" s="319"/>
      <c r="I9" s="319"/>
      <c r="J9" s="319"/>
      <c r="K9" s="319"/>
      <c r="L9" s="319"/>
      <c r="M9" s="319"/>
      <c r="N9" s="320"/>
      <c r="O9" s="321"/>
      <c r="P9" s="322"/>
      <c r="Q9" s="152"/>
    </row>
    <row r="10" spans="1:17" s="75" customFormat="1" ht="12.75" customHeight="1">
      <c r="A10" s="52" t="s">
        <v>103</v>
      </c>
      <c r="B10" s="318"/>
      <c r="C10" s="319"/>
      <c r="D10" s="319"/>
      <c r="E10" s="319"/>
      <c r="F10" s="319"/>
      <c r="G10" s="319"/>
      <c r="H10" s="319"/>
      <c r="I10" s="319"/>
      <c r="J10" s="319"/>
      <c r="K10" s="319"/>
      <c r="L10" s="319"/>
      <c r="M10" s="319"/>
      <c r="N10" s="320"/>
      <c r="O10" s="323"/>
      <c r="P10" s="324"/>
      <c r="Q10" s="152"/>
    </row>
    <row r="11" spans="1:17" s="75" customFormat="1" ht="12.75" customHeight="1">
      <c r="A11" s="54" t="s">
        <v>32</v>
      </c>
      <c r="B11" s="127">
        <f>'[2]14-15'!B11</f>
        <v>1764999.7</v>
      </c>
      <c r="C11" s="123">
        <f>'[2]14-15'!C11</f>
        <v>11700307.499999998</v>
      </c>
      <c r="D11" s="123">
        <f>'[2]14-15'!D11</f>
        <v>13623592</v>
      </c>
      <c r="E11" s="123">
        <f>'[2]14-15'!E11</f>
        <v>12897824.099999998</v>
      </c>
      <c r="F11" s="123">
        <f>'[2]14-15'!F11</f>
        <v>11282235.2</v>
      </c>
      <c r="G11" s="123">
        <f>'[2]14-15'!G11</f>
        <v>0</v>
      </c>
      <c r="H11" s="123">
        <f>'[2]14-15'!H11</f>
        <v>0</v>
      </c>
      <c r="I11" s="123">
        <f>'[2]14-15'!I11</f>
        <v>0</v>
      </c>
      <c r="J11" s="123">
        <f>'[2]14-15'!J11</f>
        <v>0</v>
      </c>
      <c r="K11" s="123">
        <f>'[2]14-15'!K11</f>
        <v>0</v>
      </c>
      <c r="L11" s="123">
        <f>'[2]14-15'!L11</f>
        <v>0</v>
      </c>
      <c r="M11" s="123">
        <f>'[2]14-15'!M11</f>
        <v>0</v>
      </c>
      <c r="N11" s="128">
        <f>'[2]14-15'!N11</f>
        <v>0</v>
      </c>
      <c r="O11" s="325">
        <f>'[2]14-15'!O11</f>
        <v>11282235.2</v>
      </c>
      <c r="P11" s="326">
        <f>'[2]14-15'!P11</f>
        <v>11468204.999999998</v>
      </c>
      <c r="Q11" s="152">
        <f>'[2]14-15'!Q11</f>
        <v>-0.01621612100585912</v>
      </c>
    </row>
    <row r="12" spans="1:17" s="75" customFormat="1" ht="12.75" customHeight="1">
      <c r="A12" s="52" t="s">
        <v>35</v>
      </c>
      <c r="B12" s="127">
        <f>'[2]14-15'!B12</f>
        <v>111008.4</v>
      </c>
      <c r="C12" s="123">
        <f>'[2]14-15'!C12</f>
        <v>190731.77</v>
      </c>
      <c r="D12" s="123">
        <f>'[2]14-15'!D12</f>
        <v>331100.6</v>
      </c>
      <c r="E12" s="123">
        <f>'[2]14-15'!E12</f>
        <v>303261.44</v>
      </c>
      <c r="F12" s="123">
        <f>'[2]14-15'!F12</f>
        <v>248011.18</v>
      </c>
      <c r="G12" s="123">
        <f>'[2]14-15'!G12</f>
        <v>0</v>
      </c>
      <c r="H12" s="123">
        <f>'[2]14-15'!H12</f>
        <v>0</v>
      </c>
      <c r="I12" s="123">
        <f>'[2]14-15'!I12</f>
        <v>0</v>
      </c>
      <c r="J12" s="123">
        <f>'[2]14-15'!J12</f>
        <v>0</v>
      </c>
      <c r="K12" s="123">
        <f>'[2]14-15'!K12</f>
        <v>0</v>
      </c>
      <c r="L12" s="123">
        <f>'[2]14-15'!L12</f>
        <v>0</v>
      </c>
      <c r="M12" s="123">
        <f>'[2]14-15'!M12</f>
        <v>0</v>
      </c>
      <c r="N12" s="128">
        <f>'[2]14-15'!N12</f>
        <v>0</v>
      </c>
      <c r="O12" s="325">
        <f>'[2]14-15'!O12</f>
        <v>248011.18</v>
      </c>
      <c r="P12" s="326">
        <f>'[2]14-15'!P12</f>
        <v>242273.5</v>
      </c>
      <c r="Q12" s="152">
        <f>'[2]14-15'!Q12</f>
        <v>0.02368265617164078</v>
      </c>
    </row>
    <row r="13" spans="1:17" s="75" customFormat="1" ht="12.75" customHeight="1">
      <c r="A13" s="52" t="s">
        <v>36</v>
      </c>
      <c r="B13" s="127">
        <f>'[2]14-15'!B13</f>
        <v>0</v>
      </c>
      <c r="C13" s="123">
        <f>'[2]14-15'!C13</f>
        <v>0</v>
      </c>
      <c r="D13" s="123">
        <f>'[2]14-15'!D13</f>
        <v>0</v>
      </c>
      <c r="E13" s="123">
        <f>'[2]14-15'!E13</f>
        <v>0</v>
      </c>
      <c r="F13" s="123">
        <f>'[2]14-15'!F13</f>
        <v>0</v>
      </c>
      <c r="G13" s="123">
        <f>'[2]14-15'!G13</f>
        <v>0</v>
      </c>
      <c r="H13" s="123">
        <f>'[2]14-15'!H13</f>
        <v>0</v>
      </c>
      <c r="I13" s="123">
        <f>'[2]14-15'!I13</f>
        <v>0</v>
      </c>
      <c r="J13" s="123">
        <f>'[2]14-15'!J13</f>
        <v>0</v>
      </c>
      <c r="K13" s="123">
        <f>'[2]14-15'!K13</f>
        <v>0</v>
      </c>
      <c r="L13" s="123">
        <f>'[2]14-15'!L13</f>
        <v>0</v>
      </c>
      <c r="M13" s="123">
        <f>'[2]14-15'!M13</f>
        <v>0</v>
      </c>
      <c r="N13" s="128">
        <f>'[2]14-15'!N13</f>
        <v>0</v>
      </c>
      <c r="O13" s="325">
        <f>'[2]14-15'!O13</f>
        <v>0</v>
      </c>
      <c r="P13" s="326">
        <f>'[2]14-15'!P13</f>
        <v>0</v>
      </c>
      <c r="Q13" s="152">
        <f>'[2]14-15'!Q13</f>
      </c>
    </row>
    <row r="14" spans="1:17" s="75" customFormat="1" ht="12.75" customHeight="1">
      <c r="A14" s="52" t="s">
        <v>37</v>
      </c>
      <c r="B14" s="127">
        <f>'[2]14-15'!B14</f>
        <v>386077.62028867914</v>
      </c>
      <c r="C14" s="123">
        <f>'[2]14-15'!C14</f>
        <v>388988.764257333</v>
      </c>
      <c r="D14" s="123">
        <f>'[2]14-15'!D14</f>
        <v>373714.5610759965</v>
      </c>
      <c r="E14" s="123">
        <f>'[2]14-15'!E14</f>
        <v>385545.35102918895</v>
      </c>
      <c r="F14" s="123">
        <f>'[2]14-15'!F14</f>
        <v>381851.6961231695</v>
      </c>
      <c r="G14" s="123">
        <f>'[2]14-15'!G14</f>
        <v>0</v>
      </c>
      <c r="H14" s="123">
        <f>'[2]14-15'!H14</f>
        <v>0</v>
      </c>
      <c r="I14" s="123">
        <f>'[2]14-15'!I14</f>
        <v>0</v>
      </c>
      <c r="J14" s="123">
        <f>'[2]14-15'!J14</f>
        <v>0</v>
      </c>
      <c r="K14" s="123">
        <f>'[2]14-15'!K14</f>
        <v>0</v>
      </c>
      <c r="L14" s="123">
        <f>'[2]14-15'!L14</f>
        <v>0</v>
      </c>
      <c r="M14" s="123">
        <f>'[2]14-15'!M14</f>
        <v>0</v>
      </c>
      <c r="N14" s="128">
        <f>'[2]14-15'!N14</f>
        <v>0</v>
      </c>
      <c r="O14" s="325">
        <f>'[2]14-15'!O14</f>
        <v>381851.6961231695</v>
      </c>
      <c r="P14" s="326">
        <f>'[2]14-15'!P14</f>
        <v>380729.72350030654</v>
      </c>
      <c r="Q14" s="152">
        <f>'[2]14-15'!Q14</f>
        <v>0.0029469005270927884</v>
      </c>
    </row>
    <row r="15" spans="1:17" s="75" customFormat="1" ht="12.75" customHeight="1">
      <c r="A15" s="52" t="s">
        <v>38</v>
      </c>
      <c r="B15" s="127">
        <f>'[2]14-15'!B15</f>
        <v>59823.8</v>
      </c>
      <c r="C15" s="123">
        <f>'[2]14-15'!C15</f>
        <v>58880.73</v>
      </c>
      <c r="D15" s="123">
        <f>'[2]14-15'!D15</f>
        <v>75529.83</v>
      </c>
      <c r="E15" s="123">
        <f>'[2]14-15'!E15</f>
        <v>66704.82</v>
      </c>
      <c r="F15" s="123">
        <f>'[2]14-15'!F15</f>
        <v>67825.81999999999</v>
      </c>
      <c r="G15" s="123">
        <f>'[2]14-15'!G15</f>
        <v>0</v>
      </c>
      <c r="H15" s="123">
        <f>'[2]14-15'!H15</f>
        <v>0</v>
      </c>
      <c r="I15" s="123">
        <f>'[2]14-15'!I15</f>
        <v>0</v>
      </c>
      <c r="J15" s="123">
        <f>'[2]14-15'!J15</f>
        <v>0</v>
      </c>
      <c r="K15" s="123">
        <f>'[2]14-15'!K15</f>
        <v>0</v>
      </c>
      <c r="L15" s="123">
        <f>'[2]14-15'!L15</f>
        <v>0</v>
      </c>
      <c r="M15" s="123">
        <f>'[2]14-15'!M15</f>
        <v>0</v>
      </c>
      <c r="N15" s="128">
        <f>'[2]14-15'!N15</f>
        <v>0</v>
      </c>
      <c r="O15" s="325">
        <f>'[2]14-15'!O15</f>
        <v>67825.81999999999</v>
      </c>
      <c r="P15" s="326">
        <f>'[2]14-15'!P15</f>
        <v>76350.01999999999</v>
      </c>
      <c r="Q15" s="152">
        <f>'[2]14-15'!Q15</f>
        <v>-0.11164633617646724</v>
      </c>
    </row>
    <row r="16" spans="1:17" s="75" customFormat="1" ht="12.75" customHeight="1">
      <c r="A16" s="52"/>
      <c r="B16" s="127"/>
      <c r="C16" s="123"/>
      <c r="D16" s="123"/>
      <c r="E16" s="123"/>
      <c r="F16" s="123"/>
      <c r="G16" s="123"/>
      <c r="H16" s="123"/>
      <c r="I16" s="123"/>
      <c r="J16" s="123"/>
      <c r="K16" s="123"/>
      <c r="L16" s="123"/>
      <c r="M16" s="123"/>
      <c r="N16" s="128"/>
      <c r="O16" s="325"/>
      <c r="P16" s="326"/>
      <c r="Q16" s="152"/>
    </row>
    <row r="17" spans="1:17" s="75" customFormat="1" ht="12.75" customHeight="1">
      <c r="A17" s="148" t="s">
        <v>17</v>
      </c>
      <c r="B17" s="129">
        <f>'[2]14-15'!B17</f>
        <v>2321909.520288679</v>
      </c>
      <c r="C17" s="130">
        <f>'[2]14-15'!C17</f>
        <v>12338908.76425733</v>
      </c>
      <c r="D17" s="130">
        <f>'[2]14-15'!D17</f>
        <v>14403936.991075996</v>
      </c>
      <c r="E17" s="130">
        <f>'[2]14-15'!E17</f>
        <v>13653335.711029187</v>
      </c>
      <c r="F17" s="130">
        <f>'[2]14-15'!F17</f>
        <v>11979923.896123169</v>
      </c>
      <c r="G17" s="130">
        <f>'[2]14-15'!G17</f>
      </c>
      <c r="H17" s="130">
        <f>'[2]14-15'!H17</f>
      </c>
      <c r="I17" s="130">
        <f>'[2]14-15'!I17</f>
      </c>
      <c r="J17" s="130">
        <f>'[2]14-15'!J17</f>
      </c>
      <c r="K17" s="130">
        <f>'[2]14-15'!K17</f>
      </c>
      <c r="L17" s="130">
        <f>'[2]14-15'!L17</f>
      </c>
      <c r="M17" s="130">
        <f>'[2]14-15'!M17</f>
      </c>
      <c r="N17" s="131">
        <f>'[2]14-15'!N17</f>
      </c>
      <c r="O17" s="327">
        <f>'[2]14-15'!O17</f>
        <v>11979923.896123169</v>
      </c>
      <c r="P17" s="328">
        <f>'[2]14-15'!P17</f>
        <v>12167558.243500303</v>
      </c>
      <c r="Q17" s="216">
        <f>'[2]14-15'!Q17</f>
        <v>-0.015420871108413725</v>
      </c>
    </row>
    <row r="18" spans="1:17" s="75" customFormat="1" ht="12.75" customHeight="1">
      <c r="A18" s="52"/>
      <c r="B18" s="139"/>
      <c r="C18" s="34"/>
      <c r="D18" s="34"/>
      <c r="E18" s="34"/>
      <c r="F18" s="34"/>
      <c r="G18" s="34"/>
      <c r="H18" s="34"/>
      <c r="I18" s="34"/>
      <c r="J18" s="34"/>
      <c r="K18" s="34"/>
      <c r="L18" s="34"/>
      <c r="M18" s="34"/>
      <c r="N18" s="140"/>
      <c r="O18" s="325"/>
      <c r="P18" s="326"/>
      <c r="Q18" s="152"/>
    </row>
    <row r="19" spans="1:17" s="75" customFormat="1" ht="12.75" customHeight="1">
      <c r="A19" s="52" t="s">
        <v>39</v>
      </c>
      <c r="B19" s="127">
        <f>'[2]14-15'!B19</f>
        <v>0</v>
      </c>
      <c r="C19" s="123">
        <f>'[2]14-15'!C19</f>
        <v>0</v>
      </c>
      <c r="D19" s="123">
        <f>'[2]14-15'!D19</f>
        <v>0</v>
      </c>
      <c r="E19" s="123">
        <f>'[2]14-15'!E19</f>
        <v>0</v>
      </c>
      <c r="F19" s="123">
        <f>'[2]14-15'!F19</f>
        <v>0</v>
      </c>
      <c r="G19" s="123">
        <f>'[2]14-15'!G19</f>
        <v>0</v>
      </c>
      <c r="H19" s="123">
        <f>'[2]14-15'!H19</f>
        <v>0</v>
      </c>
      <c r="I19" s="123">
        <f>'[2]14-15'!I19</f>
        <v>0</v>
      </c>
      <c r="J19" s="123">
        <f>'[2]14-15'!J19</f>
        <v>0</v>
      </c>
      <c r="K19" s="123">
        <f>'[2]14-15'!K19</f>
        <v>0</v>
      </c>
      <c r="L19" s="123">
        <f>'[2]14-15'!L19</f>
        <v>0</v>
      </c>
      <c r="M19" s="123">
        <f>'[2]14-15'!M19</f>
        <v>0</v>
      </c>
      <c r="N19" s="128">
        <f>'[2]14-15'!N19</f>
        <v>0</v>
      </c>
      <c r="O19" s="325">
        <f>'[2]14-15'!O19</f>
        <v>0</v>
      </c>
      <c r="P19" s="326">
        <f>'[2]14-15'!P19</f>
        <v>0</v>
      </c>
      <c r="Q19" s="152">
        <f>'[2]14-15'!Q19</f>
      </c>
    </row>
    <row r="20" spans="1:17" s="75" customFormat="1" ht="12.75" customHeight="1">
      <c r="A20" s="52"/>
      <c r="B20" s="139"/>
      <c r="C20" s="34"/>
      <c r="D20" s="34"/>
      <c r="E20" s="34"/>
      <c r="F20" s="34"/>
      <c r="G20" s="34"/>
      <c r="H20" s="34"/>
      <c r="I20" s="34"/>
      <c r="J20" s="34"/>
      <c r="K20" s="34"/>
      <c r="L20" s="34"/>
      <c r="M20" s="34"/>
      <c r="N20" s="140"/>
      <c r="O20" s="325"/>
      <c r="P20" s="326"/>
      <c r="Q20" s="152"/>
    </row>
    <row r="21" spans="1:17" s="75" customFormat="1" ht="25.5" customHeight="1">
      <c r="A21" s="55" t="s">
        <v>18</v>
      </c>
      <c r="B21" s="329">
        <f>'[2]14-15'!B21</f>
        <v>2321909.520288679</v>
      </c>
      <c r="C21" s="330">
        <f>'[2]14-15'!C21</f>
        <v>12338908.76425733</v>
      </c>
      <c r="D21" s="330">
        <f>'[2]14-15'!D21</f>
        <v>14403936.991075996</v>
      </c>
      <c r="E21" s="330">
        <f>'[2]14-15'!E21</f>
        <v>13653335.711029187</v>
      </c>
      <c r="F21" s="330">
        <f>'[2]14-15'!F21</f>
        <v>11979923.896123169</v>
      </c>
      <c r="G21" s="330">
        <f>'[2]14-15'!G21</f>
      </c>
      <c r="H21" s="330">
        <f>'[2]14-15'!H21</f>
      </c>
      <c r="I21" s="330">
        <f>'[2]14-15'!I21</f>
      </c>
      <c r="J21" s="330">
        <f>'[2]14-15'!J21</f>
      </c>
      <c r="K21" s="330">
        <f>'[2]14-15'!K21</f>
      </c>
      <c r="L21" s="330">
        <f>'[2]14-15'!L21</f>
      </c>
      <c r="M21" s="330">
        <f>'[2]14-15'!M21</f>
      </c>
      <c r="N21" s="331">
        <f>'[2]14-15'!N21</f>
      </c>
      <c r="O21" s="332">
        <f>'[2]14-15'!O21</f>
        <v>11979923.896123169</v>
      </c>
      <c r="P21" s="333">
        <f>'[2]14-15'!P21</f>
        <v>12167558.243500303</v>
      </c>
      <c r="Q21" s="215">
        <f>'[2]14-15'!Q21</f>
        <v>-0.015420871108413725</v>
      </c>
    </row>
    <row r="22" spans="1:17" s="75" customFormat="1" ht="12" customHeight="1">
      <c r="A22" s="52"/>
      <c r="B22" s="139"/>
      <c r="C22" s="34"/>
      <c r="D22" s="34"/>
      <c r="E22" s="34"/>
      <c r="F22" s="34"/>
      <c r="G22" s="34"/>
      <c r="H22" s="34"/>
      <c r="I22" s="34"/>
      <c r="J22" s="34"/>
      <c r="K22" s="34"/>
      <c r="L22" s="34"/>
      <c r="M22" s="34"/>
      <c r="N22" s="140"/>
      <c r="O22" s="325"/>
      <c r="P22" s="326"/>
      <c r="Q22" s="152"/>
    </row>
    <row r="23" spans="1:17" s="75" customFormat="1" ht="12.75" customHeight="1">
      <c r="A23" s="53" t="s">
        <v>40</v>
      </c>
      <c r="B23" s="139"/>
      <c r="C23" s="34"/>
      <c r="D23" s="34"/>
      <c r="E23" s="34"/>
      <c r="F23" s="34"/>
      <c r="G23" s="34"/>
      <c r="H23" s="34"/>
      <c r="I23" s="34"/>
      <c r="J23" s="34"/>
      <c r="K23" s="34"/>
      <c r="L23" s="34"/>
      <c r="M23" s="34"/>
      <c r="N23" s="140"/>
      <c r="O23" s="325"/>
      <c r="P23" s="326"/>
      <c r="Q23" s="152"/>
    </row>
    <row r="24" spans="1:17" s="75" customFormat="1" ht="12.75" customHeight="1">
      <c r="A24" s="54" t="s">
        <v>41</v>
      </c>
      <c r="B24" s="127">
        <f>'[2]14-15'!B24</f>
        <v>12183794.299999999</v>
      </c>
      <c r="C24" s="123">
        <f>'[2]14-15'!C24</f>
        <v>4973155.2</v>
      </c>
      <c r="D24" s="123">
        <f>'[2]14-15'!D24</f>
        <v>2565102.3</v>
      </c>
      <c r="E24" s="123">
        <f>'[2]14-15'!E24</f>
        <v>1442955.2</v>
      </c>
      <c r="F24" s="123">
        <f>'[2]14-15'!F24</f>
        <v>0</v>
      </c>
      <c r="G24" s="123">
        <f>'[2]14-15'!G24</f>
        <v>0</v>
      </c>
      <c r="H24" s="123">
        <f>'[2]14-15'!H24</f>
        <v>0</v>
      </c>
      <c r="I24" s="123">
        <f>'[2]14-15'!I24</f>
        <v>0</v>
      </c>
      <c r="J24" s="123">
        <f>'[2]14-15'!J24</f>
        <v>0</v>
      </c>
      <c r="K24" s="123">
        <f>'[2]14-15'!K24</f>
        <v>0</v>
      </c>
      <c r="L24" s="123">
        <f>'[2]14-15'!L24</f>
        <v>0</v>
      </c>
      <c r="M24" s="123">
        <f>'[2]14-15'!M24</f>
        <v>0</v>
      </c>
      <c r="N24" s="128">
        <f>'[2]14-15'!N24</f>
        <v>0</v>
      </c>
      <c r="O24" s="325">
        <f>'[2]14-15'!O24</f>
        <v>21165007</v>
      </c>
      <c r="P24" s="326">
        <f>'[2]14-15'!P24</f>
        <v>21015259.8</v>
      </c>
      <c r="Q24" s="152">
        <f>'[2]14-15'!Q24</f>
        <v>0.007125641149580142</v>
      </c>
    </row>
    <row r="25" spans="1:17" s="75" customFormat="1" ht="12.75" customHeight="1">
      <c r="A25" s="52" t="s">
        <v>42</v>
      </c>
      <c r="B25" s="127">
        <f>'[2]14-15'!B25</f>
        <v>4226.962365054186</v>
      </c>
      <c r="C25" s="123">
        <f>'[2]14-15'!C25</f>
        <v>4284.3268197010375</v>
      </c>
      <c r="D25" s="123">
        <f>'[2]14-15'!D25</f>
        <v>4522.33095913161</v>
      </c>
      <c r="E25" s="123">
        <f>'[2]14-15'!E25</f>
        <v>4882.691342134425</v>
      </c>
      <c r="F25" s="123">
        <f>'[2]14-15'!F25</f>
        <v>0</v>
      </c>
      <c r="G25" s="123">
        <f>'[2]14-15'!G25</f>
        <v>0</v>
      </c>
      <c r="H25" s="123">
        <f>'[2]14-15'!H25</f>
        <v>0</v>
      </c>
      <c r="I25" s="123">
        <f>'[2]14-15'!I25</f>
        <v>0</v>
      </c>
      <c r="J25" s="123">
        <f>'[2]14-15'!J25</f>
        <v>0</v>
      </c>
      <c r="K25" s="123">
        <f>'[2]14-15'!K25</f>
        <v>0</v>
      </c>
      <c r="L25" s="123">
        <f>'[2]14-15'!L25</f>
        <v>0</v>
      </c>
      <c r="M25" s="123">
        <f>'[2]14-15'!M25</f>
        <v>0</v>
      </c>
      <c r="N25" s="128">
        <f>'[2]14-15'!N25</f>
        <v>0</v>
      </c>
      <c r="O25" s="325">
        <f>'[2]14-15'!O25</f>
        <v>17916.31148602126</v>
      </c>
      <c r="P25" s="326">
        <f>'[2]14-15'!P25</f>
        <v>21719.339371079994</v>
      </c>
      <c r="Q25" s="152">
        <f>'[2]14-15'!Q25</f>
        <v>-0.17509869062235794</v>
      </c>
    </row>
    <row r="26" spans="1:17" s="75" customFormat="1" ht="12.75" customHeight="1">
      <c r="A26" s="52" t="s">
        <v>43</v>
      </c>
      <c r="B26" s="127">
        <f>'[2]14-15'!B26</f>
        <v>20660.1</v>
      </c>
      <c r="C26" s="123">
        <f>'[2]14-15'!C26</f>
        <v>80528.6</v>
      </c>
      <c r="D26" s="123">
        <f>'[2]14-15'!D26</f>
        <v>57533.7</v>
      </c>
      <c r="E26" s="123">
        <f>'[2]14-15'!E26</f>
        <v>0</v>
      </c>
      <c r="F26" s="123">
        <f>'[2]14-15'!F26</f>
        <v>0</v>
      </c>
      <c r="G26" s="123">
        <f>'[2]14-15'!G26</f>
        <v>0</v>
      </c>
      <c r="H26" s="123">
        <f>'[2]14-15'!H26</f>
        <v>0</v>
      </c>
      <c r="I26" s="123">
        <f>'[2]14-15'!I26</f>
        <v>0</v>
      </c>
      <c r="J26" s="123">
        <f>'[2]14-15'!J26</f>
        <v>0</v>
      </c>
      <c r="K26" s="123">
        <f>'[2]14-15'!K26</f>
        <v>0</v>
      </c>
      <c r="L26" s="123">
        <f>'[2]14-15'!L26</f>
        <v>0</v>
      </c>
      <c r="M26" s="123">
        <f>'[2]14-15'!M26</f>
        <v>0</v>
      </c>
      <c r="N26" s="128">
        <f>'[2]14-15'!N26</f>
        <v>0</v>
      </c>
      <c r="O26" s="325"/>
      <c r="P26" s="326"/>
      <c r="Q26" s="152">
        <f>'[2]14-15'!Q26</f>
      </c>
    </row>
    <row r="27" spans="1:17" s="75" customFormat="1" ht="12.75" customHeight="1">
      <c r="A27" s="56"/>
      <c r="B27" s="139"/>
      <c r="C27" s="34"/>
      <c r="D27" s="34"/>
      <c r="E27" s="34"/>
      <c r="F27" s="34"/>
      <c r="G27" s="34"/>
      <c r="H27" s="34"/>
      <c r="I27" s="34"/>
      <c r="J27" s="34"/>
      <c r="K27" s="34"/>
      <c r="L27" s="34"/>
      <c r="M27" s="34"/>
      <c r="N27" s="140"/>
      <c r="O27" s="325"/>
      <c r="P27" s="326"/>
      <c r="Q27" s="152"/>
    </row>
    <row r="28" spans="1:17" s="75" customFormat="1" ht="25.5" customHeight="1">
      <c r="A28" s="55" t="s">
        <v>22</v>
      </c>
      <c r="B28" s="329">
        <f>'[2]14-15'!B28</f>
        <v>14530590.88265373</v>
      </c>
      <c r="C28" s="330">
        <f>'[2]14-15'!C28</f>
        <v>17396876.89107703</v>
      </c>
      <c r="D28" s="330">
        <f>'[2]14-15'!D28</f>
        <v>17031095.322035126</v>
      </c>
      <c r="E28" s="330">
        <f>'[2]14-15'!E28</f>
      </c>
      <c r="F28" s="330">
        <f>'[2]14-15'!F28</f>
      </c>
      <c r="G28" s="330">
        <f>'[2]14-15'!G28</f>
      </c>
      <c r="H28" s="330">
        <f>'[2]14-15'!H28</f>
      </c>
      <c r="I28" s="330">
        <f>'[2]14-15'!I28</f>
      </c>
      <c r="J28" s="330">
        <f>'[2]14-15'!J28</f>
      </c>
      <c r="K28" s="330">
        <f>'[2]14-15'!K28</f>
      </c>
      <c r="L28" s="330">
        <f>'[2]14-15'!L28</f>
      </c>
      <c r="M28" s="330">
        <f>'[2]14-15'!M28</f>
      </c>
      <c r="N28" s="299">
        <f>'[2]14-15'!N28</f>
        <v>0</v>
      </c>
      <c r="O28" s="332"/>
      <c r="P28" s="333"/>
      <c r="Q28" s="215">
        <f>'[2]14-15'!Q28</f>
      </c>
    </row>
    <row r="29" spans="1:17" s="75" customFormat="1" ht="12" customHeight="1">
      <c r="A29" s="52"/>
      <c r="B29" s="139"/>
      <c r="C29" s="34"/>
      <c r="D29" s="34"/>
      <c r="E29" s="34"/>
      <c r="F29" s="34"/>
      <c r="G29" s="34"/>
      <c r="H29" s="34"/>
      <c r="I29" s="34"/>
      <c r="J29" s="34"/>
      <c r="K29" s="34"/>
      <c r="L29" s="34"/>
      <c r="M29" s="34"/>
      <c r="N29" s="140"/>
      <c r="O29" s="325"/>
      <c r="P29" s="326"/>
      <c r="Q29" s="152"/>
    </row>
    <row r="30" spans="1:17" s="75" customFormat="1" ht="12.75" customHeight="1">
      <c r="A30" s="53" t="s">
        <v>23</v>
      </c>
      <c r="B30" s="139"/>
      <c r="C30" s="34"/>
      <c r="D30" s="34"/>
      <c r="E30" s="34"/>
      <c r="F30" s="34"/>
      <c r="G30" s="34"/>
      <c r="H30" s="34"/>
      <c r="I30" s="34"/>
      <c r="J30" s="34"/>
      <c r="K30" s="34"/>
      <c r="L30" s="34"/>
      <c r="M30" s="34"/>
      <c r="N30" s="140"/>
      <c r="O30" s="325"/>
      <c r="P30" s="326"/>
      <c r="Q30" s="152"/>
    </row>
    <row r="31" spans="1:17" s="75" customFormat="1" ht="12.75" customHeight="1">
      <c r="A31" s="52" t="s">
        <v>44</v>
      </c>
      <c r="B31" s="127">
        <f>'[2]14-15'!B31</f>
        <v>1564</v>
      </c>
      <c r="C31" s="123">
        <f>'[2]14-15'!C31</f>
        <v>2464</v>
      </c>
      <c r="D31" s="123">
        <f>'[2]14-15'!D31</f>
        <v>1049</v>
      </c>
      <c r="E31" s="123">
        <f>'[2]14-15'!E31</f>
        <v>1294</v>
      </c>
      <c r="F31" s="123">
        <f>'[2]14-15'!F31</f>
        <v>0</v>
      </c>
      <c r="G31" s="123">
        <f>'[2]14-15'!G31</f>
        <v>0</v>
      </c>
      <c r="H31" s="123">
        <f>'[2]14-15'!H31</f>
        <v>0</v>
      </c>
      <c r="I31" s="123">
        <f>'[2]14-15'!I31</f>
        <v>0</v>
      </c>
      <c r="J31" s="123">
        <f>'[2]14-15'!J31</f>
        <v>0</v>
      </c>
      <c r="K31" s="123">
        <f>'[2]14-15'!K31</f>
        <v>0</v>
      </c>
      <c r="L31" s="123">
        <f>'[2]14-15'!L31</f>
        <v>0</v>
      </c>
      <c r="M31" s="123">
        <f>'[2]14-15'!M31</f>
        <v>0</v>
      </c>
      <c r="N31" s="128">
        <f>'[2]14-15'!N31</f>
        <v>0</v>
      </c>
      <c r="O31" s="325">
        <f>'[2]14-15'!O31</f>
        <v>6371</v>
      </c>
      <c r="P31" s="326">
        <f>'[2]14-15'!P31</f>
        <v>13687</v>
      </c>
      <c r="Q31" s="152">
        <f>'[2]14-15'!Q31</f>
        <v>-0.5345218090158544</v>
      </c>
    </row>
    <row r="32" spans="1:17" s="75" customFormat="1" ht="12.75" customHeight="1">
      <c r="A32" s="52" t="s">
        <v>45</v>
      </c>
      <c r="B32" s="127">
        <f>'[2]14-15'!B32</f>
        <v>388735.59</v>
      </c>
      <c r="C32" s="123">
        <f>'[2]14-15'!C32</f>
        <v>415574.56</v>
      </c>
      <c r="D32" s="123">
        <f>'[2]14-15'!D32</f>
        <v>453005.49</v>
      </c>
      <c r="E32" s="123">
        <f>'[2]14-15'!E32</f>
        <v>458356.91</v>
      </c>
      <c r="F32" s="123">
        <f>'[2]14-15'!F32</f>
        <v>0</v>
      </c>
      <c r="G32" s="123">
        <f>'[2]14-15'!G32</f>
        <v>0</v>
      </c>
      <c r="H32" s="123">
        <f>'[2]14-15'!H32</f>
        <v>0</v>
      </c>
      <c r="I32" s="123">
        <f>'[2]14-15'!I32</f>
        <v>0</v>
      </c>
      <c r="J32" s="123">
        <f>'[2]14-15'!J32</f>
        <v>0</v>
      </c>
      <c r="K32" s="123">
        <f>'[2]14-15'!K32</f>
        <v>0</v>
      </c>
      <c r="L32" s="123">
        <f>'[2]14-15'!L32</f>
        <v>0</v>
      </c>
      <c r="M32" s="123">
        <f>'[2]14-15'!M32</f>
        <v>0</v>
      </c>
      <c r="N32" s="128">
        <f>'[2]14-15'!N32</f>
        <v>0</v>
      </c>
      <c r="O32" s="325">
        <f>'[2]14-15'!O32</f>
        <v>1715672.55</v>
      </c>
      <c r="P32" s="326">
        <f>'[2]14-15'!P32</f>
        <v>1813618.74</v>
      </c>
      <c r="Q32" s="152">
        <f>'[2]14-15'!Q32</f>
        <v>-0.054005942836695575</v>
      </c>
    </row>
    <row r="33" spans="1:17" s="75" customFormat="1" ht="12.75" customHeight="1">
      <c r="A33" s="52" t="s">
        <v>46</v>
      </c>
      <c r="B33" s="127">
        <f>'[2]14-15'!B33</f>
        <v>258982.00993459846</v>
      </c>
      <c r="C33" s="123">
        <f>'[2]14-15'!C33</f>
        <v>234543.07626327538</v>
      </c>
      <c r="D33" s="123">
        <f>'[2]14-15'!D33</f>
        <v>256279.06763632118</v>
      </c>
      <c r="E33" s="123">
        <f>'[2]14-15'!E33</f>
        <v>259137.11643715727</v>
      </c>
      <c r="F33" s="123">
        <f>'[2]14-15'!F33</f>
        <v>0</v>
      </c>
      <c r="G33" s="123">
        <f>'[2]14-15'!G33</f>
        <v>0</v>
      </c>
      <c r="H33" s="123">
        <f>'[2]14-15'!H33</f>
        <v>0</v>
      </c>
      <c r="I33" s="123">
        <f>'[2]14-15'!I33</f>
        <v>0</v>
      </c>
      <c r="J33" s="123">
        <f>'[2]14-15'!J33</f>
        <v>0</v>
      </c>
      <c r="K33" s="123">
        <f>'[2]14-15'!K33</f>
        <v>0</v>
      </c>
      <c r="L33" s="123">
        <f>'[2]14-15'!L33</f>
        <v>0</v>
      </c>
      <c r="M33" s="123">
        <f>'[2]14-15'!M33</f>
        <v>0</v>
      </c>
      <c r="N33" s="128">
        <f>'[2]14-15'!N33</f>
        <v>0</v>
      </c>
      <c r="O33" s="325">
        <f>'[2]14-15'!O33</f>
        <v>1008941.2702713523</v>
      </c>
      <c r="P33" s="326">
        <f>'[2]14-15'!P33</f>
        <v>1001080.9533170983</v>
      </c>
      <c r="Q33" s="152">
        <f>'[2]14-15'!Q33</f>
        <v>0.007851829493118023</v>
      </c>
    </row>
    <row r="34" spans="1:17" s="75" customFormat="1" ht="12.75" customHeight="1">
      <c r="A34" s="52" t="s">
        <v>47</v>
      </c>
      <c r="B34" s="127">
        <f>'[2]14-15'!B34</f>
        <v>31217.9179247741</v>
      </c>
      <c r="C34" s="123">
        <f>'[2]14-15'!C34</f>
        <v>26294.365600329576</v>
      </c>
      <c r="D34" s="123">
        <f>'[2]14-15'!D34</f>
        <v>31915.18257635803</v>
      </c>
      <c r="E34" s="123">
        <f>'[2]14-15'!E34</f>
        <v>31894.063702399955</v>
      </c>
      <c r="F34" s="123">
        <f>'[2]14-15'!F34</f>
        <v>0</v>
      </c>
      <c r="G34" s="123">
        <f>'[2]14-15'!G34</f>
        <v>0</v>
      </c>
      <c r="H34" s="123">
        <f>'[2]14-15'!H34</f>
        <v>0</v>
      </c>
      <c r="I34" s="123">
        <f>'[2]14-15'!I34</f>
        <v>0</v>
      </c>
      <c r="J34" s="123">
        <f>'[2]14-15'!J34</f>
        <v>0</v>
      </c>
      <c r="K34" s="123">
        <f>'[2]14-15'!K34</f>
        <v>0</v>
      </c>
      <c r="L34" s="123">
        <f>'[2]14-15'!L34</f>
        <v>0</v>
      </c>
      <c r="M34" s="123">
        <f>'[2]14-15'!M34</f>
        <v>0</v>
      </c>
      <c r="N34" s="128">
        <f>'[2]14-15'!N34</f>
        <v>0</v>
      </c>
      <c r="O34" s="325">
        <f>'[2]14-15'!O34</f>
        <v>121321.52980386166</v>
      </c>
      <c r="P34" s="326">
        <f>'[2]14-15'!P34</f>
        <v>132011.32799919992</v>
      </c>
      <c r="Q34" s="152">
        <f>'[2]14-15'!Q34</f>
        <v>-0.0809763704172648</v>
      </c>
    </row>
    <row r="35" spans="1:17" s="75" customFormat="1" ht="12.75" customHeight="1">
      <c r="A35" s="52" t="s">
        <v>48</v>
      </c>
      <c r="B35" s="127">
        <f>'[2]14-15'!B35</f>
        <v>23977.813428460388</v>
      </c>
      <c r="C35" s="123">
        <f>'[2]14-15'!C35</f>
        <v>21671.509515970993</v>
      </c>
      <c r="D35" s="123">
        <f>'[2]14-15'!D35</f>
        <v>23389.730588151324</v>
      </c>
      <c r="E35" s="123">
        <f>'[2]14-15'!E35</f>
        <v>23645.242944471145</v>
      </c>
      <c r="F35" s="123">
        <f>'[2]14-15'!F35</f>
        <v>0</v>
      </c>
      <c r="G35" s="123">
        <f>'[2]14-15'!G35</f>
        <v>0</v>
      </c>
      <c r="H35" s="123">
        <f>'[2]14-15'!H35</f>
        <v>0</v>
      </c>
      <c r="I35" s="123">
        <f>'[2]14-15'!I35</f>
        <v>0</v>
      </c>
      <c r="J35" s="123">
        <f>'[2]14-15'!J35</f>
        <v>0</v>
      </c>
      <c r="K35" s="123">
        <f>'[2]14-15'!K35</f>
        <v>0</v>
      </c>
      <c r="L35" s="123">
        <f>'[2]14-15'!L35</f>
        <v>0</v>
      </c>
      <c r="M35" s="123">
        <f>'[2]14-15'!M35</f>
        <v>0</v>
      </c>
      <c r="N35" s="128">
        <f>'[2]14-15'!N35</f>
        <v>0</v>
      </c>
      <c r="O35" s="325">
        <f>'[2]14-15'!O35</f>
        <v>92684.29647705385</v>
      </c>
      <c r="P35" s="326">
        <f>'[2]14-15'!P35</f>
        <v>101298.74339751023</v>
      </c>
      <c r="Q35" s="152">
        <f>'[2]14-15'!Q35</f>
        <v>-0.085040017590861</v>
      </c>
    </row>
    <row r="36" spans="1:17" s="75" customFormat="1" ht="12.75" customHeight="1">
      <c r="A36" s="52" t="s">
        <v>49</v>
      </c>
      <c r="B36" s="127">
        <f>'[2]14-15'!B36</f>
        <v>112022.57807313408</v>
      </c>
      <c r="C36" s="123">
        <f>'[2]14-15'!C36</f>
        <v>94867.05471894733</v>
      </c>
      <c r="D36" s="123">
        <f>'[2]14-15'!D36</f>
        <v>111741.32169982765</v>
      </c>
      <c r="E36" s="123">
        <f>'[2]14-15'!E36</f>
        <v>114307.00527422481</v>
      </c>
      <c r="F36" s="123">
        <f>'[2]14-15'!F36</f>
        <v>0</v>
      </c>
      <c r="G36" s="123">
        <f>'[2]14-15'!G36</f>
        <v>0</v>
      </c>
      <c r="H36" s="123">
        <f>'[2]14-15'!H36</f>
        <v>0</v>
      </c>
      <c r="I36" s="123">
        <f>'[2]14-15'!I36</f>
        <v>0</v>
      </c>
      <c r="J36" s="123">
        <f>'[2]14-15'!J36</f>
        <v>0</v>
      </c>
      <c r="K36" s="123">
        <f>'[2]14-15'!K36</f>
        <v>0</v>
      </c>
      <c r="L36" s="123">
        <f>'[2]14-15'!L36</f>
        <v>0</v>
      </c>
      <c r="M36" s="123">
        <f>'[2]14-15'!M36</f>
        <v>0</v>
      </c>
      <c r="N36" s="128">
        <f>'[2]14-15'!N36</f>
        <v>0</v>
      </c>
      <c r="O36" s="325">
        <f>'[2]14-15'!O36</f>
        <v>432937.9597661338</v>
      </c>
      <c r="P36" s="326">
        <f>'[2]14-15'!P36</f>
        <v>433160.47262246016</v>
      </c>
      <c r="Q36" s="152">
        <f>'[2]14-15'!Q36</f>
        <v>-0.0005136961250854499</v>
      </c>
    </row>
    <row r="37" spans="1:17" s="75" customFormat="1" ht="12.75" customHeight="1">
      <c r="A37" s="52" t="s">
        <v>50</v>
      </c>
      <c r="B37" s="127">
        <f>'[2]14-15'!B37</f>
        <v>247294.53512651546</v>
      </c>
      <c r="C37" s="123">
        <f>'[2]14-15'!C37</f>
        <v>255125.66682246103</v>
      </c>
      <c r="D37" s="123">
        <f>'[2]14-15'!D37</f>
        <v>254498.4</v>
      </c>
      <c r="E37" s="123">
        <f>'[2]14-15'!E37</f>
        <v>237310.14399694622</v>
      </c>
      <c r="F37" s="123">
        <f>'[2]14-15'!F37</f>
        <v>0</v>
      </c>
      <c r="G37" s="123">
        <f>'[2]14-15'!G37</f>
        <v>0</v>
      </c>
      <c r="H37" s="123">
        <f>'[2]14-15'!H37</f>
        <v>0</v>
      </c>
      <c r="I37" s="123">
        <f>'[2]14-15'!I37</f>
        <v>0</v>
      </c>
      <c r="J37" s="123">
        <f>'[2]14-15'!J37</f>
        <v>0</v>
      </c>
      <c r="K37" s="123">
        <f>'[2]14-15'!K37</f>
        <v>0</v>
      </c>
      <c r="L37" s="123">
        <f>'[2]14-15'!L37</f>
        <v>0</v>
      </c>
      <c r="M37" s="123">
        <f>'[2]14-15'!M37</f>
        <v>0</v>
      </c>
      <c r="N37" s="128">
        <f>'[2]14-15'!N37</f>
        <v>0</v>
      </c>
      <c r="O37" s="325">
        <f>'[2]14-15'!O37</f>
        <v>994228.7459459228</v>
      </c>
      <c r="P37" s="326">
        <f>'[2]14-15'!P37</f>
        <v>1008940.7577722464</v>
      </c>
      <c r="Q37" s="152">
        <f>'[2]14-15'!Q37</f>
        <v>-0.014581640907051718</v>
      </c>
    </row>
    <row r="38" spans="1:17" s="75" customFormat="1" ht="12.75" customHeight="1">
      <c r="A38" s="52"/>
      <c r="B38" s="139"/>
      <c r="C38" s="34"/>
      <c r="D38" s="34"/>
      <c r="E38" s="34"/>
      <c r="F38" s="34"/>
      <c r="G38" s="34"/>
      <c r="H38" s="34"/>
      <c r="I38" s="34"/>
      <c r="J38" s="34"/>
      <c r="K38" s="34"/>
      <c r="L38" s="34"/>
      <c r="M38" s="34"/>
      <c r="N38" s="140"/>
      <c r="O38" s="325"/>
      <c r="P38" s="326"/>
      <c r="Q38" s="152"/>
    </row>
    <row r="39" spans="1:17" s="75" customFormat="1" ht="12.75" customHeight="1">
      <c r="A39" s="53" t="s">
        <v>51</v>
      </c>
      <c r="B39" s="127"/>
      <c r="C39" s="123"/>
      <c r="D39" s="123"/>
      <c r="E39" s="123"/>
      <c r="F39" s="123"/>
      <c r="G39" s="123"/>
      <c r="H39" s="123"/>
      <c r="I39" s="123"/>
      <c r="J39" s="123"/>
      <c r="K39" s="123"/>
      <c r="L39" s="123"/>
      <c r="M39" s="123"/>
      <c r="N39" s="128"/>
      <c r="O39" s="325"/>
      <c r="P39" s="326"/>
      <c r="Q39" s="152"/>
    </row>
    <row r="40" spans="1:17" s="75" customFormat="1" ht="12.75" customHeight="1">
      <c r="A40" s="52" t="s">
        <v>52</v>
      </c>
      <c r="B40" s="127">
        <f>'[2]14-15'!B40</f>
        <v>562632.2</v>
      </c>
      <c r="C40" s="123">
        <f>'[2]14-15'!C40</f>
        <v>700418.9</v>
      </c>
      <c r="D40" s="123">
        <f>'[2]14-15'!D40</f>
        <v>897854.8</v>
      </c>
      <c r="E40" s="123">
        <f>'[2]14-15'!E40</f>
        <v>0</v>
      </c>
      <c r="F40" s="123">
        <f>'[2]14-15'!F40</f>
        <v>0</v>
      </c>
      <c r="G40" s="123">
        <f>'[2]14-15'!G40</f>
        <v>0</v>
      </c>
      <c r="H40" s="123">
        <f>'[2]14-15'!H40</f>
        <v>0</v>
      </c>
      <c r="I40" s="123">
        <f>'[2]14-15'!I40</f>
        <v>0</v>
      </c>
      <c r="J40" s="123">
        <f>'[2]14-15'!J40</f>
        <v>0</v>
      </c>
      <c r="K40" s="123">
        <f>'[2]14-15'!K40</f>
        <v>0</v>
      </c>
      <c r="L40" s="123">
        <f>'[2]14-15'!L40</f>
        <v>0</v>
      </c>
      <c r="M40" s="123">
        <f>'[2]14-15'!M40</f>
        <v>0</v>
      </c>
      <c r="N40" s="128">
        <f>'[2]14-15'!N40</f>
        <v>0</v>
      </c>
      <c r="O40" s="325"/>
      <c r="P40" s="326"/>
      <c r="Q40" s="152"/>
    </row>
    <row r="41" spans="1:17" s="75" customFormat="1" ht="12.75" customHeight="1">
      <c r="A41" s="52" t="s">
        <v>53</v>
      </c>
      <c r="B41" s="127">
        <f>'[2]14-15'!B41</f>
        <v>20095.982000000004</v>
      </c>
      <c r="C41" s="123">
        <f>'[2]14-15'!C41</f>
        <v>16304.918000000001</v>
      </c>
      <c r="D41" s="123">
        <f>'[2]14-15'!D41</f>
        <v>15277.281</v>
      </c>
      <c r="E41" s="123">
        <f>'[2]14-15'!E41</f>
        <v>0</v>
      </c>
      <c r="F41" s="123">
        <f>'[2]14-15'!F41</f>
        <v>0</v>
      </c>
      <c r="G41" s="123">
        <f>'[2]14-15'!G41</f>
        <v>0</v>
      </c>
      <c r="H41" s="123">
        <f>'[2]14-15'!H41</f>
        <v>0</v>
      </c>
      <c r="I41" s="123">
        <f>'[2]14-15'!I41</f>
        <v>0</v>
      </c>
      <c r="J41" s="123">
        <f>'[2]14-15'!J41</f>
        <v>0</v>
      </c>
      <c r="K41" s="123">
        <f>'[2]14-15'!K41</f>
        <v>0</v>
      </c>
      <c r="L41" s="123">
        <f>'[2]14-15'!L41</f>
        <v>0</v>
      </c>
      <c r="M41" s="123">
        <f>'[2]14-15'!M41</f>
        <v>0</v>
      </c>
      <c r="N41" s="128">
        <f>'[2]14-15'!N41</f>
        <v>0</v>
      </c>
      <c r="O41" s="325"/>
      <c r="P41" s="326"/>
      <c r="Q41" s="152"/>
    </row>
    <row r="42" spans="1:17" s="75" customFormat="1" ht="12.75" customHeight="1">
      <c r="A42" s="52" t="s">
        <v>54</v>
      </c>
      <c r="B42" s="127">
        <f>'[2]14-15'!B42</f>
        <v>433815.8</v>
      </c>
      <c r="C42" s="123">
        <f>'[2]14-15'!C42</f>
        <v>722236.6</v>
      </c>
      <c r="D42" s="123">
        <f>'[2]14-15'!D42</f>
        <v>583125.4</v>
      </c>
      <c r="E42" s="123">
        <f>'[2]14-15'!E42</f>
        <v>0</v>
      </c>
      <c r="F42" s="123">
        <f>'[2]14-15'!F42</f>
        <v>0</v>
      </c>
      <c r="G42" s="123">
        <f>'[2]14-15'!G42</f>
        <v>0</v>
      </c>
      <c r="H42" s="123">
        <f>'[2]14-15'!H42</f>
        <v>0</v>
      </c>
      <c r="I42" s="123">
        <f>'[2]14-15'!I42</f>
        <v>0</v>
      </c>
      <c r="J42" s="123">
        <f>'[2]14-15'!J42</f>
        <v>0</v>
      </c>
      <c r="K42" s="123">
        <f>'[2]14-15'!K42</f>
        <v>0</v>
      </c>
      <c r="L42" s="123">
        <f>'[2]14-15'!L42</f>
        <v>0</v>
      </c>
      <c r="M42" s="123">
        <f>'[2]14-15'!M42</f>
        <v>0</v>
      </c>
      <c r="N42" s="128">
        <f>'[2]14-15'!N42</f>
        <v>0</v>
      </c>
      <c r="O42" s="325"/>
      <c r="P42" s="326"/>
      <c r="Q42" s="152"/>
    </row>
    <row r="43" spans="1:17" s="75" customFormat="1" ht="12.75" customHeight="1">
      <c r="A43" s="52" t="s">
        <v>55</v>
      </c>
      <c r="B43" s="127">
        <f>'[2]14-15'!B43</f>
        <v>40983.687</v>
      </c>
      <c r="C43" s="123">
        <f>'[2]14-15'!C43</f>
        <v>38902.246</v>
      </c>
      <c r="D43" s="123">
        <f>'[2]14-15'!D43</f>
        <v>34371.10800000001</v>
      </c>
      <c r="E43" s="123">
        <f>'[2]14-15'!E43</f>
        <v>0</v>
      </c>
      <c r="F43" s="123">
        <f>'[2]14-15'!F43</f>
        <v>0</v>
      </c>
      <c r="G43" s="123">
        <f>'[2]14-15'!G43</f>
        <v>0</v>
      </c>
      <c r="H43" s="123">
        <f>'[2]14-15'!H43</f>
        <v>0</v>
      </c>
      <c r="I43" s="123">
        <f>'[2]14-15'!I43</f>
        <v>0</v>
      </c>
      <c r="J43" s="123">
        <f>'[2]14-15'!J43</f>
        <v>0</v>
      </c>
      <c r="K43" s="123">
        <f>'[2]14-15'!K43</f>
        <v>0</v>
      </c>
      <c r="L43" s="123">
        <f>'[2]14-15'!L43</f>
        <v>0</v>
      </c>
      <c r="M43" s="123">
        <f>'[2]14-15'!M43</f>
        <v>0</v>
      </c>
      <c r="N43" s="128">
        <f>'[2]14-15'!N43</f>
        <v>0</v>
      </c>
      <c r="O43" s="325"/>
      <c r="P43" s="326"/>
      <c r="Q43" s="152"/>
    </row>
    <row r="44" spans="1:17" s="75" customFormat="1" ht="12.75" customHeight="1">
      <c r="A44" s="52" t="s">
        <v>56</v>
      </c>
      <c r="B44" s="127">
        <f>'[2]14-15'!B44</f>
        <v>0</v>
      </c>
      <c r="C44" s="123">
        <f>'[2]14-15'!C44</f>
        <v>0</v>
      </c>
      <c r="D44" s="123">
        <f>'[2]14-15'!D44</f>
        <v>0</v>
      </c>
      <c r="E44" s="123">
        <f>'[2]14-15'!E44</f>
        <v>0</v>
      </c>
      <c r="F44" s="123">
        <f>'[2]14-15'!F44</f>
        <v>0</v>
      </c>
      <c r="G44" s="123">
        <f>'[2]14-15'!G44</f>
        <v>0</v>
      </c>
      <c r="H44" s="123">
        <f>'[2]14-15'!H44</f>
        <v>0</v>
      </c>
      <c r="I44" s="123">
        <f>'[2]14-15'!I44</f>
        <v>0</v>
      </c>
      <c r="J44" s="123">
        <f>'[2]14-15'!J44</f>
        <v>0</v>
      </c>
      <c r="K44" s="123">
        <f>'[2]14-15'!K44</f>
        <v>0</v>
      </c>
      <c r="L44" s="123">
        <f>'[2]14-15'!L44</f>
        <v>0</v>
      </c>
      <c r="M44" s="123">
        <f>'[2]14-15'!M44</f>
        <v>0</v>
      </c>
      <c r="N44" s="128">
        <f>'[2]14-15'!N44</f>
        <v>0</v>
      </c>
      <c r="O44" s="325"/>
      <c r="P44" s="326"/>
      <c r="Q44" s="152"/>
    </row>
    <row r="45" spans="1:17" s="76" customFormat="1" ht="12.75" customHeight="1">
      <c r="A45" s="56"/>
      <c r="B45" s="139"/>
      <c r="C45" s="34"/>
      <c r="D45" s="34"/>
      <c r="E45" s="34"/>
      <c r="F45" s="34"/>
      <c r="G45" s="34"/>
      <c r="H45" s="34"/>
      <c r="I45" s="34"/>
      <c r="J45" s="34"/>
      <c r="K45" s="34"/>
      <c r="L45" s="34"/>
      <c r="M45" s="34"/>
      <c r="N45" s="140"/>
      <c r="O45" s="325"/>
      <c r="P45" s="326"/>
      <c r="Q45" s="152"/>
    </row>
    <row r="46" spans="1:17" s="75" customFormat="1" ht="25.5" customHeight="1" thickBot="1">
      <c r="A46" s="153" t="s">
        <v>27</v>
      </c>
      <c r="B46" s="334">
        <f>'[2]14-15'!B46</f>
        <v>2121322.1134874825</v>
      </c>
      <c r="C46" s="335">
        <f>'[2]14-15'!C46</f>
        <v>2528402.896920984</v>
      </c>
      <c r="D46" s="335">
        <f>'[2]14-15'!D46</f>
        <v>2662506.7815006585</v>
      </c>
      <c r="E46" s="335">
        <f>'[2]14-15'!E46</f>
      </c>
      <c r="F46" s="335">
        <f>'[2]14-15'!F46</f>
      </c>
      <c r="G46" s="335">
        <f>'[2]14-15'!G46</f>
      </c>
      <c r="H46" s="335">
        <f>'[2]14-15'!H46</f>
      </c>
      <c r="I46" s="335">
        <f>'[2]14-15'!I46</f>
      </c>
      <c r="J46" s="335">
        <f>'[2]14-15'!J46</f>
      </c>
      <c r="K46" s="335">
        <f>'[2]14-15'!K46</f>
      </c>
      <c r="L46" s="335">
        <f>'[2]14-15'!L46</f>
      </c>
      <c r="M46" s="335">
        <f>'[2]14-15'!M46</f>
      </c>
      <c r="N46" s="336">
        <f>'[2]14-15'!N46</f>
      </c>
      <c r="O46" s="337"/>
      <c r="P46" s="338"/>
      <c r="Q46" s="339"/>
    </row>
    <row r="48" ht="11.25">
      <c r="A48" s="116" t="s">
        <v>104</v>
      </c>
    </row>
  </sheetData>
  <mergeCells count="1">
    <mergeCell ref="B3:Q3"/>
  </mergeCells>
  <printOptions horizontalCentered="1"/>
  <pageMargins left="0" right="0" top="0.5905511811023623" bottom="0" header="0.5118110236220472" footer="0.1968503937007874"/>
  <pageSetup firstPageNumber="1" useFirstPageNumber="1" fitToHeight="1" fitToWidth="1" orientation="landscape" paperSize="9" scale="73" r:id="rId2"/>
  <headerFooter alignWithMargins="0">
    <oddHeader xml:space="preserve">&amp;C&amp;"Arial,Gras"&amp;13F - 3 - </oddHeader>
  </headerFooter>
  <ignoredErrors>
    <ignoredError sqref="Q38 O27:P27 H27 M38 K27 I27 Q27 Q20 L27 O20 P20 B20 C20 D20 E20 F20 G20 H20 I20 J20 K20 L20 M20 N20 B18 C18 D18 E18 F18 G18 H18 I18 J18 K18 L18 M18 N18 O18 P18 Q18 J27 M27 N27 B27 C27 D27 E27 F27 G27 P38 B38 C38 D38 E38 F38 G38 H38 I38 J38 K38 L38 N38 O38 I45 J45 K45 L45 M45 B45 C45 D45 E45 F45 G45 H45 N45" unlockedFormula="1"/>
  </ignoredErrors>
  <drawing r:id="rId1"/>
</worksheet>
</file>

<file path=xl/worksheets/sheet2.xml><?xml version="1.0" encoding="utf-8"?>
<worksheet xmlns="http://schemas.openxmlformats.org/spreadsheetml/2006/main" xmlns:r="http://schemas.openxmlformats.org/officeDocument/2006/relationships">
  <dimension ref="A1:R46"/>
  <sheetViews>
    <sheetView zoomScale="90" zoomScaleNormal="90" workbookViewId="0" topLeftCell="A4">
      <selection activeCell="D15" sqref="D15"/>
    </sheetView>
  </sheetViews>
  <sheetFormatPr defaultColWidth="11.421875" defaultRowHeight="12.75"/>
  <cols>
    <col min="1" max="1" width="39.7109375" style="48" customWidth="1"/>
    <col min="2" max="17" width="9.7109375" style="37" customWidth="1"/>
    <col min="18" max="16384" width="9.140625" style="37" customWidth="1"/>
  </cols>
  <sheetData>
    <row r="1" ht="12.75" customHeight="1">
      <c r="A1" s="36"/>
    </row>
    <row r="2" spans="1:18" ht="12.75" customHeight="1">
      <c r="A2" s="38"/>
      <c r="I2" s="39"/>
      <c r="R2" s="49"/>
    </row>
    <row r="3" spans="1:18" ht="30" customHeight="1">
      <c r="A3" s="38"/>
      <c r="B3" s="416" t="str">
        <f>'[1]14-15'!$B$3:$Q$3</f>
        <v>Situation Mensuelle du Marché du Maïs en 2014/15</v>
      </c>
      <c r="C3" s="416"/>
      <c r="D3" s="416"/>
      <c r="E3" s="416"/>
      <c r="F3" s="416"/>
      <c r="G3" s="416"/>
      <c r="H3" s="416"/>
      <c r="I3" s="416"/>
      <c r="J3" s="416"/>
      <c r="K3" s="416"/>
      <c r="L3" s="416"/>
      <c r="M3" s="416"/>
      <c r="N3" s="416"/>
      <c r="O3" s="416"/>
      <c r="P3" s="416"/>
      <c r="Q3" s="416"/>
      <c r="R3" s="49"/>
    </row>
    <row r="4" spans="1:18" ht="12" customHeight="1">
      <c r="A4" s="40"/>
      <c r="B4" s="41"/>
      <c r="C4" s="41"/>
      <c r="D4" s="41"/>
      <c r="E4" s="41"/>
      <c r="F4" s="41"/>
      <c r="G4" s="41"/>
      <c r="H4" s="41"/>
      <c r="I4" s="41"/>
      <c r="J4" s="41"/>
      <c r="K4" s="41"/>
      <c r="L4" s="41"/>
      <c r="M4" s="41"/>
      <c r="N4" s="41"/>
      <c r="O4" s="42"/>
      <c r="P4" s="42"/>
      <c r="Q4" s="42"/>
      <c r="R4" s="49"/>
    </row>
    <row r="5" spans="1:17" ht="12" customHeight="1" thickBot="1">
      <c r="A5" s="43"/>
      <c r="B5" s="42"/>
      <c r="C5" s="42"/>
      <c r="D5" s="42"/>
      <c r="E5" s="42"/>
      <c r="F5" s="42"/>
      <c r="G5" s="42"/>
      <c r="H5" s="42"/>
      <c r="I5" s="42"/>
      <c r="J5" s="42"/>
      <c r="K5" s="42"/>
      <c r="L5" s="42"/>
      <c r="M5" s="42"/>
      <c r="N5" s="42"/>
      <c r="O5" s="44"/>
      <c r="P5" s="44"/>
      <c r="Q5" s="42"/>
    </row>
    <row r="6" spans="1:17" s="77" customFormat="1" ht="12.75">
      <c r="A6" s="61" t="s">
        <v>14</v>
      </c>
      <c r="B6" s="65" t="s">
        <v>0</v>
      </c>
      <c r="C6" s="65" t="s">
        <v>1</v>
      </c>
      <c r="D6" s="65" t="s">
        <v>2</v>
      </c>
      <c r="E6" s="65" t="s">
        <v>3</v>
      </c>
      <c r="F6" s="65" t="s">
        <v>4</v>
      </c>
      <c r="G6" s="65" t="s">
        <v>5</v>
      </c>
      <c r="H6" s="65" t="s">
        <v>6</v>
      </c>
      <c r="I6" s="65" t="s">
        <v>7</v>
      </c>
      <c r="J6" s="65" t="s">
        <v>8</v>
      </c>
      <c r="K6" s="65" t="s">
        <v>9</v>
      </c>
      <c r="L6" s="65" t="s">
        <v>10</v>
      </c>
      <c r="M6" s="65" t="s">
        <v>11</v>
      </c>
      <c r="N6" s="65" t="s">
        <v>0</v>
      </c>
      <c r="O6" s="66" t="s">
        <v>57</v>
      </c>
      <c r="P6" s="66" t="s">
        <v>57</v>
      </c>
      <c r="Q6" s="67" t="s">
        <v>13</v>
      </c>
    </row>
    <row r="7" spans="1:17" s="77" customFormat="1" ht="12.75">
      <c r="A7" s="62"/>
      <c r="B7" s="68"/>
      <c r="C7" s="69"/>
      <c r="D7" s="69"/>
      <c r="E7" s="69"/>
      <c r="F7" s="69"/>
      <c r="G7" s="69"/>
      <c r="H7" s="69"/>
      <c r="I7" s="69"/>
      <c r="J7" s="69"/>
      <c r="K7" s="69"/>
      <c r="L7" s="69"/>
      <c r="M7" s="69"/>
      <c r="N7" s="69"/>
      <c r="O7" s="168">
        <f>[1]!dat1</f>
        <v>41944</v>
      </c>
      <c r="P7" s="70">
        <f>[1]!dat2</f>
        <v>41579</v>
      </c>
      <c r="Q7" s="71" t="s">
        <v>58</v>
      </c>
    </row>
    <row r="8" spans="1:17" s="77" customFormat="1" ht="12.75" customHeight="1">
      <c r="A8" s="141"/>
      <c r="B8" s="132"/>
      <c r="C8" s="126"/>
      <c r="D8" s="126"/>
      <c r="E8" s="126"/>
      <c r="F8" s="126"/>
      <c r="G8" s="126"/>
      <c r="H8" s="126"/>
      <c r="I8" s="126"/>
      <c r="J8" s="126"/>
      <c r="K8" s="126"/>
      <c r="L8" s="126"/>
      <c r="M8" s="126"/>
      <c r="N8" s="133"/>
      <c r="O8" s="45"/>
      <c r="P8" s="45"/>
      <c r="Q8" s="72"/>
    </row>
    <row r="9" spans="1:17" s="77" customFormat="1" ht="12.75" customHeight="1">
      <c r="A9" s="63" t="s">
        <v>113</v>
      </c>
      <c r="B9" s="135"/>
      <c r="C9" s="99"/>
      <c r="D9" s="99"/>
      <c r="E9" s="99"/>
      <c r="F9" s="99"/>
      <c r="G9" s="99"/>
      <c r="H9" s="99"/>
      <c r="I9" s="99"/>
      <c r="J9" s="99"/>
      <c r="K9" s="99"/>
      <c r="L9" s="99"/>
      <c r="M9" s="99"/>
      <c r="N9" s="134"/>
      <c r="O9" s="46"/>
      <c r="P9" s="46"/>
      <c r="Q9" s="73"/>
    </row>
    <row r="10" spans="1:17" s="77" customFormat="1" ht="12.75" customHeight="1">
      <c r="A10" s="62" t="s">
        <v>59</v>
      </c>
      <c r="B10" s="127">
        <f>'[1]14-15'!B10</f>
        <v>2070173.8</v>
      </c>
      <c r="C10" s="123">
        <f>'[1]14-15'!C10</f>
        <v>1406857.4</v>
      </c>
      <c r="D10" s="123">
        <f>'[1]14-15'!D10</f>
        <v>795077.3</v>
      </c>
      <c r="E10" s="123">
        <f>'[1]14-15'!E10</f>
        <v>507835.3</v>
      </c>
      <c r="F10" s="123">
        <f>'[1]14-15'!F10</f>
        <v>5342880.2</v>
      </c>
      <c r="G10" s="123">
        <f>'[1]14-15'!G10</f>
        <v>0</v>
      </c>
      <c r="H10" s="123">
        <f>'[1]14-15'!H10</f>
        <v>0</v>
      </c>
      <c r="I10" s="123">
        <f>'[1]14-15'!I10</f>
        <v>0</v>
      </c>
      <c r="J10" s="123">
        <f>'[1]14-15'!J10</f>
        <v>0</v>
      </c>
      <c r="K10" s="123">
        <f>'[1]14-15'!K10</f>
        <v>0</v>
      </c>
      <c r="L10" s="123">
        <f>'[1]14-15'!L10</f>
        <v>0</v>
      </c>
      <c r="M10" s="123">
        <f>'[1]14-15'!M10</f>
        <v>0</v>
      </c>
      <c r="N10" s="128">
        <f>'[1]14-15'!N10</f>
        <v>0</v>
      </c>
      <c r="O10" s="306">
        <f>'[1]14-15'!O10</f>
        <v>5342880.2</v>
      </c>
      <c r="P10" s="307">
        <f>'[1]14-15'!P10</f>
        <v>2327631.8</v>
      </c>
      <c r="Q10" s="122">
        <f>'[1]14-15'!Q10</f>
        <v>1.2954146785586969</v>
      </c>
    </row>
    <row r="11" spans="1:17" s="77" customFormat="1" ht="12.75" customHeight="1">
      <c r="A11" s="62" t="s">
        <v>60</v>
      </c>
      <c r="B11" s="127">
        <f>'[1]14-15'!B11</f>
        <v>53250.030000000006</v>
      </c>
      <c r="C11" s="123">
        <f>'[1]14-15'!C11</f>
        <v>41693.747</v>
      </c>
      <c r="D11" s="123">
        <f>'[1]14-15'!D11</f>
        <v>34303.036</v>
      </c>
      <c r="E11" s="123">
        <f>'[1]14-15'!E11</f>
        <v>42135.935999999994</v>
      </c>
      <c r="F11" s="123">
        <f>'[1]14-15'!F11</f>
        <v>63928.048</v>
      </c>
      <c r="G11" s="123">
        <f>'[1]14-15'!G11</f>
        <v>0</v>
      </c>
      <c r="H11" s="123">
        <f>'[1]14-15'!H11</f>
        <v>0</v>
      </c>
      <c r="I11" s="123">
        <f>'[1]14-15'!I11</f>
        <v>0</v>
      </c>
      <c r="J11" s="123">
        <f>'[1]14-15'!J11</f>
        <v>0</v>
      </c>
      <c r="K11" s="123">
        <f>'[1]14-15'!K11</f>
        <v>0</v>
      </c>
      <c r="L11" s="123">
        <f>'[1]14-15'!L11</f>
        <v>0</v>
      </c>
      <c r="M11" s="123">
        <f>'[1]14-15'!M11</f>
        <v>0</v>
      </c>
      <c r="N11" s="128">
        <f>'[1]14-15'!N11</f>
        <v>0</v>
      </c>
      <c r="O11" s="306">
        <f>'[1]14-15'!O11</f>
        <v>63928.048</v>
      </c>
      <c r="P11" s="306">
        <f>'[1]14-15'!P11</f>
        <v>48893.145000000004</v>
      </c>
      <c r="Q11" s="122">
        <f>'[1]14-15'!Q11</f>
        <v>0.3075053363820224</v>
      </c>
    </row>
    <row r="12" spans="1:17" s="77" customFormat="1" ht="12.75" customHeight="1">
      <c r="A12" s="62" t="s">
        <v>61</v>
      </c>
      <c r="B12" s="127">
        <f>'[1]14-15'!B12</f>
        <v>7345</v>
      </c>
      <c r="C12" s="123">
        <f>'[1]14-15'!C12</f>
        <v>6524</v>
      </c>
      <c r="D12" s="123">
        <f>'[1]14-15'!D12</f>
        <v>3217</v>
      </c>
      <c r="E12" s="123">
        <f>'[1]14-15'!E12</f>
        <v>2123.2200000000003</v>
      </c>
      <c r="F12" s="123">
        <f>'[1]14-15'!F12</f>
        <v>3312.2232000000004</v>
      </c>
      <c r="G12" s="123">
        <f>'[1]14-15'!G12</f>
      </c>
      <c r="H12" s="123">
        <f>'[1]14-15'!H12</f>
      </c>
      <c r="I12" s="123">
        <f>'[1]14-15'!I12</f>
      </c>
      <c r="J12" s="123">
        <f>'[1]14-15'!J12</f>
      </c>
      <c r="K12" s="123">
        <f>'[1]14-15'!K12</f>
      </c>
      <c r="L12" s="123">
        <f>'[1]14-15'!L12</f>
      </c>
      <c r="M12" s="123">
        <f>'[1]14-15'!M12</f>
      </c>
      <c r="N12" s="128">
        <f>'[1]14-15'!N12</f>
      </c>
      <c r="O12" s="306">
        <f>'[1]14-15'!O12</f>
        <v>3312.2232000000004</v>
      </c>
      <c r="P12" s="306">
        <f>'[1]14-15'!P12</f>
        <v>6162.1</v>
      </c>
      <c r="Q12" s="122">
        <f>'[1]14-15'!Q12</f>
        <v>-0.4624846724330991</v>
      </c>
    </row>
    <row r="13" spans="1:17" s="77" customFormat="1" ht="12.75" customHeight="1">
      <c r="A13" s="62" t="s">
        <v>62</v>
      </c>
      <c r="B13" s="127">
        <f>'[1]14-15'!B13</f>
        <v>92402.21</v>
      </c>
      <c r="C13" s="123">
        <f>'[1]14-15'!C13</f>
        <v>75959.06</v>
      </c>
      <c r="D13" s="123">
        <f>'[1]14-15'!D13</f>
        <v>61321.44</v>
      </c>
      <c r="E13" s="123">
        <f>'[1]14-15'!E13</f>
        <v>55321.15</v>
      </c>
      <c r="F13" s="123">
        <f>'[1]14-15'!F13</f>
        <v>84779.06</v>
      </c>
      <c r="G13" s="123">
        <f>'[1]14-15'!G13</f>
        <v>0</v>
      </c>
      <c r="H13" s="123">
        <f>'[1]14-15'!H13</f>
        <v>0</v>
      </c>
      <c r="I13" s="123">
        <f>'[1]14-15'!I13</f>
        <v>0</v>
      </c>
      <c r="J13" s="123">
        <f>'[1]14-15'!J13</f>
        <v>0</v>
      </c>
      <c r="K13" s="123">
        <f>'[1]14-15'!K13</f>
        <v>0</v>
      </c>
      <c r="L13" s="123">
        <f>'[1]14-15'!L13</f>
        <v>0</v>
      </c>
      <c r="M13" s="123">
        <f>'[1]14-15'!M13</f>
        <v>0</v>
      </c>
      <c r="N13" s="128">
        <f>'[1]14-15'!N13</f>
        <v>0</v>
      </c>
      <c r="O13" s="306">
        <f>'[1]14-15'!O13</f>
        <v>84779.06</v>
      </c>
      <c r="P13" s="306">
        <f>'[1]14-15'!P13</f>
        <v>78519.39</v>
      </c>
      <c r="Q13" s="122">
        <f>'[1]14-15'!Q13</f>
        <v>0.07972132743262517</v>
      </c>
    </row>
    <row r="14" spans="1:17" s="77" customFormat="1" ht="12.75" customHeight="1">
      <c r="A14" s="62"/>
      <c r="B14" s="127"/>
      <c r="C14" s="123"/>
      <c r="D14" s="123"/>
      <c r="E14" s="123"/>
      <c r="F14" s="123"/>
      <c r="G14" s="123"/>
      <c r="H14" s="123"/>
      <c r="I14" s="123"/>
      <c r="J14" s="123"/>
      <c r="K14" s="123"/>
      <c r="L14" s="123"/>
      <c r="M14" s="123"/>
      <c r="N14" s="128"/>
      <c r="O14" s="306"/>
      <c r="P14" s="306"/>
      <c r="Q14" s="122"/>
    </row>
    <row r="15" spans="1:17" s="77" customFormat="1" ht="12.75" customHeight="1">
      <c r="A15" s="64" t="s">
        <v>17</v>
      </c>
      <c r="B15" s="129">
        <f>'[1]14-15'!B16</f>
        <v>2223171.04</v>
      </c>
      <c r="C15" s="130">
        <f>'[1]14-15'!C16</f>
        <v>1531034.207</v>
      </c>
      <c r="D15" s="130">
        <f>'[1]14-15'!D16</f>
        <v>893918.7760000001</v>
      </c>
      <c r="E15" s="130">
        <f>'[1]14-15'!E16</f>
        <v>607415.606</v>
      </c>
      <c r="F15" s="130">
        <f>'[1]14-15'!F16</f>
        <v>5494899.5312</v>
      </c>
      <c r="G15" s="130">
        <f>'[1]14-15'!G16</f>
      </c>
      <c r="H15" s="130">
        <f>'[1]14-15'!H16</f>
      </c>
      <c r="I15" s="130">
        <f>'[1]14-15'!I16</f>
      </c>
      <c r="J15" s="130">
        <f>'[1]14-15'!J16</f>
      </c>
      <c r="K15" s="130">
        <f>'[1]14-15'!K16</f>
      </c>
      <c r="L15" s="130">
        <f>'[1]14-15'!L16</f>
      </c>
      <c r="M15" s="130">
        <f>'[1]14-15'!M16</f>
      </c>
      <c r="N15" s="131">
        <f>'[1]14-15'!N16</f>
      </c>
      <c r="O15" s="308">
        <f>'[1]14-15'!O16</f>
        <v>5494899.5312</v>
      </c>
      <c r="P15" s="309">
        <f>'[1]14-15'!P16</f>
        <v>2461206.435</v>
      </c>
      <c r="Q15" s="147">
        <f>'[1]14-15'!Q16</f>
        <v>1.2326040810957006</v>
      </c>
    </row>
    <row r="16" spans="1:17" s="77" customFormat="1" ht="12.75" customHeight="1">
      <c r="A16" s="62"/>
      <c r="B16" s="127"/>
      <c r="C16" s="123"/>
      <c r="D16" s="123"/>
      <c r="E16" s="123"/>
      <c r="F16" s="123"/>
      <c r="G16" s="123"/>
      <c r="H16" s="123"/>
      <c r="I16" s="123"/>
      <c r="J16" s="123"/>
      <c r="K16" s="123"/>
      <c r="L16" s="123"/>
      <c r="M16" s="123"/>
      <c r="N16" s="128"/>
      <c r="O16" s="306"/>
      <c r="P16" s="306"/>
      <c r="Q16" s="122"/>
    </row>
    <row r="17" spans="1:17" s="77" customFormat="1" ht="12.75" customHeight="1">
      <c r="A17" s="62" t="s">
        <v>39</v>
      </c>
      <c r="B17" s="362">
        <f>'[1]14-15'!B18</f>
        <v>0</v>
      </c>
      <c r="C17" s="363">
        <f>'[1]14-15'!C18</f>
        <v>0</v>
      </c>
      <c r="D17" s="363">
        <f>'[1]14-15'!D18</f>
        <v>0</v>
      </c>
      <c r="E17" s="363">
        <f>'[1]14-15'!E18</f>
        <v>0</v>
      </c>
      <c r="F17" s="363">
        <f>'[1]14-15'!F18</f>
        <v>0</v>
      </c>
      <c r="G17" s="363">
        <f>'[1]14-15'!G18</f>
        <v>0</v>
      </c>
      <c r="H17" s="363">
        <f>'[1]14-15'!H18</f>
        <v>0</v>
      </c>
      <c r="I17" s="363">
        <f>'[1]14-15'!I18</f>
        <v>0</v>
      </c>
      <c r="J17" s="363">
        <f>'[1]14-15'!J18</f>
        <v>0</v>
      </c>
      <c r="K17" s="363">
        <f>'[1]14-15'!K18</f>
        <v>0</v>
      </c>
      <c r="L17" s="363"/>
      <c r="M17" s="363"/>
      <c r="N17" s="364"/>
      <c r="O17" s="306"/>
      <c r="P17" s="306"/>
      <c r="Q17" s="122"/>
    </row>
    <row r="18" spans="1:17" s="77" customFormat="1" ht="12.75" customHeight="1">
      <c r="A18" s="62"/>
      <c r="B18" s="127"/>
      <c r="C18" s="123"/>
      <c r="D18" s="123"/>
      <c r="E18" s="123"/>
      <c r="F18" s="123"/>
      <c r="G18" s="123"/>
      <c r="H18" s="123"/>
      <c r="I18" s="123"/>
      <c r="J18" s="123"/>
      <c r="K18" s="123"/>
      <c r="L18" s="123"/>
      <c r="M18" s="123"/>
      <c r="N18" s="128"/>
      <c r="O18" s="306"/>
      <c r="P18" s="306"/>
      <c r="Q18" s="122"/>
    </row>
    <row r="19" spans="1:17" s="79" customFormat="1" ht="25.5" customHeight="1">
      <c r="A19" s="124" t="s">
        <v>18</v>
      </c>
      <c r="B19" s="297">
        <f>'[1]14-15'!B20</f>
        <v>2223171.04</v>
      </c>
      <c r="C19" s="298">
        <f>'[1]14-15'!C20</f>
        <v>1531034.207</v>
      </c>
      <c r="D19" s="298">
        <f>'[1]14-15'!D20</f>
        <v>893918.7760000001</v>
      </c>
      <c r="E19" s="298">
        <f>'[1]14-15'!E20</f>
        <v>607415.606</v>
      </c>
      <c r="F19" s="298">
        <f>'[1]14-15'!F20</f>
        <v>5494899.5312</v>
      </c>
      <c r="G19" s="298">
        <f>'[1]14-15'!G20</f>
      </c>
      <c r="H19" s="298">
        <f>'[1]14-15'!H20</f>
      </c>
      <c r="I19" s="298">
        <f>'[1]14-15'!I20</f>
      </c>
      <c r="J19" s="298">
        <f>'[1]14-15'!J20</f>
      </c>
      <c r="K19" s="298">
        <f>'[1]14-15'!K20</f>
      </c>
      <c r="L19" s="298">
        <f>'[1]14-15'!L20</f>
      </c>
      <c r="M19" s="298">
        <f>'[1]14-15'!M20</f>
      </c>
      <c r="N19" s="299">
        <f>'[1]14-15'!N20</f>
      </c>
      <c r="O19" s="310">
        <f>'[1]14-15'!O20</f>
        <v>5494899.5312</v>
      </c>
      <c r="P19" s="311">
        <f>'[1]14-15'!P20</f>
        <v>2461206.435</v>
      </c>
      <c r="Q19" s="214">
        <f>'[1]14-15'!Q20</f>
        <v>1.2326040810957006</v>
      </c>
    </row>
    <row r="20" spans="1:17" s="77" customFormat="1" ht="12.75" customHeight="1">
      <c r="A20" s="62"/>
      <c r="B20" s="127"/>
      <c r="C20" s="123"/>
      <c r="D20" s="123"/>
      <c r="E20" s="123"/>
      <c r="F20" s="123"/>
      <c r="G20" s="123"/>
      <c r="H20" s="123"/>
      <c r="I20" s="123"/>
      <c r="J20" s="123"/>
      <c r="K20" s="123"/>
      <c r="L20" s="123"/>
      <c r="M20" s="123"/>
      <c r="N20" s="128"/>
      <c r="O20" s="306"/>
      <c r="P20" s="312"/>
      <c r="Q20" s="122"/>
    </row>
    <row r="21" spans="1:17" s="77" customFormat="1" ht="12.75" customHeight="1">
      <c r="A21" s="63" t="s">
        <v>20</v>
      </c>
      <c r="B21" s="127"/>
      <c r="C21" s="123"/>
      <c r="D21" s="123"/>
      <c r="E21" s="123"/>
      <c r="F21" s="123"/>
      <c r="G21" s="123"/>
      <c r="H21" s="123"/>
      <c r="I21" s="123"/>
      <c r="J21" s="123"/>
      <c r="K21" s="123"/>
      <c r="L21" s="123"/>
      <c r="M21" s="123"/>
      <c r="N21" s="128"/>
      <c r="O21" s="306"/>
      <c r="P21" s="306"/>
      <c r="Q21" s="122"/>
    </row>
    <row r="22" spans="1:17" s="77" customFormat="1" ht="12.75" customHeight="1">
      <c r="A22" s="62" t="s">
        <v>64</v>
      </c>
      <c r="B22" s="127">
        <f>'[1]14-15'!B23</f>
        <v>199677.2</v>
      </c>
      <c r="C22" s="123">
        <f>'[1]14-15'!C23</f>
        <v>202390.2</v>
      </c>
      <c r="D22" s="123">
        <f>'[1]14-15'!D23</f>
        <v>470711.9</v>
      </c>
      <c r="E22" s="123">
        <f>'[1]14-15'!E23</f>
        <v>6226870.7</v>
      </c>
      <c r="F22" s="123">
        <f>'[1]14-15'!F23</f>
        <v>0</v>
      </c>
      <c r="G22" s="123">
        <f>'[1]14-15'!G23</f>
        <v>0</v>
      </c>
      <c r="H22" s="123">
        <f>'[1]14-15'!H23</f>
        <v>0</v>
      </c>
      <c r="I22" s="123">
        <f>'[1]14-15'!I23</f>
        <v>0</v>
      </c>
      <c r="J22" s="123">
        <f>'[1]14-15'!J23</f>
        <v>0</v>
      </c>
      <c r="K22" s="123">
        <f>'[1]14-15'!K23</f>
        <v>0</v>
      </c>
      <c r="L22" s="123">
        <f>'[1]14-15'!L23</f>
        <v>0</v>
      </c>
      <c r="M22" s="123">
        <f>'[1]14-15'!M23</f>
        <v>0</v>
      </c>
      <c r="N22" s="128">
        <f>'[1]14-15'!N23</f>
        <v>0</v>
      </c>
      <c r="O22" s="306">
        <f>'[1]14-15'!O23</f>
        <v>7099650</v>
      </c>
      <c r="P22" s="306">
        <f>'[1]14-15'!P23</f>
        <v>3623630</v>
      </c>
      <c r="Q22" s="122">
        <f>'[1]14-15'!Q23</f>
        <v>0.9592646048299633</v>
      </c>
    </row>
    <row r="23" spans="1:17" s="77" customFormat="1" ht="12.75" customHeight="1">
      <c r="A23" s="62" t="s">
        <v>65</v>
      </c>
      <c r="B23" s="127">
        <f>'[1]14-15'!B24</f>
        <v>24250.6</v>
      </c>
      <c r="C23" s="123">
        <f>'[1]14-15'!C24</f>
        <v>30907.5</v>
      </c>
      <c r="D23" s="123">
        <f>'[1]14-15'!D24</f>
        <v>26046.6</v>
      </c>
      <c r="E23" s="123">
        <f>'[1]14-15'!E24</f>
        <v>0</v>
      </c>
      <c r="F23" s="123">
        <f>'[1]14-15'!F24</f>
        <v>0</v>
      </c>
      <c r="G23" s="123">
        <f>'[1]14-15'!G24</f>
        <v>0</v>
      </c>
      <c r="H23" s="123">
        <f>'[1]14-15'!H24</f>
        <v>0</v>
      </c>
      <c r="I23" s="123">
        <f>'[1]14-15'!I24</f>
        <v>0</v>
      </c>
      <c r="J23" s="123">
        <f>'[1]14-15'!J24</f>
        <v>0</v>
      </c>
      <c r="K23" s="123">
        <f>'[1]14-15'!K24</f>
        <v>0</v>
      </c>
      <c r="L23" s="123">
        <f>'[1]14-15'!L24</f>
        <v>0</v>
      </c>
      <c r="M23" s="123">
        <f>'[1]14-15'!M24</f>
        <v>0</v>
      </c>
      <c r="N23" s="128">
        <f>'[1]14-15'!N24</f>
        <v>0</v>
      </c>
      <c r="O23" s="306"/>
      <c r="P23" s="306"/>
      <c r="Q23" s="122">
        <f>'[1]14-15'!Q24</f>
      </c>
    </row>
    <row r="24" spans="1:17" s="77" customFormat="1" ht="12.75" customHeight="1">
      <c r="A24" s="62"/>
      <c r="B24" s="127"/>
      <c r="C24" s="123"/>
      <c r="D24" s="123"/>
      <c r="E24" s="123"/>
      <c r="F24" s="123"/>
      <c r="G24" s="123"/>
      <c r="H24" s="123"/>
      <c r="I24" s="123"/>
      <c r="J24" s="123"/>
      <c r="K24" s="123"/>
      <c r="L24" s="123"/>
      <c r="M24" s="123"/>
      <c r="N24" s="128"/>
      <c r="O24" s="306"/>
      <c r="P24" s="306"/>
      <c r="Q24" s="122"/>
    </row>
    <row r="25" spans="1:17" s="79" customFormat="1" ht="25.5" customHeight="1">
      <c r="A25" s="124" t="s">
        <v>22</v>
      </c>
      <c r="B25" s="297">
        <f>'[1]14-15'!B26</f>
        <v>2447098.8400000003</v>
      </c>
      <c r="C25" s="298">
        <f>'[1]14-15'!C26</f>
        <v>1764331.907</v>
      </c>
      <c r="D25" s="298">
        <f>'[1]14-15'!D26</f>
        <v>1390677.276</v>
      </c>
      <c r="E25" s="298">
        <f>'[1]14-15'!E26</f>
      </c>
      <c r="F25" s="298">
        <f>'[1]14-15'!F26</f>
      </c>
      <c r="G25" s="298">
        <f>'[1]14-15'!G26</f>
      </c>
      <c r="H25" s="298">
        <f>'[1]14-15'!H26</f>
      </c>
      <c r="I25" s="298">
        <f>'[1]14-15'!I26</f>
      </c>
      <c r="J25" s="298">
        <f>'[1]14-15'!J26</f>
      </c>
      <c r="K25" s="298">
        <f>'[1]14-15'!K26</f>
      </c>
      <c r="L25" s="298">
        <f>'[1]14-15'!L26</f>
      </c>
      <c r="M25" s="298">
        <f>'[1]14-15'!M26</f>
      </c>
      <c r="N25" s="299">
        <f>'[1]14-15'!N26</f>
      </c>
      <c r="O25" s="310"/>
      <c r="P25" s="310"/>
      <c r="Q25" s="215"/>
    </row>
    <row r="26" spans="1:17" s="77" customFormat="1" ht="12.75" customHeight="1">
      <c r="A26" s="62"/>
      <c r="B26" s="127"/>
      <c r="C26" s="123"/>
      <c r="D26" s="123"/>
      <c r="E26" s="123"/>
      <c r="F26" s="123"/>
      <c r="G26" s="123"/>
      <c r="H26" s="123"/>
      <c r="I26" s="123"/>
      <c r="J26" s="123"/>
      <c r="K26" s="123"/>
      <c r="L26" s="123"/>
      <c r="M26" s="123"/>
      <c r="N26" s="128"/>
      <c r="O26" s="306"/>
      <c r="P26" s="306"/>
      <c r="Q26" s="122"/>
    </row>
    <row r="27" spans="1:17" s="77" customFormat="1" ht="12.75" customHeight="1">
      <c r="A27" s="63" t="s">
        <v>23</v>
      </c>
      <c r="B27" s="127"/>
      <c r="C27" s="123"/>
      <c r="D27" s="123"/>
      <c r="E27" s="123"/>
      <c r="F27" s="123"/>
      <c r="G27" s="123"/>
      <c r="H27" s="123"/>
      <c r="I27" s="123"/>
      <c r="J27" s="123"/>
      <c r="K27" s="123"/>
      <c r="L27" s="123"/>
      <c r="M27" s="123"/>
      <c r="N27" s="128"/>
      <c r="O27" s="306"/>
      <c r="P27" s="306"/>
      <c r="Q27" s="122"/>
    </row>
    <row r="28" spans="1:17" s="78" customFormat="1" ht="12.75" customHeight="1">
      <c r="A28" s="62" t="s">
        <v>66</v>
      </c>
      <c r="B28" s="127">
        <f>'[1]14-15'!B29</f>
        <v>199416.63</v>
      </c>
      <c r="C28" s="123">
        <f>'[1]14-15'!C29</f>
        <v>191652.65</v>
      </c>
      <c r="D28" s="123">
        <f>'[1]14-15'!D29</f>
        <v>186997.69199999998</v>
      </c>
      <c r="E28" s="123">
        <f>'[1]14-15'!E29</f>
        <v>196373.391</v>
      </c>
      <c r="F28" s="123">
        <f>'[1]14-15'!F29</f>
        <v>0</v>
      </c>
      <c r="G28" s="123">
        <f>'[1]14-15'!G29</f>
        <v>0</v>
      </c>
      <c r="H28" s="123">
        <f>'[1]14-15'!H29</f>
        <v>0</v>
      </c>
      <c r="I28" s="123">
        <f>'[1]14-15'!I29</f>
        <v>0</v>
      </c>
      <c r="J28" s="123">
        <f>'[1]14-15'!J29</f>
        <v>0</v>
      </c>
      <c r="K28" s="123">
        <f>'[1]14-15'!K29</f>
        <v>0</v>
      </c>
      <c r="L28" s="123">
        <f>'[1]14-15'!L29</f>
        <v>0</v>
      </c>
      <c r="M28" s="123">
        <f>'[1]14-15'!M29</f>
        <v>0</v>
      </c>
      <c r="N28" s="128">
        <f>'[1]14-15'!N29</f>
        <v>0</v>
      </c>
      <c r="O28" s="306">
        <f>'[1]14-15'!O29</f>
        <v>774440.3630000001</v>
      </c>
      <c r="P28" s="306">
        <f>'[1]14-15'!P29</f>
        <v>763818.17</v>
      </c>
      <c r="Q28" s="122">
        <f>'[1]14-15'!Q29</f>
        <v>0.0139067037381424</v>
      </c>
    </row>
    <row r="29" spans="1:17" s="77" customFormat="1" ht="12.75" customHeight="1">
      <c r="A29" s="62" t="s">
        <v>67</v>
      </c>
      <c r="B29" s="127">
        <f>'[1]14-15'!B30</f>
        <v>291772.34</v>
      </c>
      <c r="C29" s="123">
        <f>'[1]14-15'!C30</f>
        <v>221420.78</v>
      </c>
      <c r="D29" s="123">
        <f>'[1]14-15'!D30</f>
        <v>215157.24</v>
      </c>
      <c r="E29" s="123">
        <f>'[1]14-15'!E30</f>
        <v>260212.18</v>
      </c>
      <c r="F29" s="123">
        <f>'[1]14-15'!F30</f>
        <v>0</v>
      </c>
      <c r="G29" s="123">
        <f>'[1]14-15'!G30</f>
        <v>0</v>
      </c>
      <c r="H29" s="123">
        <f>'[1]14-15'!H30</f>
        <v>0</v>
      </c>
      <c r="I29" s="123">
        <f>'[1]14-15'!I30</f>
        <v>0</v>
      </c>
      <c r="J29" s="123">
        <f>'[1]14-15'!J30</f>
        <v>0</v>
      </c>
      <c r="K29" s="123">
        <f>'[1]14-15'!K30</f>
        <v>0</v>
      </c>
      <c r="L29" s="123">
        <f>'[1]14-15'!L30</f>
        <v>0</v>
      </c>
      <c r="M29" s="123">
        <f>'[1]14-15'!M30</f>
        <v>0</v>
      </c>
      <c r="N29" s="128">
        <f>'[1]14-15'!N30</f>
        <v>0</v>
      </c>
      <c r="O29" s="306">
        <f>'[1]14-15'!O30</f>
        <v>988562.54</v>
      </c>
      <c r="P29" s="306">
        <f>'[1]14-15'!P30</f>
        <v>869440.61</v>
      </c>
      <c r="Q29" s="122">
        <f>'[1]14-15'!Q30</f>
        <v>0.13700985280639233</v>
      </c>
    </row>
    <row r="30" spans="1:17" s="47" customFormat="1" ht="12.75" customHeight="1">
      <c r="A30" s="62" t="s">
        <v>68</v>
      </c>
      <c r="B30" s="127">
        <f>'[1]14-15'!B31</f>
        <v>32871.44</v>
      </c>
      <c r="C30" s="123">
        <f>'[1]14-15'!C31</f>
        <v>33668.869999999995</v>
      </c>
      <c r="D30" s="123">
        <f>'[1]14-15'!D31</f>
        <v>30638.671699999995</v>
      </c>
      <c r="E30" s="123">
        <f>'[1]14-15'!E31</f>
        <v>35234.472454999996</v>
      </c>
      <c r="F30" s="123">
        <f>'[1]14-15'!F31</f>
      </c>
      <c r="G30" s="123">
        <f>'[1]14-15'!G31</f>
      </c>
      <c r="H30" s="123">
        <f>'[1]14-15'!H31</f>
      </c>
      <c r="I30" s="123">
        <f>'[1]14-15'!I31</f>
      </c>
      <c r="J30" s="123">
        <f>'[1]14-15'!J31</f>
      </c>
      <c r="K30" s="123">
        <f>'[1]14-15'!K31</f>
      </c>
      <c r="L30" s="123">
        <f>'[1]14-15'!L31</f>
      </c>
      <c r="M30" s="123">
        <f>'[1]14-15'!M31</f>
      </c>
      <c r="N30" s="128">
        <f>'[1]14-15'!N31</f>
        <v>0</v>
      </c>
      <c r="O30" s="306">
        <f>'[1]14-15'!O31</f>
        <v>132413.45415499998</v>
      </c>
      <c r="P30" s="306">
        <f>'[1]14-15'!P31</f>
        <v>128266.73000000001</v>
      </c>
      <c r="Q30" s="122">
        <f>'[1]14-15'!Q31</f>
        <v>0.032328914559527355</v>
      </c>
    </row>
    <row r="31" spans="1:17" s="77" customFormat="1" ht="12.75" customHeight="1">
      <c r="A31" s="62"/>
      <c r="B31" s="127"/>
      <c r="C31" s="123"/>
      <c r="D31" s="123"/>
      <c r="E31" s="123"/>
      <c r="F31" s="123"/>
      <c r="G31" s="123"/>
      <c r="H31" s="123"/>
      <c r="I31" s="123"/>
      <c r="J31" s="123"/>
      <c r="K31" s="123"/>
      <c r="L31" s="123"/>
      <c r="M31" s="123"/>
      <c r="N31" s="128"/>
      <c r="O31" s="306"/>
      <c r="P31" s="306"/>
      <c r="Q31" s="122"/>
    </row>
    <row r="32" spans="1:17" s="77" customFormat="1" ht="12.75" customHeight="1">
      <c r="A32" s="64" t="s">
        <v>69</v>
      </c>
      <c r="B32" s="129">
        <f>'[1]14-15'!B33</f>
        <v>524060.41000000003</v>
      </c>
      <c r="C32" s="130">
        <f>'[1]14-15'!C33</f>
        <v>446742.3</v>
      </c>
      <c r="D32" s="130">
        <f>'[1]14-15'!D33</f>
        <v>432793.6037</v>
      </c>
      <c r="E32" s="130">
        <f>'[1]14-15'!E33</f>
        <v>491820.043455</v>
      </c>
      <c r="F32" s="130">
        <f>'[1]14-15'!F33</f>
      </c>
      <c r="G32" s="130">
        <f>'[1]14-15'!G33</f>
      </c>
      <c r="H32" s="130">
        <f>'[1]14-15'!H33</f>
      </c>
      <c r="I32" s="130">
        <f>'[1]14-15'!I33</f>
      </c>
      <c r="J32" s="130">
        <f>'[1]14-15'!J33</f>
      </c>
      <c r="K32" s="130">
        <f>'[1]14-15'!K33</f>
      </c>
      <c r="L32" s="130">
        <f>'[1]14-15'!L33</f>
      </c>
      <c r="M32" s="130">
        <f>'[1]14-15'!M33</f>
      </c>
      <c r="N32" s="131">
        <f>'[1]14-15'!N33</f>
        <v>0</v>
      </c>
      <c r="O32" s="308">
        <f>'[1]14-15'!O33</f>
        <v>1895416.357155</v>
      </c>
      <c r="P32" s="309">
        <f>'[1]14-15'!P33</f>
        <v>1761525.51</v>
      </c>
      <c r="Q32" s="147">
        <f>'[1]14-15'!Q33</f>
        <v>0.0760084633432303</v>
      </c>
    </row>
    <row r="33" spans="1:17" s="77" customFormat="1" ht="12.75" customHeight="1">
      <c r="A33" s="62"/>
      <c r="B33" s="127"/>
      <c r="C33" s="123"/>
      <c r="D33" s="123"/>
      <c r="E33" s="123"/>
      <c r="F33" s="123"/>
      <c r="G33" s="123"/>
      <c r="H33" s="123"/>
      <c r="I33" s="123"/>
      <c r="J33" s="123"/>
      <c r="K33" s="123"/>
      <c r="L33" s="123"/>
      <c r="M33" s="123"/>
      <c r="N33" s="128"/>
      <c r="O33" s="306"/>
      <c r="P33" s="306"/>
      <c r="Q33" s="122"/>
    </row>
    <row r="34" spans="1:17" s="77" customFormat="1" ht="12.75" customHeight="1">
      <c r="A34" s="63" t="s">
        <v>70</v>
      </c>
      <c r="B34" s="127"/>
      <c r="C34" s="123"/>
      <c r="D34" s="123"/>
      <c r="E34" s="123"/>
      <c r="F34" s="123"/>
      <c r="G34" s="123"/>
      <c r="H34" s="123"/>
      <c r="I34" s="123"/>
      <c r="J34" s="123"/>
      <c r="K34" s="123"/>
      <c r="L34" s="123"/>
      <c r="M34" s="123"/>
      <c r="N34" s="128"/>
      <c r="O34" s="313"/>
      <c r="P34" s="306"/>
      <c r="Q34" s="122"/>
    </row>
    <row r="35" spans="1:17" s="77" customFormat="1" ht="12.75" customHeight="1">
      <c r="A35" s="62" t="s">
        <v>71</v>
      </c>
      <c r="B35" s="127">
        <f>'[1]14-15'!B36</f>
        <v>528605.7</v>
      </c>
      <c r="C35" s="123">
        <f>'[1]14-15'!C36</f>
        <v>431814.8</v>
      </c>
      <c r="D35" s="123">
        <f>'[1]14-15'!D36</f>
        <v>355391.7</v>
      </c>
      <c r="E35" s="123">
        <f>'[1]14-15'!E36</f>
        <v>0</v>
      </c>
      <c r="F35" s="123">
        <f>'[1]14-15'!F36</f>
        <v>0</v>
      </c>
      <c r="G35" s="123">
        <f>'[1]14-15'!G36</f>
        <v>0</v>
      </c>
      <c r="H35" s="123">
        <f>'[1]14-15'!H36</f>
        <v>0</v>
      </c>
      <c r="I35" s="123">
        <f>'[1]14-15'!I36</f>
        <v>0</v>
      </c>
      <c r="J35" s="123">
        <f>'[1]14-15'!J36</f>
        <v>0</v>
      </c>
      <c r="K35" s="123">
        <f>'[1]14-15'!K36</f>
        <v>0</v>
      </c>
      <c r="L35" s="123">
        <f>'[1]14-15'!L36</f>
        <v>0</v>
      </c>
      <c r="M35" s="123">
        <f>'[1]14-15'!M36</f>
        <v>0</v>
      </c>
      <c r="N35" s="128">
        <f>'[1]14-15'!N36</f>
        <v>0</v>
      </c>
      <c r="O35" s="314"/>
      <c r="P35" s="314"/>
      <c r="Q35" s="122"/>
    </row>
    <row r="36" spans="1:17" s="77" customFormat="1" ht="12.75" customHeight="1">
      <c r="A36" s="62" t="s">
        <v>72</v>
      </c>
      <c r="B36" s="127">
        <f>'[1]14-15'!B37</f>
        <v>38986.8</v>
      </c>
      <c r="C36" s="123">
        <f>'[1]14-15'!C37</f>
        <v>13214.8</v>
      </c>
      <c r="D36" s="123">
        <f>'[1]14-15'!D37</f>
        <v>4494.8</v>
      </c>
      <c r="E36" s="123">
        <f>'[1]14-15'!E37</f>
        <v>0</v>
      </c>
      <c r="F36" s="123">
        <f>'[1]14-15'!F37</f>
        <v>0</v>
      </c>
      <c r="G36" s="123">
        <f>'[1]14-15'!G37</f>
        <v>0</v>
      </c>
      <c r="H36" s="123">
        <f>'[1]14-15'!H37</f>
        <v>0</v>
      </c>
      <c r="I36" s="123">
        <f>'[1]14-15'!I37</f>
        <v>0</v>
      </c>
      <c r="J36" s="123">
        <f>'[1]14-15'!J37</f>
        <v>0</v>
      </c>
      <c r="K36" s="123">
        <f>'[1]14-15'!K37</f>
        <v>0</v>
      </c>
      <c r="L36" s="123">
        <f>'[1]14-15'!L37</f>
        <v>0</v>
      </c>
      <c r="M36" s="123">
        <f>'[1]14-15'!M37</f>
        <v>0</v>
      </c>
      <c r="N36" s="128">
        <f>'[1]14-15'!N37</f>
        <v>0</v>
      </c>
      <c r="O36" s="314"/>
      <c r="P36" s="314"/>
      <c r="Q36" s="122"/>
    </row>
    <row r="37" spans="1:17" s="77" customFormat="1" ht="12.75" customHeight="1">
      <c r="A37" s="62"/>
      <c r="B37" s="127"/>
      <c r="C37" s="123"/>
      <c r="D37" s="123"/>
      <c r="E37" s="123"/>
      <c r="F37" s="123"/>
      <c r="G37" s="123"/>
      <c r="H37" s="123"/>
      <c r="I37" s="123"/>
      <c r="J37" s="123"/>
      <c r="K37" s="123"/>
      <c r="L37" s="123"/>
      <c r="M37" s="123"/>
      <c r="N37" s="128"/>
      <c r="O37" s="314"/>
      <c r="P37" s="314"/>
      <c r="Q37" s="122"/>
    </row>
    <row r="38" spans="1:17" s="77" customFormat="1" ht="12.75" customHeight="1">
      <c r="A38" s="64" t="s">
        <v>73</v>
      </c>
      <c r="B38" s="129">
        <f>'[1]14-15'!B39</f>
        <v>567592.5</v>
      </c>
      <c r="C38" s="130">
        <f>'[1]14-15'!C39</f>
        <v>445029.6</v>
      </c>
      <c r="D38" s="130">
        <f>'[1]14-15'!D39</f>
        <v>359886.5</v>
      </c>
      <c r="E38" s="130">
        <f>'[1]14-15'!E39</f>
      </c>
      <c r="F38" s="130">
        <f>'[1]14-15'!F39</f>
      </c>
      <c r="G38" s="130">
        <f>'[1]14-15'!G39</f>
      </c>
      <c r="H38" s="130">
        <f>'[1]14-15'!H39</f>
      </c>
      <c r="I38" s="130">
        <f>'[1]14-15'!I39</f>
      </c>
      <c r="J38" s="130">
        <f>'[1]14-15'!J39</f>
      </c>
      <c r="K38" s="130">
        <f>'[1]14-15'!K39</f>
      </c>
      <c r="L38" s="130">
        <f>'[1]14-15'!L39</f>
      </c>
      <c r="M38" s="130">
        <f>'[1]14-15'!M39</f>
      </c>
      <c r="N38" s="131">
        <f>'[1]14-15'!N39</f>
      </c>
      <c r="O38" s="315"/>
      <c r="P38" s="315"/>
      <c r="Q38" s="147"/>
    </row>
    <row r="39" spans="1:17" s="77" customFormat="1" ht="12.75" customHeight="1">
      <c r="A39" s="62"/>
      <c r="B39" s="127"/>
      <c r="C39" s="123"/>
      <c r="D39" s="123"/>
      <c r="E39" s="123"/>
      <c r="F39" s="123"/>
      <c r="G39" s="123"/>
      <c r="H39" s="123"/>
      <c r="I39" s="123"/>
      <c r="J39" s="123"/>
      <c r="K39" s="123"/>
      <c r="L39" s="123"/>
      <c r="M39" s="123"/>
      <c r="N39" s="128"/>
      <c r="O39" s="313"/>
      <c r="P39" s="306"/>
      <c r="Q39" s="122"/>
    </row>
    <row r="40" spans="1:17" s="77" customFormat="1" ht="12.75" customHeight="1">
      <c r="A40" s="62" t="s">
        <v>74</v>
      </c>
      <c r="B40" s="403">
        <f>'[1]14-15'!B41</f>
        <v>-175588.27699999977</v>
      </c>
      <c r="C40" s="404">
        <f>'[1]14-15'!C41</f>
        <v>-21358.769000000204</v>
      </c>
      <c r="D40" s="405">
        <f>'[1]14-15'!D41</f>
        <v>-9418.433699999936</v>
      </c>
      <c r="E40" s="405">
        <f>'[1]14-15'!E41</f>
      </c>
      <c r="F40" s="404">
        <f>'[1]14-15'!F41</f>
      </c>
      <c r="G40" s="405">
        <f>'[1]14-15'!G41</f>
      </c>
      <c r="H40" s="123">
        <f>'[1]14-15'!H41</f>
      </c>
      <c r="I40" s="123">
        <f>'[1]14-15'!I41</f>
      </c>
      <c r="J40" s="123">
        <f>'[1]14-15'!J41</f>
      </c>
      <c r="K40" s="123">
        <f>'[1]14-15'!K41</f>
      </c>
      <c r="L40" s="123">
        <f>'[1]14-15'!L41</f>
      </c>
      <c r="M40" s="123">
        <f>'[1]14-15'!M41</f>
      </c>
      <c r="N40" s="128">
        <f>'[1]14-15'!N41</f>
        <v>0</v>
      </c>
      <c r="O40" s="313"/>
      <c r="P40" s="306"/>
      <c r="Q40" s="122"/>
    </row>
    <row r="41" spans="1:17" s="77" customFormat="1" ht="12.75" customHeight="1">
      <c r="A41" s="62"/>
      <c r="B41" s="127"/>
      <c r="C41" s="123"/>
      <c r="D41" s="123"/>
      <c r="E41" s="123"/>
      <c r="F41" s="123"/>
      <c r="G41" s="123"/>
      <c r="H41" s="123"/>
      <c r="I41" s="123"/>
      <c r="J41" s="123"/>
      <c r="K41" s="123"/>
      <c r="L41" s="123"/>
      <c r="M41" s="123"/>
      <c r="N41" s="128"/>
      <c r="O41" s="313"/>
      <c r="P41" s="306"/>
      <c r="Q41" s="122"/>
    </row>
    <row r="42" spans="1:17" s="79" customFormat="1" ht="25.5" customHeight="1" thickBot="1">
      <c r="A42" s="125" t="s">
        <v>27</v>
      </c>
      <c r="B42" s="301">
        <f>'[1]14-15'!B42</f>
        <v>916064.6330000004</v>
      </c>
      <c r="C42" s="302">
        <f>'[1]14-15'!C42</f>
        <v>870413.1309999997</v>
      </c>
      <c r="D42" s="302">
        <f>'[1]14-15'!D42</f>
        <v>783261.67</v>
      </c>
      <c r="E42" s="302">
        <f>'[1]14-15'!E42</f>
      </c>
      <c r="F42" s="302">
        <f>'[1]14-15'!F42</f>
      </c>
      <c r="G42" s="302">
        <f>'[1]14-15'!G42</f>
      </c>
      <c r="H42" s="302">
        <f>'[1]14-15'!H42</f>
      </c>
      <c r="I42" s="302">
        <f>'[1]14-15'!I42</f>
      </c>
      <c r="J42" s="302">
        <f>'[1]14-15'!J42</f>
      </c>
      <c r="K42" s="302">
        <f>'[1]14-15'!K42</f>
      </c>
      <c r="L42" s="302">
        <f>'[1]14-15'!L42</f>
      </c>
      <c r="M42" s="302">
        <f>'[1]14-15'!M42</f>
      </c>
      <c r="N42" s="303">
        <f>'[1]14-15'!N42</f>
      </c>
      <c r="O42" s="316"/>
      <c r="P42" s="317"/>
      <c r="Q42" s="305"/>
    </row>
    <row r="44" ht="12.75">
      <c r="A44" s="117" t="s">
        <v>28</v>
      </c>
    </row>
    <row r="45" ht="12.75">
      <c r="A45" s="117" t="s">
        <v>106</v>
      </c>
    </row>
    <row r="46" ht="12.75">
      <c r="A46" s="117" t="s">
        <v>107</v>
      </c>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- 19 -</oddHeader>
  </headerFooter>
  <ignoredErrors>
    <ignoredError sqref="N37 N39 L39 M39 B39 C39 D39 E39 F39 G39 H39 I39 J39 K39 B37 C37 D37 E37 F37 G37 H37 I37 J37 K37 L37 M37" unlockedFormula="1"/>
  </ignoredErrors>
  <drawing r:id="rId1"/>
</worksheet>
</file>

<file path=xl/worksheets/sheet3.xml><?xml version="1.0" encoding="utf-8"?>
<worksheet xmlns="http://schemas.openxmlformats.org/spreadsheetml/2006/main" xmlns:r="http://schemas.openxmlformats.org/officeDocument/2006/relationships">
  <dimension ref="A2:Q52"/>
  <sheetViews>
    <sheetView zoomScale="90" zoomScaleNormal="90" workbookViewId="0" topLeftCell="A4">
      <selection activeCell="D18" sqref="D18"/>
    </sheetView>
  </sheetViews>
  <sheetFormatPr defaultColWidth="11.421875" defaultRowHeight="12.75"/>
  <cols>
    <col min="1" max="1" width="39.7109375" style="82" customWidth="1"/>
    <col min="2" max="17" width="9.7109375" style="82" customWidth="1"/>
    <col min="18" max="16384" width="9.140625" style="82" customWidth="1"/>
  </cols>
  <sheetData>
    <row r="1" ht="12.75" customHeight="1"/>
    <row r="2" spans="1:9" ht="12.75" customHeight="1">
      <c r="A2" s="83"/>
      <c r="I2" s="84"/>
    </row>
    <row r="3" spans="1:17" ht="30" customHeight="1">
      <c r="A3" s="14"/>
      <c r="B3" s="417" t="str">
        <f>'[8]1415'!$B$3:$Q$3</f>
        <v>Situation Mensuelle du Marché des Orges en 2014/15</v>
      </c>
      <c r="C3" s="417"/>
      <c r="D3" s="417"/>
      <c r="E3" s="417"/>
      <c r="F3" s="417"/>
      <c r="G3" s="417"/>
      <c r="H3" s="417"/>
      <c r="I3" s="417"/>
      <c r="J3" s="417"/>
      <c r="K3" s="417"/>
      <c r="L3" s="417"/>
      <c r="M3" s="417"/>
      <c r="N3" s="417"/>
      <c r="O3" s="417"/>
      <c r="P3" s="417"/>
      <c r="Q3" s="417"/>
    </row>
    <row r="4" spans="1:15" s="86" customFormat="1" ht="12.75" customHeight="1">
      <c r="A4" s="85"/>
      <c r="C4" s="87"/>
      <c r="D4" s="87"/>
      <c r="E4" s="87"/>
      <c r="F4" s="87"/>
      <c r="G4" s="87"/>
      <c r="H4" s="87"/>
      <c r="I4" s="87"/>
      <c r="J4" s="87"/>
      <c r="K4" s="87"/>
      <c r="L4" s="87"/>
      <c r="M4" s="87"/>
      <c r="N4" s="87"/>
      <c r="O4" s="87"/>
    </row>
    <row r="5" spans="1:17" ht="12.75" customHeight="1" thickBot="1">
      <c r="A5" s="87"/>
      <c r="B5" s="87"/>
      <c r="C5" s="87"/>
      <c r="D5" s="87"/>
      <c r="E5" s="87"/>
      <c r="F5" s="87"/>
      <c r="G5" s="87"/>
      <c r="H5" s="87"/>
      <c r="I5" s="87"/>
      <c r="J5" s="87"/>
      <c r="K5" s="87"/>
      <c r="L5" s="87"/>
      <c r="M5" s="87"/>
      <c r="N5" s="87"/>
      <c r="O5" s="87"/>
      <c r="P5" s="87"/>
      <c r="Q5" s="87"/>
    </row>
    <row r="6" spans="1:17" s="92"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90" t="s">
        <v>12</v>
      </c>
      <c r="Q6" s="91" t="s">
        <v>13</v>
      </c>
    </row>
    <row r="7" spans="1:17" s="92" customFormat="1" ht="12.75" customHeight="1">
      <c r="A7" s="93"/>
      <c r="B7" s="94"/>
      <c r="C7" s="94"/>
      <c r="D7" s="94"/>
      <c r="E7" s="94"/>
      <c r="F7" s="94"/>
      <c r="G7" s="94"/>
      <c r="H7" s="94"/>
      <c r="I7" s="94"/>
      <c r="J7" s="94"/>
      <c r="K7" s="94"/>
      <c r="L7" s="94"/>
      <c r="M7" s="94"/>
      <c r="N7" s="94"/>
      <c r="O7" s="168">
        <f>[8]!dat1</f>
        <v>41944</v>
      </c>
      <c r="P7" s="168">
        <f>[8]!dat2</f>
        <v>41579</v>
      </c>
      <c r="Q7" s="95" t="s">
        <v>58</v>
      </c>
    </row>
    <row r="8" spans="1:17" s="92" customFormat="1" ht="12.75" customHeight="1">
      <c r="A8" s="96"/>
      <c r="B8" s="136"/>
      <c r="C8" s="137"/>
      <c r="D8" s="137"/>
      <c r="E8" s="137"/>
      <c r="F8" s="137"/>
      <c r="G8" s="137"/>
      <c r="H8" s="137"/>
      <c r="I8" s="137"/>
      <c r="J8" s="137"/>
      <c r="K8" s="137"/>
      <c r="L8" s="137"/>
      <c r="M8" s="137"/>
      <c r="N8" s="138"/>
      <c r="O8" s="119"/>
      <c r="P8" s="119"/>
      <c r="Q8" s="97"/>
    </row>
    <row r="9" spans="1:17" s="92" customFormat="1" ht="12.75" customHeight="1">
      <c r="A9" s="98" t="s">
        <v>113</v>
      </c>
      <c r="B9" s="135"/>
      <c r="C9" s="99"/>
      <c r="D9" s="99"/>
      <c r="E9" s="99"/>
      <c r="F9" s="99"/>
      <c r="G9" s="99"/>
      <c r="H9" s="99"/>
      <c r="I9" s="99"/>
      <c r="J9" s="99"/>
      <c r="K9" s="99"/>
      <c r="L9" s="99"/>
      <c r="M9" s="99"/>
      <c r="N9" s="134"/>
      <c r="O9" s="120"/>
      <c r="P9" s="120"/>
      <c r="Q9" s="121"/>
    </row>
    <row r="10" spans="1:17" s="92" customFormat="1" ht="12.75" customHeight="1">
      <c r="A10" s="100" t="s">
        <v>108</v>
      </c>
      <c r="B10" s="127">
        <f>'[8]1415'!B10</f>
        <v>885848.6</v>
      </c>
      <c r="C10" s="123">
        <f>'[8]1415'!C10</f>
        <v>5711837.6</v>
      </c>
      <c r="D10" s="123">
        <f>'[8]1415'!D10</f>
        <v>5664281.8999999985</v>
      </c>
      <c r="E10" s="123">
        <f>'[8]1415'!E10</f>
        <v>5339977</v>
      </c>
      <c r="F10" s="123">
        <f>'[8]1415'!F10</f>
        <v>4916079.2</v>
      </c>
      <c r="G10" s="123">
        <f>'[8]1415'!G10</f>
        <v>0</v>
      </c>
      <c r="H10" s="123">
        <f>'[8]1415'!H10</f>
        <v>0</v>
      </c>
      <c r="I10" s="123">
        <f>'[8]1415'!I10</f>
        <v>0</v>
      </c>
      <c r="J10" s="123">
        <f>'[8]1415'!J10</f>
        <v>0</v>
      </c>
      <c r="K10" s="123">
        <f>'[8]1415'!K10</f>
        <v>0</v>
      </c>
      <c r="L10" s="123">
        <f>'[8]1415'!L10</f>
        <v>0</v>
      </c>
      <c r="M10" s="123">
        <f>'[8]1415'!M10</f>
        <v>0</v>
      </c>
      <c r="N10" s="128">
        <f>'[8]1415'!N10</f>
        <v>0</v>
      </c>
      <c r="O10" s="295">
        <f>'[8]1415'!O10</f>
        <v>4916079.2</v>
      </c>
      <c r="P10" s="295">
        <f>'[8]1415'!P10</f>
        <v>4009997.8</v>
      </c>
      <c r="Q10" s="122">
        <f>'[8]1415'!Q10</f>
        <v>0.2259555853122912</v>
      </c>
    </row>
    <row r="11" spans="1:17" s="92" customFormat="1" ht="12.75" customHeight="1">
      <c r="A11" s="101" t="s">
        <v>76</v>
      </c>
      <c r="B11" s="127">
        <f>'[8]1415'!B11</f>
        <v>103878</v>
      </c>
      <c r="C11" s="123">
        <f>'[8]1415'!C11</f>
        <v>97813</v>
      </c>
      <c r="D11" s="123">
        <f>'[8]1415'!D11</f>
        <v>64266</v>
      </c>
      <c r="E11" s="123">
        <f>'[8]1415'!E11</f>
        <v>67110</v>
      </c>
      <c r="F11" s="123">
        <f>'[8]1415'!F11</f>
        <v>61680</v>
      </c>
      <c r="G11" s="123">
        <f>'[8]1415'!G11</f>
        <v>0</v>
      </c>
      <c r="H11" s="123">
        <f>'[8]1415'!H11</f>
        <v>0</v>
      </c>
      <c r="I11" s="123">
        <f>'[8]1415'!I11</f>
        <v>0</v>
      </c>
      <c r="J11" s="123">
        <f>'[8]1415'!J11</f>
        <v>0</v>
      </c>
      <c r="K11" s="123">
        <f>'[8]1415'!K11</f>
        <v>0</v>
      </c>
      <c r="L11" s="123">
        <f>'[8]1415'!L11</f>
        <v>0</v>
      </c>
      <c r="M11" s="123">
        <f>'[8]1415'!M11</f>
        <v>0</v>
      </c>
      <c r="N11" s="128">
        <f>'[8]1415'!N11</f>
        <v>0</v>
      </c>
      <c r="O11" s="295">
        <f>'[8]1415'!O11</f>
        <v>61680</v>
      </c>
      <c r="P11" s="295">
        <f>'[8]1415'!P11</f>
        <v>70826</v>
      </c>
      <c r="Q11" s="122">
        <f>'[8]1415'!Q11</f>
        <v>-0.12913336910174233</v>
      </c>
    </row>
    <row r="12" spans="1:17" s="92" customFormat="1" ht="12.75" customHeight="1">
      <c r="A12" s="101" t="s">
        <v>77</v>
      </c>
      <c r="B12" s="127">
        <f>'[8]1415'!B12</f>
        <v>42573.75</v>
      </c>
      <c r="C12" s="123">
        <f>'[8]1415'!C12</f>
        <v>113091.45</v>
      </c>
      <c r="D12" s="123">
        <f>'[8]1415'!D12</f>
        <v>91769.55</v>
      </c>
      <c r="E12" s="123">
        <f>'[8]1415'!E12</f>
        <v>79769.83</v>
      </c>
      <c r="F12" s="123">
        <f>'[8]1415'!F12</f>
        <v>66161.49</v>
      </c>
      <c r="G12" s="123">
        <f>'[8]1415'!G12</f>
        <v>0</v>
      </c>
      <c r="H12" s="123">
        <f>'[8]1415'!H12</f>
        <v>0</v>
      </c>
      <c r="I12" s="123">
        <f>'[8]1415'!I12</f>
        <v>0</v>
      </c>
      <c r="J12" s="123">
        <f>'[8]1415'!J12</f>
        <v>0</v>
      </c>
      <c r="K12" s="123">
        <f>'[8]1415'!K12</f>
        <v>0</v>
      </c>
      <c r="L12" s="123">
        <f>'[8]1415'!L12</f>
        <v>0</v>
      </c>
      <c r="M12" s="123">
        <f>'[8]1415'!M12</f>
        <v>0</v>
      </c>
      <c r="N12" s="128">
        <f>'[8]1415'!N12</f>
        <v>0</v>
      </c>
      <c r="O12" s="295">
        <f>'[8]1415'!O12</f>
        <v>66161.49</v>
      </c>
      <c r="P12" s="295">
        <f>'[8]1415'!P12</f>
        <v>64159.41</v>
      </c>
      <c r="Q12" s="122">
        <f>'[8]1415'!Q12</f>
        <v>0.03120477572970204</v>
      </c>
    </row>
    <row r="13" spans="1:17" s="92" customFormat="1" ht="12.75" customHeight="1">
      <c r="A13" s="101" t="s">
        <v>63</v>
      </c>
      <c r="B13" s="127">
        <f>'[8]1415'!B13</f>
        <v>0</v>
      </c>
      <c r="C13" s="123">
        <f>'[8]1415'!C13</f>
        <v>0</v>
      </c>
      <c r="D13" s="123">
        <f>'[8]1415'!D13</f>
        <v>0</v>
      </c>
      <c r="E13" s="123">
        <f>'[8]1415'!E13</f>
        <v>0</v>
      </c>
      <c r="F13" s="123">
        <f>'[8]1415'!F13</f>
        <v>0</v>
      </c>
      <c r="G13" s="123">
        <f>'[8]1415'!G13</f>
        <v>0</v>
      </c>
      <c r="H13" s="123">
        <f>'[8]1415'!H13</f>
        <v>0</v>
      </c>
      <c r="I13" s="123">
        <f>'[8]1415'!I13</f>
        <v>0</v>
      </c>
      <c r="J13" s="123">
        <f>'[8]1415'!J13</f>
        <v>0</v>
      </c>
      <c r="K13" s="123">
        <f>'[8]1415'!K13</f>
        <v>0</v>
      </c>
      <c r="L13" s="123">
        <f>'[8]1415'!L13</f>
        <v>0</v>
      </c>
      <c r="M13" s="123">
        <f>'[8]1415'!M13</f>
        <v>0</v>
      </c>
      <c r="N13" s="128">
        <f>'[8]1415'!N13</f>
        <v>0</v>
      </c>
      <c r="O13" s="295"/>
      <c r="P13" s="295"/>
      <c r="Q13" s="122"/>
    </row>
    <row r="14" spans="1:17" s="92" customFormat="1" ht="12.75" customHeight="1">
      <c r="A14" s="96"/>
      <c r="B14" s="127"/>
      <c r="C14" s="123"/>
      <c r="D14" s="123"/>
      <c r="E14" s="123"/>
      <c r="F14" s="123"/>
      <c r="G14" s="123"/>
      <c r="H14" s="123"/>
      <c r="I14" s="123"/>
      <c r="J14" s="123"/>
      <c r="K14" s="123"/>
      <c r="L14" s="123"/>
      <c r="M14" s="123"/>
      <c r="N14" s="128"/>
      <c r="O14" s="295"/>
      <c r="P14" s="295"/>
      <c r="Q14" s="122"/>
    </row>
    <row r="15" spans="1:17" s="92" customFormat="1" ht="12.75" customHeight="1">
      <c r="A15" s="102" t="s">
        <v>17</v>
      </c>
      <c r="B15" s="129">
        <f>'[8]1415'!B15</f>
        <v>1032300.35</v>
      </c>
      <c r="C15" s="130">
        <f>'[8]1415'!C15</f>
        <v>5922742.05</v>
      </c>
      <c r="D15" s="130">
        <f>'[8]1415'!D15</f>
        <v>5820317.449999998</v>
      </c>
      <c r="E15" s="130">
        <f>'[8]1415'!E15</f>
        <v>5486856.83</v>
      </c>
      <c r="F15" s="130">
        <f>'[8]1415'!F15</f>
        <v>5043920.69</v>
      </c>
      <c r="G15" s="130">
        <f>'[8]1415'!G15</f>
      </c>
      <c r="H15" s="130">
        <f>'[8]1415'!H15</f>
      </c>
      <c r="I15" s="130">
        <f>'[8]1415'!I15</f>
      </c>
      <c r="J15" s="130">
        <f>'[8]1415'!J15</f>
      </c>
      <c r="K15" s="130">
        <f>'[8]1415'!K15</f>
      </c>
      <c r="L15" s="130">
        <f>'[8]1415'!L15</f>
      </c>
      <c r="M15" s="130">
        <f>'[8]1415'!M15</f>
      </c>
      <c r="N15" s="131">
        <f>'[8]1415'!N15</f>
      </c>
      <c r="O15" s="296">
        <f>'[8]1415'!O15</f>
        <v>5043920.69</v>
      </c>
      <c r="P15" s="296">
        <f>'[8]1415'!P15</f>
        <v>4144983.21</v>
      </c>
      <c r="Q15" s="147">
        <f>'[8]1415'!Q15</f>
        <v>0.2168736118957646</v>
      </c>
    </row>
    <row r="16" spans="1:17" s="92" customFormat="1" ht="12.75" customHeight="1">
      <c r="A16" s="96"/>
      <c r="B16" s="127"/>
      <c r="C16" s="123"/>
      <c r="D16" s="123"/>
      <c r="E16" s="123"/>
      <c r="F16" s="123"/>
      <c r="G16" s="123"/>
      <c r="H16" s="123"/>
      <c r="I16" s="123"/>
      <c r="J16" s="123"/>
      <c r="K16" s="123"/>
      <c r="L16" s="123"/>
      <c r="M16" s="123"/>
      <c r="N16" s="128"/>
      <c r="O16" s="295"/>
      <c r="P16" s="295"/>
      <c r="Q16" s="122"/>
    </row>
    <row r="17" spans="1:17" s="92" customFormat="1" ht="12.75" customHeight="1">
      <c r="A17" s="101" t="s">
        <v>78</v>
      </c>
      <c r="B17" s="127">
        <f>'[8]1415'!B17</f>
        <v>0</v>
      </c>
      <c r="C17" s="123">
        <f>'[8]1415'!C17</f>
        <v>0</v>
      </c>
      <c r="D17" s="123">
        <f>'[8]1415'!D17</f>
        <v>0</v>
      </c>
      <c r="E17" s="123">
        <f>'[8]1415'!E17</f>
        <v>0</v>
      </c>
      <c r="F17" s="123">
        <f>'[8]1415'!F17</f>
        <v>0</v>
      </c>
      <c r="G17" s="123">
        <f>'[8]1415'!G17</f>
        <v>0</v>
      </c>
      <c r="H17" s="123">
        <f>'[8]1415'!H17</f>
        <v>0</v>
      </c>
      <c r="I17" s="123">
        <f>'[8]1415'!I17</f>
        <v>0</v>
      </c>
      <c r="J17" s="123">
        <f>'[8]1415'!J17</f>
        <v>0</v>
      </c>
      <c r="K17" s="123">
        <f>'[8]1415'!K17</f>
        <v>0</v>
      </c>
      <c r="L17" s="123">
        <f>'[8]1415'!L17</f>
        <v>0</v>
      </c>
      <c r="M17" s="123">
        <f>'[8]1415'!M17</f>
        <v>0</v>
      </c>
      <c r="N17" s="128">
        <f>'[8]1415'!N17</f>
        <v>0</v>
      </c>
      <c r="O17" s="295"/>
      <c r="P17" s="295"/>
      <c r="Q17" s="122"/>
    </row>
    <row r="18" spans="1:17" s="92" customFormat="1" ht="12.75" customHeight="1">
      <c r="A18" s="96"/>
      <c r="B18" s="127"/>
      <c r="C18" s="123"/>
      <c r="D18" s="123"/>
      <c r="E18" s="123"/>
      <c r="F18" s="123"/>
      <c r="G18" s="123"/>
      <c r="H18" s="123"/>
      <c r="I18" s="123"/>
      <c r="J18" s="123"/>
      <c r="K18" s="123"/>
      <c r="L18" s="123"/>
      <c r="M18" s="123"/>
      <c r="N18" s="128"/>
      <c r="O18" s="295"/>
      <c r="P18" s="295"/>
      <c r="Q18" s="122"/>
    </row>
    <row r="19" spans="1:17" s="118" customFormat="1" ht="25.5" customHeight="1">
      <c r="A19" s="103" t="s">
        <v>18</v>
      </c>
      <c r="B19" s="297">
        <f>'[8]1415'!B19</f>
        <v>1032300.35</v>
      </c>
      <c r="C19" s="298">
        <f>'[8]1415'!C19</f>
        <v>5922742.05</v>
      </c>
      <c r="D19" s="298">
        <f>'[8]1415'!D19</f>
        <v>5820317.449999998</v>
      </c>
      <c r="E19" s="298">
        <f>'[8]1415'!E19</f>
        <v>5486856.83</v>
      </c>
      <c r="F19" s="298">
        <f>'[8]1415'!F19</f>
        <v>5043920.69</v>
      </c>
      <c r="G19" s="298">
        <f>'[8]1415'!G19</f>
      </c>
      <c r="H19" s="298">
        <f>'[8]1415'!H19</f>
      </c>
      <c r="I19" s="298">
        <f>'[8]1415'!I19</f>
      </c>
      <c r="J19" s="298">
        <f>'[8]1415'!J19</f>
      </c>
      <c r="K19" s="298">
        <f>'[8]1415'!K19</f>
      </c>
      <c r="L19" s="298">
        <f>'[8]1415'!L19</f>
      </c>
      <c r="M19" s="298">
        <f>'[8]1415'!M19</f>
      </c>
      <c r="N19" s="299">
        <f>'[8]1415'!N19</f>
      </c>
      <c r="O19" s="300">
        <f>'[8]1415'!O19</f>
        <v>5043920.69</v>
      </c>
      <c r="P19" s="300">
        <f>'[8]1415'!P19</f>
        <v>4144983.21</v>
      </c>
      <c r="Q19" s="214">
        <f>'[8]1415'!Q19</f>
        <v>0.2168736118957646</v>
      </c>
    </row>
    <row r="20" spans="1:17" s="92" customFormat="1" ht="12.75" customHeight="1">
      <c r="A20" s="101"/>
      <c r="B20" s="127"/>
      <c r="C20" s="123"/>
      <c r="D20" s="123"/>
      <c r="E20" s="123"/>
      <c r="F20" s="123"/>
      <c r="G20" s="123"/>
      <c r="H20" s="123"/>
      <c r="I20" s="123"/>
      <c r="J20" s="123"/>
      <c r="K20" s="123"/>
      <c r="L20" s="123"/>
      <c r="M20" s="123"/>
      <c r="N20" s="128"/>
      <c r="O20" s="295"/>
      <c r="P20" s="295"/>
      <c r="Q20" s="122"/>
    </row>
    <row r="21" spans="1:17" s="92" customFormat="1" ht="12.75" customHeight="1">
      <c r="A21" s="98" t="s">
        <v>20</v>
      </c>
      <c r="B21" s="127"/>
      <c r="C21" s="123"/>
      <c r="D21" s="123"/>
      <c r="E21" s="123"/>
      <c r="F21" s="123"/>
      <c r="G21" s="123"/>
      <c r="H21" s="123"/>
      <c r="I21" s="123"/>
      <c r="J21" s="123"/>
      <c r="K21" s="123"/>
      <c r="L21" s="123"/>
      <c r="M21" s="123"/>
      <c r="N21" s="128"/>
      <c r="O21" s="295"/>
      <c r="P21" s="295"/>
      <c r="Q21" s="122"/>
    </row>
    <row r="22" spans="1:17" s="92" customFormat="1" ht="12.75" customHeight="1">
      <c r="A22" s="100" t="s">
        <v>64</v>
      </c>
      <c r="B22" s="127">
        <f>'[8]1415'!B22</f>
        <v>5591932.3</v>
      </c>
      <c r="C22" s="123">
        <f>'[8]1415'!C22</f>
        <v>982781.8</v>
      </c>
      <c r="D22" s="123">
        <f>'[8]1415'!D22</f>
        <v>519787.7</v>
      </c>
      <c r="E22" s="123">
        <f>'[8]1415'!E22</f>
        <v>348454</v>
      </c>
      <c r="F22" s="123">
        <f>'[8]1415'!F22</f>
        <v>0</v>
      </c>
      <c r="G22" s="123">
        <f>'[8]1415'!G22</f>
        <v>0</v>
      </c>
      <c r="H22" s="123">
        <f>'[8]1415'!H22</f>
        <v>0</v>
      </c>
      <c r="I22" s="123">
        <f>'[8]1415'!I22</f>
        <v>0</v>
      </c>
      <c r="J22" s="123">
        <f>'[8]1415'!J22</f>
        <v>0</v>
      </c>
      <c r="K22" s="123">
        <f>'[8]1415'!K22</f>
        <v>0</v>
      </c>
      <c r="L22" s="123">
        <f>'[8]1415'!L22</f>
        <v>0</v>
      </c>
      <c r="M22" s="123">
        <f>'[8]1415'!M22</f>
        <v>0</v>
      </c>
      <c r="N22" s="128">
        <f>'[8]1415'!N22</f>
        <v>0</v>
      </c>
      <c r="O22" s="295">
        <f>'[8]1415'!O22</f>
        <v>7442955.8</v>
      </c>
      <c r="P22" s="295">
        <f>'[8]1415'!P22</f>
        <v>6379330.600000001</v>
      </c>
      <c r="Q22" s="122">
        <f>'[8]1415'!Q22</f>
        <v>0.16672990736676963</v>
      </c>
    </row>
    <row r="23" spans="1:17" s="92" customFormat="1" ht="12.75" customHeight="1">
      <c r="A23" s="101" t="s">
        <v>80</v>
      </c>
      <c r="B23" s="127">
        <f>'[8]1415'!B23</f>
        <v>4072.8</v>
      </c>
      <c r="C23" s="123">
        <f>'[8]1415'!C23</f>
        <v>7957.1</v>
      </c>
      <c r="D23" s="123">
        <f>'[8]1415'!D23</f>
        <v>5500.6</v>
      </c>
      <c r="E23" s="123">
        <f>'[8]1415'!E23</f>
        <v>0</v>
      </c>
      <c r="F23" s="123">
        <f>'[8]1415'!F23</f>
        <v>0</v>
      </c>
      <c r="G23" s="123">
        <f>'[8]1415'!G23</f>
        <v>0</v>
      </c>
      <c r="H23" s="123">
        <f>'[8]1415'!H23</f>
        <v>0</v>
      </c>
      <c r="I23" s="123">
        <f>'[8]1415'!I23</f>
        <v>0</v>
      </c>
      <c r="J23" s="123">
        <f>'[8]1415'!J23</f>
        <v>0</v>
      </c>
      <c r="K23" s="123">
        <f>'[8]1415'!K23</f>
        <v>0</v>
      </c>
      <c r="L23" s="123">
        <f>'[8]1415'!L23</f>
        <v>0</v>
      </c>
      <c r="M23" s="123">
        <f>'[8]1415'!M23</f>
        <v>0</v>
      </c>
      <c r="N23" s="128">
        <f>'[8]1415'!N23</f>
        <v>0</v>
      </c>
      <c r="O23" s="295"/>
      <c r="P23" s="295"/>
      <c r="Q23" s="122">
        <f>'[8]1415'!Q23</f>
      </c>
    </row>
    <row r="24" spans="1:17" s="105" customFormat="1" ht="12.75" customHeight="1">
      <c r="A24" s="104"/>
      <c r="B24" s="127"/>
      <c r="C24" s="123"/>
      <c r="D24" s="123"/>
      <c r="E24" s="123"/>
      <c r="F24" s="123"/>
      <c r="G24" s="123"/>
      <c r="H24" s="123"/>
      <c r="I24" s="123"/>
      <c r="J24" s="123"/>
      <c r="K24" s="123"/>
      <c r="L24" s="123"/>
      <c r="M24" s="123"/>
      <c r="N24" s="128"/>
      <c r="O24" s="295"/>
      <c r="P24" s="295"/>
      <c r="Q24" s="122"/>
    </row>
    <row r="25" spans="1:17" s="118" customFormat="1" ht="25.5" customHeight="1">
      <c r="A25" s="103" t="s">
        <v>22</v>
      </c>
      <c r="B25" s="297">
        <f>'[8]1415'!B25</f>
        <v>6628305.449999999</v>
      </c>
      <c r="C25" s="298">
        <f>'[8]1415'!C25</f>
        <v>6913480.949999999</v>
      </c>
      <c r="D25" s="298">
        <f>'[8]1415'!D25</f>
        <v>6345605.749999998</v>
      </c>
      <c r="E25" s="298">
        <f>'[8]1415'!E25</f>
      </c>
      <c r="F25" s="298">
        <f>'[8]1415'!F25</f>
      </c>
      <c r="G25" s="298">
        <f>'[8]1415'!G25</f>
      </c>
      <c r="H25" s="298">
        <f>'[8]1415'!H25</f>
      </c>
      <c r="I25" s="298">
        <f>'[8]1415'!I25</f>
      </c>
      <c r="J25" s="298">
        <f>'[8]1415'!J25</f>
      </c>
      <c r="K25" s="298">
        <f>'[8]1415'!K25</f>
      </c>
      <c r="L25" s="298">
        <f>'[8]1415'!L25</f>
      </c>
      <c r="M25" s="298">
        <f>'[8]1415'!M25</f>
      </c>
      <c r="N25" s="299">
        <f>'[8]1415'!N25</f>
      </c>
      <c r="O25" s="300"/>
      <c r="P25" s="300"/>
      <c r="Q25" s="214">
        <f>'[8]1415'!Q25</f>
      </c>
    </row>
    <row r="26" spans="1:17" s="118" customFormat="1" ht="12.75" customHeight="1">
      <c r="A26" s="101"/>
      <c r="B26" s="127"/>
      <c r="C26" s="123"/>
      <c r="D26" s="123"/>
      <c r="E26" s="123"/>
      <c r="F26" s="123"/>
      <c r="G26" s="123"/>
      <c r="H26" s="123"/>
      <c r="I26" s="123"/>
      <c r="J26" s="123"/>
      <c r="K26" s="123"/>
      <c r="L26" s="123"/>
      <c r="M26" s="123"/>
      <c r="N26" s="128"/>
      <c r="O26" s="295"/>
      <c r="P26" s="295"/>
      <c r="Q26" s="122"/>
    </row>
    <row r="27" spans="1:17" s="92" customFormat="1" ht="12.75" customHeight="1">
      <c r="A27" s="98" t="s">
        <v>23</v>
      </c>
      <c r="B27" s="127"/>
      <c r="C27" s="123"/>
      <c r="D27" s="123"/>
      <c r="E27" s="123"/>
      <c r="F27" s="123"/>
      <c r="G27" s="123"/>
      <c r="H27" s="123"/>
      <c r="I27" s="123"/>
      <c r="J27" s="123"/>
      <c r="K27" s="123"/>
      <c r="L27" s="123"/>
      <c r="M27" s="123"/>
      <c r="N27" s="128"/>
      <c r="O27" s="295"/>
      <c r="P27" s="295"/>
      <c r="Q27" s="122"/>
    </row>
    <row r="28" spans="1:17" s="92" customFormat="1" ht="12.75" customHeight="1">
      <c r="A28" s="101" t="s">
        <v>81</v>
      </c>
      <c r="B28" s="127">
        <f>'[8]1415'!B28</f>
        <v>143336</v>
      </c>
      <c r="C28" s="123">
        <f>'[8]1415'!C28</f>
        <v>138573</v>
      </c>
      <c r="D28" s="123">
        <f>'[8]1415'!D28</f>
        <v>138561</v>
      </c>
      <c r="E28" s="123">
        <f>'[8]1415'!E28</f>
        <v>140002</v>
      </c>
      <c r="F28" s="123">
        <f>'[8]1415'!F28</f>
        <v>0</v>
      </c>
      <c r="G28" s="123">
        <f>'[8]1415'!G28</f>
        <v>0</v>
      </c>
      <c r="H28" s="123">
        <f>'[8]1415'!H28</f>
        <v>0</v>
      </c>
      <c r="I28" s="123">
        <f>'[8]1415'!I28</f>
        <v>0</v>
      </c>
      <c r="J28" s="123">
        <f>'[8]1415'!J28</f>
        <v>0</v>
      </c>
      <c r="K28" s="123">
        <f>'[8]1415'!K28</f>
        <v>0</v>
      </c>
      <c r="L28" s="123">
        <f>'[8]1415'!L28</f>
        <v>0</v>
      </c>
      <c r="M28" s="123">
        <f>'[8]1415'!M28</f>
        <v>0</v>
      </c>
      <c r="N28" s="128">
        <f>'[8]1415'!N28</f>
        <v>0</v>
      </c>
      <c r="O28" s="295">
        <f>'[8]1415'!O28</f>
        <v>560472</v>
      </c>
      <c r="P28" s="295">
        <f>'[8]1415'!P28</f>
        <v>558453</v>
      </c>
      <c r="Q28" s="122">
        <f>'[8]1415'!Q28</f>
        <v>0.003615344532127196</v>
      </c>
    </row>
    <row r="29" spans="1:17" s="92" customFormat="1" ht="12.75" customHeight="1">
      <c r="A29" s="101" t="s">
        <v>77</v>
      </c>
      <c r="B29" s="127">
        <f>'[8]1415'!B29</f>
        <v>121428.53</v>
      </c>
      <c r="C29" s="123">
        <f>'[8]1415'!C29</f>
        <v>104107.2</v>
      </c>
      <c r="D29" s="123">
        <f>'[8]1415'!D29</f>
        <v>97104.84</v>
      </c>
      <c r="E29" s="123">
        <f>'[8]1415'!E29</f>
        <v>88187.99</v>
      </c>
      <c r="F29" s="123">
        <f>'[8]1415'!F29</f>
        <v>0</v>
      </c>
      <c r="G29" s="123">
        <f>'[8]1415'!G29</f>
        <v>0</v>
      </c>
      <c r="H29" s="123">
        <f>'[8]1415'!H29</f>
        <v>0</v>
      </c>
      <c r="I29" s="123">
        <f>'[8]1415'!I29</f>
        <v>0</v>
      </c>
      <c r="J29" s="123">
        <f>'[8]1415'!J29</f>
        <v>0</v>
      </c>
      <c r="K29" s="123">
        <f>'[8]1415'!K29</f>
        <v>0</v>
      </c>
      <c r="L29" s="123">
        <f>'[8]1415'!L29</f>
        <v>0</v>
      </c>
      <c r="M29" s="123">
        <f>'[8]1415'!M29</f>
        <v>0</v>
      </c>
      <c r="N29" s="128">
        <f>'[8]1415'!N29</f>
        <v>0</v>
      </c>
      <c r="O29" s="295">
        <f>'[8]1415'!O29</f>
        <v>410828.55999999994</v>
      </c>
      <c r="P29" s="295">
        <f>'[8]1415'!P29</f>
        <v>453465.34</v>
      </c>
      <c r="Q29" s="122">
        <f>'[8]1415'!Q29</f>
        <v>-0.09402434152960859</v>
      </c>
    </row>
    <row r="30" spans="1:17" s="105" customFormat="1" ht="12.75" customHeight="1">
      <c r="A30" s="104"/>
      <c r="B30" s="127"/>
      <c r="C30" s="123"/>
      <c r="D30" s="123"/>
      <c r="E30" s="123"/>
      <c r="F30" s="123"/>
      <c r="G30" s="123"/>
      <c r="H30" s="123"/>
      <c r="I30" s="123"/>
      <c r="J30" s="123"/>
      <c r="K30" s="123"/>
      <c r="L30" s="123"/>
      <c r="M30" s="123"/>
      <c r="N30" s="128"/>
      <c r="O30" s="295"/>
      <c r="P30" s="295"/>
      <c r="Q30" s="122"/>
    </row>
    <row r="31" spans="1:17" s="92" customFormat="1" ht="12.75" customHeight="1">
      <c r="A31" s="102" t="s">
        <v>82</v>
      </c>
      <c r="B31" s="129">
        <f>'[8]1415'!B31</f>
        <v>264764.53</v>
      </c>
      <c r="C31" s="130">
        <f>'[8]1415'!C31</f>
        <v>242680.2</v>
      </c>
      <c r="D31" s="130">
        <f>'[8]1415'!D31</f>
        <v>235665.84</v>
      </c>
      <c r="E31" s="130">
        <f>'[8]1415'!E31</f>
        <v>228189.99</v>
      </c>
      <c r="F31" s="130">
        <f>'[8]1415'!F31</f>
      </c>
      <c r="G31" s="130">
        <f>'[8]1415'!G31</f>
      </c>
      <c r="H31" s="130">
        <f>'[8]1415'!H31</f>
      </c>
      <c r="I31" s="130">
        <f>'[8]1415'!I31</f>
      </c>
      <c r="J31" s="130">
        <f>'[8]1415'!J31</f>
      </c>
      <c r="K31" s="130">
        <f>'[8]1415'!K31</f>
      </c>
      <c r="L31" s="130">
        <f>'[8]1415'!L31</f>
      </c>
      <c r="M31" s="130">
        <f>'[8]1415'!M31</f>
      </c>
      <c r="N31" s="131">
        <f>'[8]1415'!N31</f>
        <v>0</v>
      </c>
      <c r="O31" s="296">
        <f>'[8]1415'!O31</f>
        <v>971300.5599999999</v>
      </c>
      <c r="P31" s="296">
        <f>'[8]1415'!P31</f>
        <v>1011918.3400000001</v>
      </c>
      <c r="Q31" s="147">
        <f>'[8]1415'!Q31</f>
        <v>-0.04013938516026905</v>
      </c>
    </row>
    <row r="32" spans="1:17" s="105" customFormat="1" ht="12.75" customHeight="1">
      <c r="A32" s="104"/>
      <c r="B32" s="127"/>
      <c r="C32" s="123"/>
      <c r="D32" s="123"/>
      <c r="E32" s="123"/>
      <c r="F32" s="123"/>
      <c r="G32" s="123"/>
      <c r="H32" s="123"/>
      <c r="I32" s="123"/>
      <c r="J32" s="123"/>
      <c r="K32" s="123"/>
      <c r="L32" s="123"/>
      <c r="M32" s="123"/>
      <c r="N32" s="128"/>
      <c r="O32" s="295"/>
      <c r="P32" s="295"/>
      <c r="Q32" s="122"/>
    </row>
    <row r="33" spans="1:17" s="92" customFormat="1" ht="12.75" customHeight="1">
      <c r="A33" s="98" t="s">
        <v>83</v>
      </c>
      <c r="B33" s="127"/>
      <c r="C33" s="123"/>
      <c r="D33" s="123"/>
      <c r="E33" s="123"/>
      <c r="F33" s="123"/>
      <c r="G33" s="123"/>
      <c r="H33" s="123"/>
      <c r="I33" s="123"/>
      <c r="J33" s="123"/>
      <c r="K33" s="123"/>
      <c r="L33" s="123"/>
      <c r="M33" s="123"/>
      <c r="N33" s="128"/>
      <c r="O33" s="295"/>
      <c r="P33" s="295"/>
      <c r="Q33" s="122"/>
    </row>
    <row r="34" spans="1:17" s="92" customFormat="1" ht="12.75" customHeight="1">
      <c r="A34" s="101" t="s">
        <v>84</v>
      </c>
      <c r="B34" s="127">
        <f>'[8]1415'!B34</f>
        <v>337382.6</v>
      </c>
      <c r="C34" s="123">
        <f>'[8]1415'!C34</f>
        <v>184294.7</v>
      </c>
      <c r="D34" s="123">
        <f>'[8]1415'!D34</f>
        <v>276430.1</v>
      </c>
      <c r="E34" s="123">
        <f>'[8]1415'!E34</f>
        <v>0</v>
      </c>
      <c r="F34" s="123">
        <f>'[8]1415'!F34</f>
        <v>0</v>
      </c>
      <c r="G34" s="123">
        <f>'[8]1415'!G34</f>
        <v>0</v>
      </c>
      <c r="H34" s="123">
        <f>'[8]1415'!H34</f>
        <v>0</v>
      </c>
      <c r="I34" s="123">
        <f>'[8]1415'!I34</f>
        <v>0</v>
      </c>
      <c r="J34" s="123">
        <f>'[8]1415'!J34</f>
        <v>0</v>
      </c>
      <c r="K34" s="123">
        <f>'[8]1415'!K34</f>
        <v>0</v>
      </c>
      <c r="L34" s="123">
        <f>'[8]1415'!L34</f>
        <v>0</v>
      </c>
      <c r="M34" s="123">
        <f>'[8]1415'!M34</f>
        <v>0</v>
      </c>
      <c r="N34" s="128">
        <f>'[8]1415'!N34</f>
        <v>0</v>
      </c>
      <c r="O34" s="295"/>
      <c r="P34" s="295"/>
      <c r="Q34" s="122"/>
    </row>
    <row r="35" spans="1:17" s="92" customFormat="1" ht="12.75" customHeight="1">
      <c r="A35" s="101" t="s">
        <v>72</v>
      </c>
      <c r="B35" s="127">
        <f>'[8]1415'!B35</f>
        <v>446939.3</v>
      </c>
      <c r="C35" s="123">
        <f>'[8]1415'!C35</f>
        <v>111664.4</v>
      </c>
      <c r="D35" s="123">
        <f>'[8]1415'!D35</f>
        <v>274198.6</v>
      </c>
      <c r="E35" s="123">
        <f>'[8]1415'!E35</f>
        <v>0</v>
      </c>
      <c r="F35" s="123">
        <f>'[8]1415'!F35</f>
        <v>0</v>
      </c>
      <c r="G35" s="123">
        <f>'[8]1415'!G35</f>
        <v>0</v>
      </c>
      <c r="H35" s="123">
        <f>'[8]1415'!H35</f>
        <v>0</v>
      </c>
      <c r="I35" s="123">
        <f>'[8]1415'!I35</f>
        <v>0</v>
      </c>
      <c r="J35" s="123">
        <f>'[8]1415'!J35</f>
        <v>0</v>
      </c>
      <c r="K35" s="123">
        <f>'[8]1415'!K35</f>
        <v>0</v>
      </c>
      <c r="L35" s="123">
        <f>'[8]1415'!L35</f>
        <v>0</v>
      </c>
      <c r="M35" s="123">
        <f>'[8]1415'!M35</f>
        <v>0</v>
      </c>
      <c r="N35" s="128">
        <f>'[8]1415'!N35</f>
        <v>0</v>
      </c>
      <c r="O35" s="295"/>
      <c r="P35" s="295"/>
      <c r="Q35" s="122"/>
    </row>
    <row r="36" spans="1:17" s="105" customFormat="1" ht="12.75" customHeight="1">
      <c r="A36" s="104"/>
      <c r="B36" s="127"/>
      <c r="C36" s="123"/>
      <c r="D36" s="123"/>
      <c r="E36" s="123"/>
      <c r="F36" s="123"/>
      <c r="G36" s="123"/>
      <c r="H36" s="123"/>
      <c r="I36" s="123"/>
      <c r="J36" s="123"/>
      <c r="K36" s="123"/>
      <c r="L36" s="123"/>
      <c r="M36" s="123"/>
      <c r="N36" s="128"/>
      <c r="O36" s="295"/>
      <c r="P36" s="295"/>
      <c r="Q36" s="122"/>
    </row>
    <row r="37" spans="1:17" s="92" customFormat="1" ht="12.75" customHeight="1">
      <c r="A37" s="102" t="s">
        <v>73</v>
      </c>
      <c r="B37" s="129">
        <f>'[8]1415'!B37</f>
        <v>784321.8999999999</v>
      </c>
      <c r="C37" s="130">
        <f>'[8]1415'!C37</f>
        <v>295959.1</v>
      </c>
      <c r="D37" s="130">
        <f>'[8]1415'!D37</f>
        <v>550628.7</v>
      </c>
      <c r="E37" s="130">
        <f>'[8]1415'!E37</f>
      </c>
      <c r="F37" s="130">
        <f>'[8]1415'!F37</f>
      </c>
      <c r="G37" s="130">
        <f>'[8]1415'!G37</f>
      </c>
      <c r="H37" s="130">
        <f>'[8]1415'!H37</f>
      </c>
      <c r="I37" s="130">
        <f>'[8]1415'!I37</f>
      </c>
      <c r="J37" s="130">
        <f>'[8]1415'!J37</f>
      </c>
      <c r="K37" s="130">
        <f>'[8]1415'!K37</f>
      </c>
      <c r="L37" s="130">
        <f>'[8]1415'!L37</f>
      </c>
      <c r="M37" s="130">
        <f>'[8]1415'!M37</f>
      </c>
      <c r="N37" s="131">
        <f>'[8]1415'!N37</f>
        <v>0</v>
      </c>
      <c r="O37" s="296"/>
      <c r="P37" s="296"/>
      <c r="Q37" s="147"/>
    </row>
    <row r="38" spans="1:17" s="92" customFormat="1" ht="12.75" customHeight="1">
      <c r="A38" s="96"/>
      <c r="B38" s="127"/>
      <c r="C38" s="123"/>
      <c r="D38" s="123"/>
      <c r="E38" s="123"/>
      <c r="F38" s="123"/>
      <c r="G38" s="123"/>
      <c r="H38" s="123"/>
      <c r="I38" s="123"/>
      <c r="J38" s="123"/>
      <c r="K38" s="123"/>
      <c r="L38" s="123"/>
      <c r="M38" s="123"/>
      <c r="N38" s="128"/>
      <c r="O38" s="295"/>
      <c r="P38" s="295"/>
      <c r="Q38" s="122"/>
    </row>
    <row r="39" spans="1:17" s="92" customFormat="1" ht="12.75" customHeight="1">
      <c r="A39" s="101" t="s">
        <v>74</v>
      </c>
      <c r="B39" s="403">
        <f>'[8]1415'!B39</f>
        <v>-343523.03000000026</v>
      </c>
      <c r="C39" s="404">
        <f>'[8]1415'!C39</f>
        <v>554524.2000000011</v>
      </c>
      <c r="D39" s="405">
        <f>'[8]1415'!D39</f>
        <v>72454.37999999803</v>
      </c>
      <c r="E39" s="405">
        <f>'[8]1415'!E39</f>
      </c>
      <c r="F39" s="404">
        <f>'[8]1415'!F39</f>
      </c>
      <c r="G39" s="405">
        <f>'[8]1415'!G39</f>
      </c>
      <c r="H39" s="123">
        <f>'[8]1415'!H39</f>
      </c>
      <c r="I39" s="123">
        <f>'[8]1415'!I39</f>
      </c>
      <c r="J39" s="123">
        <f>'[8]1415'!J39</f>
      </c>
      <c r="K39" s="123">
        <f>'[8]1415'!K39</f>
      </c>
      <c r="L39" s="123">
        <f>'[8]1415'!L39</f>
      </c>
      <c r="M39" s="123">
        <f>'[8]1415'!M39</f>
      </c>
      <c r="N39" s="128">
        <f>'[8]1415'!N39</f>
        <v>0</v>
      </c>
      <c r="O39" s="295"/>
      <c r="P39" s="295"/>
      <c r="Q39" s="122"/>
    </row>
    <row r="40" spans="1:17" s="92" customFormat="1" ht="12.75" customHeight="1">
      <c r="A40" s="96"/>
      <c r="B40" s="127"/>
      <c r="C40" s="123"/>
      <c r="D40" s="123"/>
      <c r="E40" s="123"/>
      <c r="F40" s="123"/>
      <c r="G40" s="123"/>
      <c r="H40" s="123"/>
      <c r="I40" s="123"/>
      <c r="J40" s="123"/>
      <c r="K40" s="123"/>
      <c r="L40" s="123"/>
      <c r="M40" s="123"/>
      <c r="N40" s="128"/>
      <c r="O40" s="295"/>
      <c r="P40" s="295"/>
      <c r="Q40" s="122"/>
    </row>
    <row r="41" spans="1:17" s="118" customFormat="1" ht="25.5" customHeight="1" thickBot="1">
      <c r="A41" s="106" t="s">
        <v>27</v>
      </c>
      <c r="B41" s="301">
        <f>'[8]1415'!B41</f>
        <v>705563.3999999997</v>
      </c>
      <c r="C41" s="302">
        <f>'[8]1415'!C41</f>
        <v>1093163.5000000012</v>
      </c>
      <c r="D41" s="302">
        <f>'[8]1415'!D41</f>
        <v>858748.919999998</v>
      </c>
      <c r="E41" s="302">
        <f>'[8]1415'!E41</f>
      </c>
      <c r="F41" s="302">
        <f>'[8]1415'!F41</f>
      </c>
      <c r="G41" s="302">
        <f>'[8]1415'!G41</f>
      </c>
      <c r="H41" s="302">
        <f>'[8]1415'!H41</f>
      </c>
      <c r="I41" s="302">
        <f>'[8]1415'!I41</f>
      </c>
      <c r="J41" s="302">
        <f>'[8]1415'!J41</f>
      </c>
      <c r="K41" s="302">
        <f>'[8]1415'!K41</f>
      </c>
      <c r="L41" s="302">
        <f>'[8]1415'!L41</f>
      </c>
      <c r="M41" s="302">
        <f>'[8]1415'!M41</f>
      </c>
      <c r="N41" s="303">
        <f>'[8]1415'!N41</f>
      </c>
      <c r="O41" s="304"/>
      <c r="P41" s="304"/>
      <c r="Q41" s="305"/>
    </row>
    <row r="42" spans="1:17" ht="12.75" customHeight="1">
      <c r="A42" s="107"/>
      <c r="B42" s="13"/>
      <c r="C42" s="13"/>
      <c r="D42" s="13"/>
      <c r="E42" s="13"/>
      <c r="F42" s="13"/>
      <c r="G42" s="13"/>
      <c r="H42" s="13"/>
      <c r="I42" s="13"/>
      <c r="J42" s="13"/>
      <c r="K42" s="13"/>
      <c r="L42" s="13"/>
      <c r="M42" s="13"/>
      <c r="N42" s="13"/>
      <c r="O42" s="107"/>
      <c r="P42" s="107"/>
      <c r="Q42" s="107"/>
    </row>
    <row r="43" spans="1:17" ht="12.75" customHeight="1">
      <c r="A43" s="113" t="s">
        <v>85</v>
      </c>
      <c r="B43" s="108"/>
      <c r="C43" s="108"/>
      <c r="D43" s="108"/>
      <c r="E43" s="108"/>
      <c r="F43" s="108"/>
      <c r="G43" s="108"/>
      <c r="H43" s="108"/>
      <c r="I43" s="108">
        <f aca="true" t="shared" si="0" ref="I43:N43">IF(OR(I25="",I41=""),"",I25-I41)</f>
      </c>
      <c r="J43" s="108">
        <f t="shared" si="0"/>
      </c>
      <c r="K43" s="108">
        <f t="shared" si="0"/>
      </c>
      <c r="L43" s="108">
        <f t="shared" si="0"/>
      </c>
      <c r="M43" s="108">
        <f t="shared" si="0"/>
      </c>
      <c r="N43" s="108">
        <f t="shared" si="0"/>
      </c>
      <c r="O43" s="8"/>
      <c r="P43" s="8"/>
      <c r="Q43" s="107"/>
    </row>
    <row r="44" spans="1:17" ht="12.75" customHeight="1">
      <c r="A44" s="113" t="s">
        <v>109</v>
      </c>
      <c r="B44" s="114"/>
      <c r="C44" s="114"/>
      <c r="D44" s="114"/>
      <c r="E44" s="114"/>
      <c r="F44" s="114"/>
      <c r="G44" s="114"/>
      <c r="H44" s="114"/>
      <c r="I44" s="114"/>
      <c r="J44" s="114"/>
      <c r="K44" s="114"/>
      <c r="L44" s="114"/>
      <c r="M44" s="114"/>
      <c r="N44" s="110"/>
      <c r="O44" s="113"/>
      <c r="P44" s="113"/>
      <c r="Q44" s="113"/>
    </row>
    <row r="45" spans="2:17" ht="12.75">
      <c r="B45" s="114"/>
      <c r="C45" s="114"/>
      <c r="D45" s="114"/>
      <c r="E45" s="114"/>
      <c r="F45" s="114"/>
      <c r="G45" s="114"/>
      <c r="H45" s="114"/>
      <c r="I45" s="114"/>
      <c r="J45" s="114"/>
      <c r="K45" s="114"/>
      <c r="L45" s="114"/>
      <c r="M45" s="114"/>
      <c r="N45" s="110"/>
      <c r="O45" s="115"/>
      <c r="P45" s="115"/>
      <c r="Q45" s="115"/>
    </row>
    <row r="46" spans="1:17" ht="12.75">
      <c r="A46" s="109"/>
      <c r="B46" s="109"/>
      <c r="C46" s="109"/>
      <c r="D46" s="109"/>
      <c r="E46" s="107"/>
      <c r="F46" s="107"/>
      <c r="G46" s="107"/>
      <c r="H46" s="109"/>
      <c r="I46" s="109"/>
      <c r="J46" s="109"/>
      <c r="K46" s="109"/>
      <c r="L46" s="109"/>
      <c r="M46" s="109"/>
      <c r="N46" s="109"/>
      <c r="O46" s="109"/>
      <c r="P46" s="109"/>
      <c r="Q46" s="109"/>
    </row>
    <row r="47" spans="1:3" ht="12.75">
      <c r="A47" s="107"/>
      <c r="B47" s="107"/>
      <c r="C47" s="107"/>
    </row>
    <row r="48" spans="1:3" ht="12.75">
      <c r="A48" s="109"/>
      <c r="B48" s="109"/>
      <c r="C48" s="109"/>
    </row>
    <row r="49" ht="12.75">
      <c r="B49" s="111"/>
    </row>
    <row r="52" ht="12.75">
      <c r="B52" s="112"/>
    </row>
  </sheetData>
  <mergeCells count="1">
    <mergeCell ref="B3:Q3"/>
  </mergeCells>
  <printOptions horizontalCentered="1"/>
  <pageMargins left="0" right="0" top="0.7874015748031497" bottom="0" header="0.5118110236220472" footer="0.5118110236220472"/>
  <pageSetup firstPageNumber="1" useFirstPageNumber="1" orientation="landscape" paperSize="9" scale="80" r:id="rId2"/>
  <headerFooter alignWithMargins="0">
    <oddHeader>&amp;C&amp;"Arial,Gras"&amp;12F - 27 -</oddHeader>
  </headerFooter>
  <ignoredErrors>
    <ignoredError sqref="N40 G38 H40 P30 F38 K20:K21 N38 G32:G33 O30 Q20:Q21 H24 I40 Q24 F32:F33 M24 Q30 M20:M21 Q32:Q33 E20:E21 G24 D20:D21 G20:G21 J20:J21 H20:H21 I27 B27:H27 J27:Q27 O24:P24 L16 Q16 L20:L21 P20:P21 B20:B21 C20:C21 F20:F21 I20:I21 B14 C14 D14 E14 F14 G14 H14 I14 J14 K14 L14 M14 N14 O16 O14 P16 P14 Q14 B16 C16 D16 E16 F16 G16 H16 I16 J16 K16 M16 N16 B18 C18 D18 E18 F18 G18 H18 I18 J18 K18 L18 M18 N18 N20:N21 O18 O20:O21 P18 Q18 N24 B24 C24 D24 E24 F24 I24 J24 K24 L24 O32:O33 P32:P33 B32:B33 C32:C33 D32:D33 E32:E33 H32:H33 I32:I33 J32:J33 K32:K33 L32:L33 M32:M33 N32:N33 B30 C30 D30 E30 F30 G30 H30 I30 J30 K30 L30 M30 N30 L38 M38 B38 C38 D38 E38 H38 I38 J38 K38 B36 C36 D36 E36 F36 G36 H36 I36 J36 K36 L36 M36 N36 B40 C40 D40 E40 F40 G40 J40 K40 L40 M40" unlockedFormula="1"/>
  </ignoredErrors>
  <drawing r:id="rId1"/>
</worksheet>
</file>

<file path=xl/worksheets/sheet4.xml><?xml version="1.0" encoding="utf-8"?>
<worksheet xmlns="http://schemas.openxmlformats.org/spreadsheetml/2006/main" xmlns:r="http://schemas.openxmlformats.org/officeDocument/2006/relationships">
  <dimension ref="A1:Q41"/>
  <sheetViews>
    <sheetView zoomScale="90" zoomScaleNormal="90" workbookViewId="0" topLeftCell="G1">
      <selection activeCell="B8" sqref="B8"/>
    </sheetView>
  </sheetViews>
  <sheetFormatPr defaultColWidth="11.421875" defaultRowHeight="12.75"/>
  <cols>
    <col min="1" max="1" width="39.7109375" style="1" customWidth="1"/>
    <col min="2" max="17" width="9.7109375" style="1" customWidth="1"/>
    <col min="18" max="16384" width="9.140625" style="1" customWidth="1"/>
  </cols>
  <sheetData>
    <row r="1" spans="4:9" ht="12.75" customHeight="1">
      <c r="D1" s="1" t="s">
        <v>15</v>
      </c>
      <c r="I1" s="2"/>
    </row>
    <row r="2" s="3" customFormat="1" ht="12.75" customHeight="1"/>
    <row r="3" spans="1:17" ht="30" customHeight="1">
      <c r="A3" s="17"/>
      <c r="B3" s="417" t="str">
        <f>'[7]14-15'!$B$3:$Q$3</f>
        <v>Situation Mensuelle du Marché du Blé dur en 2014/15</v>
      </c>
      <c r="C3" s="417"/>
      <c r="D3" s="417"/>
      <c r="E3" s="417"/>
      <c r="F3" s="417"/>
      <c r="G3" s="417"/>
      <c r="H3" s="417"/>
      <c r="I3" s="417"/>
      <c r="J3" s="417"/>
      <c r="K3" s="417"/>
      <c r="L3" s="417"/>
      <c r="M3" s="417"/>
      <c r="N3" s="417"/>
      <c r="O3" s="417"/>
      <c r="P3" s="417"/>
      <c r="Q3" s="417"/>
    </row>
    <row r="4" spans="1:17" s="16" customFormat="1" ht="12.75" customHeight="1">
      <c r="A4" s="7"/>
      <c r="B4" s="154"/>
      <c r="C4" s="154"/>
      <c r="D4" s="154"/>
      <c r="E4" s="154"/>
      <c r="F4" s="154"/>
      <c r="G4" s="154"/>
      <c r="H4" s="154"/>
      <c r="I4" s="154"/>
      <c r="J4" s="154"/>
      <c r="K4" s="154"/>
      <c r="L4" s="154"/>
      <c r="M4" s="154"/>
      <c r="N4" s="154"/>
      <c r="O4" s="154"/>
      <c r="P4" s="154"/>
      <c r="Q4" s="154"/>
    </row>
    <row r="5" spans="1:8" ht="12.75" customHeight="1" thickBot="1">
      <c r="A5" s="18"/>
      <c r="H5" s="15"/>
    </row>
    <row r="6" spans="1:17" s="80" customFormat="1" ht="12.75" customHeight="1">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s="80" customFormat="1" ht="12.75" customHeight="1">
      <c r="A7" s="93"/>
      <c r="B7" s="167"/>
      <c r="C7" s="167"/>
      <c r="D7" s="167"/>
      <c r="E7" s="167"/>
      <c r="F7" s="167"/>
      <c r="G7" s="167"/>
      <c r="H7" s="167"/>
      <c r="I7" s="167"/>
      <c r="J7" s="167"/>
      <c r="K7" s="167"/>
      <c r="L7" s="167"/>
      <c r="M7" s="167"/>
      <c r="N7" s="167"/>
      <c r="O7" s="168">
        <f>[7]!dat1</f>
        <v>41944</v>
      </c>
      <c r="P7" s="168">
        <f>[7]!dat2</f>
        <v>41579</v>
      </c>
      <c r="Q7" s="183" t="s">
        <v>58</v>
      </c>
    </row>
    <row r="8" spans="1:17" s="80" customFormat="1" ht="12.75" customHeight="1">
      <c r="A8" s="170"/>
      <c r="B8" s="161"/>
      <c r="C8" s="162"/>
      <c r="D8" s="162"/>
      <c r="E8" s="162"/>
      <c r="F8" s="162"/>
      <c r="G8" s="162"/>
      <c r="H8" s="162"/>
      <c r="I8" s="162"/>
      <c r="J8" s="162"/>
      <c r="K8" s="162"/>
      <c r="L8" s="162"/>
      <c r="M8" s="162"/>
      <c r="N8" s="163"/>
      <c r="O8" s="179"/>
      <c r="P8" s="159"/>
      <c r="Q8" s="180"/>
    </row>
    <row r="9" spans="1:17" s="80" customFormat="1" ht="12.75" customHeight="1">
      <c r="A9" s="169" t="s">
        <v>113</v>
      </c>
      <c r="B9" s="160"/>
      <c r="C9" s="164"/>
      <c r="D9" s="164"/>
      <c r="E9" s="164"/>
      <c r="F9" s="164"/>
      <c r="G9" s="164"/>
      <c r="H9" s="164"/>
      <c r="I9" s="164"/>
      <c r="J9" s="164"/>
      <c r="K9" s="164"/>
      <c r="L9" s="164"/>
      <c r="M9" s="164"/>
      <c r="N9" s="165"/>
      <c r="O9" s="178"/>
      <c r="P9" s="181"/>
      <c r="Q9" s="184"/>
    </row>
    <row r="10" spans="1:17" s="80" customFormat="1" ht="12.75" customHeight="1">
      <c r="A10" s="170" t="s">
        <v>86</v>
      </c>
      <c r="B10" s="127">
        <f>'[7]14-15'!B10</f>
        <v>60422.1</v>
      </c>
      <c r="C10" s="123">
        <f>'[7]14-15'!C10</f>
        <v>690998.1</v>
      </c>
      <c r="D10" s="123">
        <f>'[7]14-15'!D10</f>
        <v>707558.6</v>
      </c>
      <c r="E10" s="123">
        <f>'[7]14-15'!E10</f>
        <v>631891.3</v>
      </c>
      <c r="F10" s="123">
        <f>'[7]14-15'!F10</f>
        <v>479332.4</v>
      </c>
      <c r="G10" s="123">
        <f>'[7]14-15'!G10</f>
        <v>0</v>
      </c>
      <c r="H10" s="123">
        <f>'[7]14-15'!H10</f>
        <v>0</v>
      </c>
      <c r="I10" s="123">
        <f>'[7]14-15'!I10</f>
        <v>0</v>
      </c>
      <c r="J10" s="123">
        <f>'[7]14-15'!J10</f>
        <v>0</v>
      </c>
      <c r="K10" s="123">
        <f>'[7]14-15'!K10</f>
        <v>0</v>
      </c>
      <c r="L10" s="123">
        <f>'[7]14-15'!L10</f>
        <v>0</v>
      </c>
      <c r="M10" s="123">
        <f>'[7]14-15'!M10</f>
        <v>0</v>
      </c>
      <c r="N10" s="128">
        <f>'[7]14-15'!N10</f>
        <v>0</v>
      </c>
      <c r="O10" s="286">
        <f>'[7]14-15'!O10</f>
        <v>479332.4</v>
      </c>
      <c r="P10" s="287">
        <f>'[7]14-15'!P10</f>
        <v>750860.4</v>
      </c>
      <c r="Q10" s="211">
        <f>'[7]14-15'!Q10</f>
        <v>-0.36162248002424946</v>
      </c>
    </row>
    <row r="11" spans="1:17" s="80" customFormat="1" ht="12.75" customHeight="1">
      <c r="A11" s="170" t="s">
        <v>61</v>
      </c>
      <c r="B11" s="127">
        <f>'[7]14-15'!B11</f>
        <v>26629.3</v>
      </c>
      <c r="C11" s="123">
        <f>'[7]14-15'!C11</f>
        <v>35225.6</v>
      </c>
      <c r="D11" s="123">
        <f>'[7]14-15'!D11</f>
        <v>27239.600000000002</v>
      </c>
      <c r="E11" s="123">
        <f>'[7]14-15'!E11</f>
        <v>25616.6</v>
      </c>
      <c r="F11" s="123">
        <f>'[7]14-15'!F11</f>
        <v>21642.7</v>
      </c>
      <c r="G11" s="123">
        <f>'[7]14-15'!G11</f>
        <v>0</v>
      </c>
      <c r="H11" s="123">
        <f>'[7]14-15'!H11</f>
        <v>0</v>
      </c>
      <c r="I11" s="123">
        <f>'[7]14-15'!I11</f>
        <v>0</v>
      </c>
      <c r="J11" s="123">
        <f>'[7]14-15'!J11</f>
        <v>0</v>
      </c>
      <c r="K11" s="123">
        <f>'[7]14-15'!K11</f>
        <v>0</v>
      </c>
      <c r="L11" s="123">
        <f>'[7]14-15'!L11</f>
        <v>0</v>
      </c>
      <c r="M11" s="123">
        <f>'[7]14-15'!M11</f>
        <v>0</v>
      </c>
      <c r="N11" s="128">
        <f>'[7]14-15'!N11</f>
        <v>0</v>
      </c>
      <c r="O11" s="286">
        <f>'[7]14-15'!O11</f>
        <v>21642.7</v>
      </c>
      <c r="P11" s="287">
        <f>'[7]14-15'!P11</f>
        <v>37775.2</v>
      </c>
      <c r="Q11" s="211">
        <f>'[7]14-15'!Q11</f>
        <v>-0.4270659056735635</v>
      </c>
    </row>
    <row r="12" spans="1:17" s="80" customFormat="1" ht="12.75" customHeight="1">
      <c r="A12" s="170" t="s">
        <v>87</v>
      </c>
      <c r="B12" s="127">
        <f>'[7]14-15'!B12</f>
        <v>74.15</v>
      </c>
      <c r="C12" s="123">
        <f>'[7]14-15'!C12</f>
        <v>81.93</v>
      </c>
      <c r="D12" s="123">
        <f>'[7]14-15'!D12</f>
        <v>36.93</v>
      </c>
      <c r="E12" s="123">
        <f>'[7]14-15'!E12</f>
        <v>24.35</v>
      </c>
      <c r="F12" s="123">
        <f>'[7]14-15'!F12</f>
        <v>27.61</v>
      </c>
      <c r="G12" s="123">
        <f>'[7]14-15'!G12</f>
        <v>0</v>
      </c>
      <c r="H12" s="123">
        <f>'[7]14-15'!H12</f>
        <v>0</v>
      </c>
      <c r="I12" s="123">
        <f>'[7]14-15'!I12</f>
        <v>0</v>
      </c>
      <c r="J12" s="123">
        <f>'[7]14-15'!J12</f>
        <v>0</v>
      </c>
      <c r="K12" s="123">
        <f>'[7]14-15'!K12</f>
        <v>0</v>
      </c>
      <c r="L12" s="123">
        <f>'[7]14-15'!L12</f>
        <v>0</v>
      </c>
      <c r="M12" s="123">
        <f>'[7]14-15'!M12</f>
        <v>0</v>
      </c>
      <c r="N12" s="128">
        <f>'[7]14-15'!N12</f>
        <v>0</v>
      </c>
      <c r="O12" s="286">
        <f>'[7]14-15'!O12</f>
        <v>27.61</v>
      </c>
      <c r="P12" s="287">
        <f>'[7]14-15'!P12</f>
        <v>307.5</v>
      </c>
      <c r="Q12" s="211">
        <f>'[7]14-15'!Q12</f>
        <v>-0.9102113821138211</v>
      </c>
    </row>
    <row r="13" spans="1:17" s="80" customFormat="1" ht="12.75" customHeight="1">
      <c r="A13" s="171"/>
      <c r="B13" s="127"/>
      <c r="C13" s="123"/>
      <c r="D13" s="123"/>
      <c r="E13" s="123"/>
      <c r="F13" s="123"/>
      <c r="G13" s="123"/>
      <c r="H13" s="123"/>
      <c r="I13" s="123"/>
      <c r="J13" s="123"/>
      <c r="K13" s="123"/>
      <c r="L13" s="123"/>
      <c r="M13" s="123"/>
      <c r="N13" s="128"/>
      <c r="O13" s="286"/>
      <c r="P13" s="287"/>
      <c r="Q13" s="211"/>
    </row>
    <row r="14" spans="1:17" s="80" customFormat="1" ht="12.75" customHeight="1">
      <c r="A14" s="172" t="s">
        <v>17</v>
      </c>
      <c r="B14" s="129">
        <f>'[7]14-15'!B14</f>
        <v>87125.54999999999</v>
      </c>
      <c r="C14" s="130">
        <f>'[7]14-15'!C14</f>
        <v>726305.63</v>
      </c>
      <c r="D14" s="130">
        <f>'[7]14-15'!D14</f>
        <v>734835.13</v>
      </c>
      <c r="E14" s="130">
        <f>'[7]14-15'!E14</f>
        <v>657532.25</v>
      </c>
      <c r="F14" s="130">
        <f>'[7]14-15'!F14</f>
        <v>501002.71</v>
      </c>
      <c r="G14" s="130">
        <f>'[7]14-15'!G14</f>
        <v>0</v>
      </c>
      <c r="H14" s="130">
        <f>'[7]14-15'!H14</f>
        <v>0</v>
      </c>
      <c r="I14" s="130">
        <f>'[7]14-15'!I14</f>
        <v>0</v>
      </c>
      <c r="J14" s="130">
        <f>'[7]14-15'!J14</f>
        <v>0</v>
      </c>
      <c r="K14" s="130">
        <f>'[7]14-15'!K14</f>
        <v>0</v>
      </c>
      <c r="L14" s="130">
        <f>'[7]14-15'!L14</f>
        <v>0</v>
      </c>
      <c r="M14" s="130">
        <f>'[7]14-15'!M14</f>
        <v>0</v>
      </c>
      <c r="N14" s="131">
        <f>'[7]14-15'!N14</f>
        <v>0</v>
      </c>
      <c r="O14" s="288">
        <f>'[7]14-15'!O14</f>
        <v>501002.71</v>
      </c>
      <c r="P14" s="289">
        <f>'[7]14-15'!P14</f>
        <v>788943.1</v>
      </c>
      <c r="Q14" s="212">
        <f>'[7]14-15'!Q14</f>
        <v>-0.3649697804569175</v>
      </c>
    </row>
    <row r="15" spans="1:17" s="80" customFormat="1" ht="12.75" customHeight="1">
      <c r="A15" s="171"/>
      <c r="B15" s="127"/>
      <c r="C15" s="123"/>
      <c r="D15" s="123"/>
      <c r="E15" s="123"/>
      <c r="F15" s="123"/>
      <c r="G15" s="123"/>
      <c r="H15" s="123"/>
      <c r="I15" s="123"/>
      <c r="J15" s="123"/>
      <c r="K15" s="123"/>
      <c r="L15" s="123"/>
      <c r="M15" s="123"/>
      <c r="N15" s="128"/>
      <c r="O15" s="286"/>
      <c r="P15" s="287"/>
      <c r="Q15" s="211"/>
    </row>
    <row r="16" spans="1:17" s="80" customFormat="1" ht="12.75" customHeight="1">
      <c r="A16" s="170" t="s">
        <v>88</v>
      </c>
      <c r="B16" s="127">
        <f>'[7]14-15'!B16</f>
        <v>0</v>
      </c>
      <c r="C16" s="123">
        <f>'[7]14-15'!C16</f>
        <v>0</v>
      </c>
      <c r="D16" s="123">
        <f>'[7]14-15'!D16</f>
        <v>0</v>
      </c>
      <c r="E16" s="123">
        <f>'[7]14-15'!E16</f>
        <v>0</v>
      </c>
      <c r="F16" s="123">
        <f>'[7]14-15'!F16</f>
        <v>0</v>
      </c>
      <c r="G16" s="123">
        <f>'[7]14-15'!G16</f>
        <v>0</v>
      </c>
      <c r="H16" s="123">
        <f>'[7]14-15'!H16</f>
        <v>0</v>
      </c>
      <c r="I16" s="123">
        <f>'[7]14-15'!I16</f>
        <v>0</v>
      </c>
      <c r="J16" s="123">
        <f>'[7]14-15'!J16</f>
        <v>0</v>
      </c>
      <c r="K16" s="123">
        <f>'[7]14-15'!K16</f>
        <v>0</v>
      </c>
      <c r="L16" s="123">
        <f>'[7]14-15'!L16</f>
        <v>0</v>
      </c>
      <c r="M16" s="123">
        <f>'[7]14-15'!M16</f>
        <v>0</v>
      </c>
      <c r="N16" s="128">
        <f>'[7]14-15'!N16</f>
        <v>0</v>
      </c>
      <c r="O16" s="286"/>
      <c r="P16" s="287"/>
      <c r="Q16" s="211"/>
    </row>
    <row r="17" spans="1:17" s="81" customFormat="1" ht="12.75" customHeight="1">
      <c r="A17" s="173"/>
      <c r="B17" s="127"/>
      <c r="C17" s="123"/>
      <c r="D17" s="123"/>
      <c r="E17" s="123"/>
      <c r="F17" s="123"/>
      <c r="G17" s="123"/>
      <c r="H17" s="123"/>
      <c r="I17" s="123"/>
      <c r="J17" s="123"/>
      <c r="K17" s="123"/>
      <c r="L17" s="123"/>
      <c r="M17" s="123"/>
      <c r="N17" s="128"/>
      <c r="O17" s="286"/>
      <c r="P17" s="287"/>
      <c r="Q17" s="211"/>
    </row>
    <row r="18" spans="1:17" s="204" customFormat="1" ht="25.5" customHeight="1">
      <c r="A18" s="174" t="s">
        <v>79</v>
      </c>
      <c r="B18" s="297">
        <f>'[7]14-15'!B18</f>
        <v>87125.54999999999</v>
      </c>
      <c r="C18" s="298">
        <f>'[7]14-15'!C18</f>
        <v>726305.63</v>
      </c>
      <c r="D18" s="298">
        <f>'[7]14-15'!D18</f>
        <v>734835.13</v>
      </c>
      <c r="E18" s="298">
        <f>'[7]14-15'!E18</f>
        <v>657532.25</v>
      </c>
      <c r="F18" s="298">
        <f>'[7]14-15'!F18</f>
        <v>501002.71</v>
      </c>
      <c r="G18" s="298">
        <f>'[7]14-15'!G18</f>
      </c>
      <c r="H18" s="298">
        <f>'[7]14-15'!H18</f>
      </c>
      <c r="I18" s="298">
        <f>'[7]14-15'!I18</f>
      </c>
      <c r="J18" s="298">
        <f>'[7]14-15'!J18</f>
      </c>
      <c r="K18" s="298">
        <f>'[7]14-15'!K18</f>
      </c>
      <c r="L18" s="298">
        <f>'[7]14-15'!L18</f>
      </c>
      <c r="M18" s="298">
        <f>'[7]14-15'!M18</f>
      </c>
      <c r="N18" s="299">
        <f>'[7]14-15'!N18</f>
      </c>
      <c r="O18" s="290">
        <f>'[7]14-15'!O18</f>
        <v>501002.71</v>
      </c>
      <c r="P18" s="291">
        <f>'[7]14-15'!P18</f>
        <v>788943.1</v>
      </c>
      <c r="Q18" s="217">
        <f>'[7]14-15'!Q18</f>
        <v>-0.3649697804569175</v>
      </c>
    </row>
    <row r="19" spans="1:17" s="81" customFormat="1" ht="12.75" customHeight="1">
      <c r="A19" s="173"/>
      <c r="B19" s="127"/>
      <c r="C19" s="123"/>
      <c r="D19" s="123"/>
      <c r="E19" s="123"/>
      <c r="F19" s="123"/>
      <c r="G19" s="123"/>
      <c r="H19" s="123"/>
      <c r="I19" s="123"/>
      <c r="J19" s="123"/>
      <c r="K19" s="123"/>
      <c r="L19" s="123"/>
      <c r="M19" s="123"/>
      <c r="N19" s="128"/>
      <c r="O19" s="286"/>
      <c r="P19" s="287"/>
      <c r="Q19" s="211"/>
    </row>
    <row r="20" spans="1:17" s="80" customFormat="1" ht="12.75" customHeight="1">
      <c r="A20" s="169" t="s">
        <v>20</v>
      </c>
      <c r="B20" s="127"/>
      <c r="C20" s="123"/>
      <c r="D20" s="123"/>
      <c r="E20" s="123"/>
      <c r="F20" s="123"/>
      <c r="G20" s="123"/>
      <c r="H20" s="123"/>
      <c r="I20" s="123"/>
      <c r="J20" s="123"/>
      <c r="K20" s="123"/>
      <c r="L20" s="123"/>
      <c r="M20" s="123"/>
      <c r="N20" s="128"/>
      <c r="O20" s="286"/>
      <c r="P20" s="287"/>
      <c r="Q20" s="211"/>
    </row>
    <row r="21" spans="1:17" s="80" customFormat="1" ht="12.75" customHeight="1">
      <c r="A21" s="175" t="s">
        <v>33</v>
      </c>
      <c r="B21" s="127">
        <f>'[7]14-15'!B21</f>
        <v>726153.4</v>
      </c>
      <c r="C21" s="123">
        <f>'[7]14-15'!C21</f>
        <v>121638.1</v>
      </c>
      <c r="D21" s="123">
        <f>'[7]14-15'!D21</f>
        <v>120352.2</v>
      </c>
      <c r="E21" s="123">
        <f>'[7]14-15'!E21</f>
        <v>83607.7</v>
      </c>
      <c r="F21" s="123">
        <f>'[7]14-15'!F21</f>
        <v>0</v>
      </c>
      <c r="G21" s="123">
        <f>'[7]14-15'!G21</f>
        <v>0</v>
      </c>
      <c r="H21" s="123">
        <f>'[7]14-15'!H21</f>
        <v>0</v>
      </c>
      <c r="I21" s="123">
        <f>'[7]14-15'!I21</f>
        <v>0</v>
      </c>
      <c r="J21" s="123">
        <f>'[7]14-15'!J21</f>
        <v>0</v>
      </c>
      <c r="K21" s="123">
        <f>'[7]14-15'!K21</f>
        <v>0</v>
      </c>
      <c r="L21" s="123">
        <f>'[7]14-15'!L21</f>
        <v>0</v>
      </c>
      <c r="M21" s="123">
        <f>'[7]14-15'!M21</f>
        <v>0</v>
      </c>
      <c r="N21" s="128">
        <f>'[7]14-15'!N21</f>
        <v>0</v>
      </c>
      <c r="O21" s="286">
        <f>'[7]14-15'!O21</f>
        <v>1051751.4</v>
      </c>
      <c r="P21" s="287">
        <f>'[7]14-15'!P21</f>
        <v>1117583.7</v>
      </c>
      <c r="Q21" s="211">
        <f>'[7]14-15'!Q21</f>
        <v>-0.05890592355632962</v>
      </c>
    </row>
    <row r="22" spans="1:17" s="80" customFormat="1" ht="12.75" customHeight="1">
      <c r="A22" s="170" t="s">
        <v>21</v>
      </c>
      <c r="B22" s="127">
        <f>'[7]14-15'!B22</f>
        <v>2009.5</v>
      </c>
      <c r="C22" s="123">
        <f>'[7]14-15'!C22</f>
        <v>4781</v>
      </c>
      <c r="D22" s="123">
        <f>'[7]14-15'!D22</f>
        <v>18208.8</v>
      </c>
      <c r="E22" s="123">
        <f>'[7]14-15'!E22</f>
        <v>0</v>
      </c>
      <c r="F22" s="123">
        <f>'[7]14-15'!F22</f>
        <v>0</v>
      </c>
      <c r="G22" s="123">
        <f>'[7]14-15'!G22</f>
        <v>0</v>
      </c>
      <c r="H22" s="123">
        <f>'[7]14-15'!H22</f>
        <v>0</v>
      </c>
      <c r="I22" s="123">
        <f>'[7]14-15'!I22</f>
        <v>0</v>
      </c>
      <c r="J22" s="123">
        <f>'[7]14-15'!J22</f>
        <v>0</v>
      </c>
      <c r="K22" s="123">
        <f>'[7]14-15'!K22</f>
        <v>0</v>
      </c>
      <c r="L22" s="123">
        <f>'[7]14-15'!L22</f>
        <v>0</v>
      </c>
      <c r="M22" s="123">
        <f>'[7]14-15'!M22</f>
        <v>0</v>
      </c>
      <c r="N22" s="128">
        <f>'[7]14-15'!N22</f>
        <v>0</v>
      </c>
      <c r="O22" s="286"/>
      <c r="P22" s="287"/>
      <c r="Q22" s="211"/>
    </row>
    <row r="23" spans="1:17" s="81" customFormat="1" ht="12.75" customHeight="1">
      <c r="A23" s="173"/>
      <c r="B23" s="127"/>
      <c r="C23" s="123"/>
      <c r="D23" s="123"/>
      <c r="E23" s="123"/>
      <c r="F23" s="123"/>
      <c r="G23" s="123"/>
      <c r="H23" s="123"/>
      <c r="I23" s="123"/>
      <c r="J23" s="123"/>
      <c r="K23" s="123"/>
      <c r="L23" s="123"/>
      <c r="M23" s="123"/>
      <c r="N23" s="128"/>
      <c r="O23" s="286"/>
      <c r="P23" s="287"/>
      <c r="Q23" s="211"/>
    </row>
    <row r="24" spans="1:17" s="204" customFormat="1" ht="25.5" customHeight="1">
      <c r="A24" s="174" t="s">
        <v>22</v>
      </c>
      <c r="B24" s="297">
        <f>'[7]14-15'!B24</f>
        <v>815288.45</v>
      </c>
      <c r="C24" s="298">
        <f>'[7]14-15'!C24</f>
        <v>852724.73</v>
      </c>
      <c r="D24" s="298">
        <f>'[7]14-15'!D24</f>
        <v>873396.13</v>
      </c>
      <c r="E24" s="298">
        <f>'[7]14-15'!E24</f>
        <v>741139.95</v>
      </c>
      <c r="F24" s="298">
        <f>'[7]14-15'!F24</f>
        <v>501002.71</v>
      </c>
      <c r="G24" s="298">
        <f>'[7]14-15'!G24</f>
      </c>
      <c r="H24" s="298">
        <f>'[7]14-15'!H24</f>
      </c>
      <c r="I24" s="298">
        <f>'[7]14-15'!I24</f>
      </c>
      <c r="J24" s="298">
        <f>'[7]14-15'!J24</f>
      </c>
      <c r="K24" s="298">
        <f>'[7]14-15'!K24</f>
      </c>
      <c r="L24" s="298">
        <f>'[7]14-15'!L24</f>
      </c>
      <c r="M24" s="298">
        <f>'[7]14-15'!M24</f>
      </c>
      <c r="N24" s="299">
        <f>'[7]14-15'!N24</f>
        <v>0</v>
      </c>
      <c r="O24" s="290"/>
      <c r="P24" s="291"/>
      <c r="Q24" s="217"/>
    </row>
    <row r="25" spans="1:17" s="81" customFormat="1" ht="12.75" customHeight="1">
      <c r="A25" s="173"/>
      <c r="B25" s="127"/>
      <c r="C25" s="123"/>
      <c r="D25" s="123"/>
      <c r="E25" s="123"/>
      <c r="F25" s="123"/>
      <c r="G25" s="123"/>
      <c r="H25" s="123"/>
      <c r="I25" s="123"/>
      <c r="J25" s="123"/>
      <c r="K25" s="123"/>
      <c r="L25" s="123"/>
      <c r="M25" s="123"/>
      <c r="N25" s="128"/>
      <c r="O25" s="286"/>
      <c r="P25" s="287"/>
      <c r="Q25" s="211"/>
    </row>
    <row r="26" spans="1:17" s="80" customFormat="1" ht="12.75" customHeight="1">
      <c r="A26" s="169" t="s">
        <v>23</v>
      </c>
      <c r="B26" s="127"/>
      <c r="C26" s="123"/>
      <c r="D26" s="123"/>
      <c r="E26" s="123"/>
      <c r="F26" s="123"/>
      <c r="G26" s="123"/>
      <c r="H26" s="123"/>
      <c r="I26" s="123"/>
      <c r="J26" s="123"/>
      <c r="K26" s="123"/>
      <c r="L26" s="123"/>
      <c r="M26" s="123"/>
      <c r="N26" s="128"/>
      <c r="O26" s="286"/>
      <c r="P26" s="287"/>
      <c r="Q26" s="211"/>
    </row>
    <row r="27" spans="1:17" s="80" customFormat="1" ht="12.75" customHeight="1">
      <c r="A27" s="170" t="s">
        <v>68</v>
      </c>
      <c r="B27" s="127">
        <f>'[7]14-15'!B27</f>
        <v>41863.3</v>
      </c>
      <c r="C27" s="123">
        <f>'[7]14-15'!C27</f>
        <v>37691</v>
      </c>
      <c r="D27" s="123">
        <f>'[7]14-15'!D27</f>
        <v>53868.899999999994</v>
      </c>
      <c r="E27" s="123">
        <f>'[7]14-15'!E27</f>
        <v>60898.8</v>
      </c>
      <c r="F27" s="123">
        <f>'[7]14-15'!F27</f>
        <v>0</v>
      </c>
      <c r="G27" s="123">
        <f>'[7]14-15'!G27</f>
        <v>0</v>
      </c>
      <c r="H27" s="123">
        <f>'[7]14-15'!H27</f>
        <v>0</v>
      </c>
      <c r="I27" s="123">
        <f>'[7]14-15'!I27</f>
        <v>0</v>
      </c>
      <c r="J27" s="123">
        <f>'[7]14-15'!J27</f>
        <v>0</v>
      </c>
      <c r="K27" s="123">
        <f>'[7]14-15'!K27</f>
        <v>0</v>
      </c>
      <c r="L27" s="123">
        <f>'[7]14-15'!L27</f>
        <v>0</v>
      </c>
      <c r="M27" s="123">
        <f>'[7]14-15'!M27</f>
        <v>0</v>
      </c>
      <c r="N27" s="128">
        <f>'[7]14-15'!N27</f>
        <v>0</v>
      </c>
      <c r="O27" s="286">
        <f>'[7]14-15'!O27</f>
        <v>194322</v>
      </c>
      <c r="P27" s="287">
        <f>'[7]14-15'!P27</f>
        <v>197649.5</v>
      </c>
      <c r="Q27" s="211">
        <f>'[7]14-15'!Q27</f>
        <v>-0.01683535753948273</v>
      </c>
    </row>
    <row r="28" spans="1:17" s="80" customFormat="1" ht="12.75" customHeight="1">
      <c r="A28" s="170" t="s">
        <v>89</v>
      </c>
      <c r="B28" s="127">
        <f>'[7]14-15'!B28</f>
        <v>41.22</v>
      </c>
      <c r="C28" s="363">
        <f>'[7]14-15'!C28</f>
        <v>45</v>
      </c>
      <c r="D28" s="123">
        <f>'[7]14-15'!D28</f>
        <v>33.06</v>
      </c>
      <c r="E28" s="123">
        <f>'[7]14-15'!E28</f>
        <v>9.18</v>
      </c>
      <c r="F28" s="123">
        <f>'[7]14-15'!F28</f>
        <v>0</v>
      </c>
      <c r="G28" s="123">
        <f>'[7]14-15'!G28</f>
        <v>0</v>
      </c>
      <c r="H28" s="123">
        <f>'[7]14-15'!H28</f>
        <v>0</v>
      </c>
      <c r="I28" s="123">
        <f>'[7]14-15'!I28</f>
        <v>0</v>
      </c>
      <c r="J28" s="123">
        <f>'[7]14-15'!J28</f>
        <v>0</v>
      </c>
      <c r="K28" s="123">
        <f>'[7]14-15'!K28</f>
        <v>0</v>
      </c>
      <c r="L28" s="123">
        <f>'[7]14-15'!L28</f>
        <v>0</v>
      </c>
      <c r="M28" s="123">
        <f>'[7]14-15'!M28</f>
        <v>0</v>
      </c>
      <c r="N28" s="128">
        <f>'[7]14-15'!N28</f>
        <v>0</v>
      </c>
      <c r="O28" s="286">
        <f>'[7]14-15'!O28</f>
        <v>128.46</v>
      </c>
      <c r="P28" s="287">
        <f>'[7]14-15'!P28</f>
        <v>2473.41</v>
      </c>
      <c r="Q28" s="211">
        <f>'[7]14-15'!Q28</f>
        <v>-0.9480636044974347</v>
      </c>
    </row>
    <row r="29" spans="1:17" s="80" customFormat="1" ht="12.75" customHeight="1">
      <c r="A29" s="171"/>
      <c r="B29" s="127"/>
      <c r="C29" s="123"/>
      <c r="D29" s="123"/>
      <c r="E29" s="123"/>
      <c r="F29" s="123"/>
      <c r="G29" s="123"/>
      <c r="H29" s="123"/>
      <c r="I29" s="123"/>
      <c r="J29" s="123"/>
      <c r="K29" s="123"/>
      <c r="L29" s="123"/>
      <c r="M29" s="123"/>
      <c r="N29" s="128"/>
      <c r="O29" s="286"/>
      <c r="P29" s="287"/>
      <c r="Q29" s="211"/>
    </row>
    <row r="30" spans="1:17" s="80" customFormat="1" ht="12.75" customHeight="1">
      <c r="A30" s="176" t="s">
        <v>26</v>
      </c>
      <c r="B30" s="127"/>
      <c r="C30" s="123"/>
      <c r="D30" s="123"/>
      <c r="E30" s="123"/>
      <c r="F30" s="123"/>
      <c r="G30" s="123"/>
      <c r="H30" s="123"/>
      <c r="I30" s="123"/>
      <c r="J30" s="123"/>
      <c r="K30" s="123"/>
      <c r="L30" s="123"/>
      <c r="M30" s="123"/>
      <c r="N30" s="128"/>
      <c r="O30" s="286"/>
      <c r="P30" s="287"/>
      <c r="Q30" s="211"/>
    </row>
    <row r="31" spans="1:17" s="80" customFormat="1" ht="12.75" customHeight="1">
      <c r="A31" s="170" t="s">
        <v>30</v>
      </c>
      <c r="B31" s="127">
        <f>'[7]14-15'!B31</f>
        <v>60686.2</v>
      </c>
      <c r="C31" s="123">
        <f>'[7]14-15'!C31</f>
        <v>71304.9</v>
      </c>
      <c r="D31" s="123">
        <f>'[7]14-15'!D31</f>
        <v>117180.2</v>
      </c>
      <c r="E31" s="123">
        <f>'[7]14-15'!E31</f>
        <v>0</v>
      </c>
      <c r="F31" s="123">
        <f>'[7]14-15'!F31</f>
        <v>0</v>
      </c>
      <c r="G31" s="123">
        <f>'[7]14-15'!G31</f>
        <v>0</v>
      </c>
      <c r="H31" s="123">
        <f>'[7]14-15'!H31</f>
        <v>0</v>
      </c>
      <c r="I31" s="123">
        <f>'[7]14-15'!I31</f>
        <v>0</v>
      </c>
      <c r="J31" s="123">
        <f>'[7]14-15'!J31</f>
        <v>0</v>
      </c>
      <c r="K31" s="123">
        <f>'[7]14-15'!K31</f>
        <v>0</v>
      </c>
      <c r="L31" s="123">
        <f>'[7]14-15'!L31</f>
        <v>0</v>
      </c>
      <c r="M31" s="123">
        <f>'[7]14-15'!M31</f>
        <v>0</v>
      </c>
      <c r="N31" s="128">
        <f>'[7]14-15'!N31</f>
        <v>0</v>
      </c>
      <c r="O31" s="286"/>
      <c r="P31" s="287"/>
      <c r="Q31" s="211"/>
    </row>
    <row r="32" spans="1:17" s="80" customFormat="1" ht="12.75" customHeight="1">
      <c r="A32" s="170" t="s">
        <v>90</v>
      </c>
      <c r="B32" s="127">
        <f>'[7]14-15'!B32</f>
        <v>2848.5</v>
      </c>
      <c r="C32" s="123">
        <f>'[7]14-15'!C32</f>
        <v>23.4</v>
      </c>
      <c r="D32" s="123">
        <f>'[7]14-15'!D32</f>
        <v>58944.4</v>
      </c>
      <c r="E32" s="123">
        <f>'[7]14-15'!E32</f>
        <v>0</v>
      </c>
      <c r="F32" s="123">
        <f>'[7]14-15'!F32</f>
        <v>0</v>
      </c>
      <c r="G32" s="123">
        <f>'[7]14-15'!G32</f>
        <v>0</v>
      </c>
      <c r="H32" s="123">
        <f>'[7]14-15'!H32</f>
        <v>0</v>
      </c>
      <c r="I32" s="123">
        <f>'[7]14-15'!I32</f>
        <v>0</v>
      </c>
      <c r="J32" s="123">
        <f>'[7]14-15'!J32</f>
        <v>0</v>
      </c>
      <c r="K32" s="123">
        <f>'[7]14-15'!K32</f>
        <v>0</v>
      </c>
      <c r="L32" s="123">
        <f>'[7]14-15'!L32</f>
        <v>0</v>
      </c>
      <c r="M32" s="123">
        <f>'[7]14-15'!M32</f>
        <v>0</v>
      </c>
      <c r="N32" s="128">
        <f>'[7]14-15'!N32</f>
        <v>0</v>
      </c>
      <c r="O32" s="286"/>
      <c r="P32" s="287"/>
      <c r="Q32" s="211"/>
    </row>
    <row r="33" spans="1:17" s="80" customFormat="1" ht="12.75" customHeight="1">
      <c r="A33" s="171"/>
      <c r="B33" s="127"/>
      <c r="C33" s="123"/>
      <c r="D33" s="123"/>
      <c r="E33" s="123"/>
      <c r="F33" s="123"/>
      <c r="G33" s="123"/>
      <c r="H33" s="123"/>
      <c r="I33" s="123"/>
      <c r="J33" s="123"/>
      <c r="K33" s="123"/>
      <c r="L33" s="123"/>
      <c r="M33" s="123"/>
      <c r="N33" s="128"/>
      <c r="O33" s="286"/>
      <c r="P33" s="287"/>
      <c r="Q33" s="211"/>
    </row>
    <row r="34" spans="1:17" s="81" customFormat="1" ht="12.75" customHeight="1">
      <c r="A34" s="177" t="s">
        <v>105</v>
      </c>
      <c r="B34" s="410">
        <f>'[7]14-15'!B34</f>
        <v>-16456.400000000023</v>
      </c>
      <c r="C34" s="411">
        <f>'[7]14-15'!C34</f>
        <v>8825.29999999993</v>
      </c>
      <c r="D34" s="411">
        <f>'[7]14-15'!D34</f>
        <v>-14162.680000000051</v>
      </c>
      <c r="E34" s="411">
        <f>'[7]14-15'!E34</f>
      </c>
      <c r="F34" s="411">
        <f>'[7]14-15'!F34</f>
      </c>
      <c r="G34" s="411">
        <f>'[7]14-15'!G34</f>
      </c>
      <c r="H34" s="123">
        <f>'[7]14-15'!H34</f>
      </c>
      <c r="I34" s="123">
        <f>'[7]14-15'!I34</f>
      </c>
      <c r="J34" s="123">
        <f>'[7]14-15'!J34</f>
      </c>
      <c r="K34" s="123">
        <f>'[7]14-15'!K34</f>
      </c>
      <c r="L34" s="123">
        <f>'[7]14-15'!L34</f>
      </c>
      <c r="M34" s="123">
        <f>'[7]14-15'!M34</f>
        <v>0</v>
      </c>
      <c r="N34" s="128">
        <f>'[7]14-15'!N34</f>
        <v>0</v>
      </c>
      <c r="O34" s="286"/>
      <c r="P34" s="287"/>
      <c r="Q34" s="211"/>
    </row>
    <row r="35" spans="1:17" s="81" customFormat="1" ht="12.75" customHeight="1">
      <c r="A35" s="190"/>
      <c r="B35" s="397"/>
      <c r="C35" s="398"/>
      <c r="D35" s="398"/>
      <c r="E35" s="398"/>
      <c r="F35" s="398"/>
      <c r="G35" s="398"/>
      <c r="H35" s="398"/>
      <c r="I35" s="398"/>
      <c r="J35" s="398"/>
      <c r="K35" s="398"/>
      <c r="L35" s="398"/>
      <c r="M35" s="398"/>
      <c r="N35" s="399"/>
      <c r="O35" s="286"/>
      <c r="P35" s="287"/>
      <c r="Q35" s="211"/>
    </row>
    <row r="36" spans="1:17" s="80" customFormat="1" ht="25.5" customHeight="1" thickBot="1">
      <c r="A36" s="189" t="s">
        <v>27</v>
      </c>
      <c r="B36" s="400">
        <f>'[7]14-15'!B36</f>
        <v>88982.81999999998</v>
      </c>
      <c r="C36" s="401">
        <f>'[7]14-15'!C36</f>
        <v>117889.59999999992</v>
      </c>
      <c r="D36" s="401">
        <f>'[7]14-15'!D36</f>
        <v>215863.87999999992</v>
      </c>
      <c r="E36" s="401">
        <f>'[7]14-15'!E36</f>
      </c>
      <c r="F36" s="401">
        <f>'[7]14-15'!F36</f>
      </c>
      <c r="G36" s="401">
        <f>'[7]14-15'!G36</f>
      </c>
      <c r="H36" s="401">
        <f>'[7]14-15'!H36</f>
      </c>
      <c r="I36" s="401">
        <f>'[7]14-15'!I36</f>
      </c>
      <c r="J36" s="401">
        <f>'[7]14-15'!J36</f>
      </c>
      <c r="K36" s="401">
        <f>'[7]14-15'!K36</f>
      </c>
      <c r="L36" s="401">
        <f>'[7]14-15'!L36</f>
      </c>
      <c r="M36" s="401">
        <f>'[7]14-15'!M36</f>
      </c>
      <c r="N36" s="402">
        <f>'[7]14-15'!N36</f>
        <v>0</v>
      </c>
      <c r="O36" s="292"/>
      <c r="P36" s="293"/>
      <c r="Q36" s="294"/>
    </row>
    <row r="37" spans="2:17" ht="12.75" customHeight="1">
      <c r="B37" s="19"/>
      <c r="C37" s="19"/>
      <c r="D37" s="19"/>
      <c r="E37" s="20"/>
      <c r="F37" s="20"/>
      <c r="G37" s="20"/>
      <c r="H37" s="20"/>
      <c r="I37" s="20"/>
      <c r="J37" s="20"/>
      <c r="K37" s="20"/>
      <c r="L37" s="20"/>
      <c r="M37" s="20"/>
      <c r="N37" s="20"/>
      <c r="O37" s="20"/>
      <c r="P37" s="20"/>
      <c r="Q37" s="20"/>
    </row>
    <row r="38" spans="1:17" ht="12.75" customHeight="1">
      <c r="A38" s="113" t="s">
        <v>110</v>
      </c>
      <c r="B38" s="155"/>
      <c r="C38" s="155"/>
      <c r="D38" s="155"/>
      <c r="E38" s="156"/>
      <c r="F38" s="156"/>
      <c r="G38" s="156"/>
      <c r="H38" s="20"/>
      <c r="I38" s="20"/>
      <c r="J38" s="20"/>
      <c r="K38" s="20"/>
      <c r="L38" s="20"/>
      <c r="M38" s="20"/>
      <c r="N38" s="20"/>
      <c r="O38" s="20"/>
      <c r="P38" s="20"/>
      <c r="Q38" s="20"/>
    </row>
    <row r="39" spans="1:17" ht="12.75" customHeight="1">
      <c r="A39" s="113" t="s">
        <v>75</v>
      </c>
      <c r="B39" s="155"/>
      <c r="C39" s="155"/>
      <c r="D39" s="155"/>
      <c r="E39" s="155"/>
      <c r="F39" s="155"/>
      <c r="G39" s="155"/>
      <c r="H39" s="10"/>
      <c r="I39" s="10"/>
      <c r="J39" s="10"/>
      <c r="K39" s="10"/>
      <c r="L39" s="10"/>
      <c r="M39" s="10"/>
      <c r="N39" s="10"/>
      <c r="O39" s="10"/>
      <c r="P39" s="10"/>
      <c r="Q39" s="10"/>
    </row>
    <row r="40" spans="1:17" ht="12.75" customHeight="1">
      <c r="A40" s="188" t="s">
        <v>111</v>
      </c>
      <c r="B40" s="155"/>
      <c r="C40" s="155"/>
      <c r="D40" s="155"/>
      <c r="E40" s="155"/>
      <c r="F40" s="155"/>
      <c r="G40" s="155"/>
      <c r="H40" s="10"/>
      <c r="I40" s="10"/>
      <c r="J40" s="10"/>
      <c r="K40" s="10"/>
      <c r="L40" s="10"/>
      <c r="M40" s="10"/>
      <c r="N40" s="10"/>
      <c r="O40" s="10"/>
      <c r="P40" s="10"/>
      <c r="Q40" s="10"/>
    </row>
    <row r="41" spans="1:15" ht="12.75" customHeight="1">
      <c r="A41" s="188" t="s">
        <v>112</v>
      </c>
      <c r="B41" s="157"/>
      <c r="C41" s="157"/>
      <c r="D41" s="157"/>
      <c r="E41" s="157"/>
      <c r="F41" s="157"/>
      <c r="G41" s="157"/>
      <c r="O41" s="158"/>
    </row>
    <row r="42" ht="12.75" customHeight="1"/>
    <row r="43" ht="12.75" customHeight="1"/>
    <row r="44" ht="12.75" customHeight="1"/>
  </sheetData>
  <mergeCells count="1">
    <mergeCell ref="B3:Q3"/>
  </mergeCells>
  <printOptions horizontalCentered="1"/>
  <pageMargins left="0" right="0" top="1.3779527559055118" bottom="0" header="0.5118110236220472" footer="0.5118110236220472"/>
  <pageSetup firstPageNumber="1" useFirstPageNumber="1" orientation="landscape" paperSize="9" scale="80" r:id="rId2"/>
  <headerFooter alignWithMargins="0">
    <oddHeader>&amp;C&amp;"Arial,Gras"&amp;13F - 37 -</oddHeader>
  </headerFooter>
  <ignoredErrors>
    <ignoredError sqref="O17 O19:O20 P25:P26 O25:O26 Q13 Q15 P13 P15 Q17 P19:P20 P17 O23:Q23 Q25:Q26 O15 O13 Q19:Q20" unlockedFormula="1"/>
  </ignoredErrors>
  <drawing r:id="rId1"/>
</worksheet>
</file>

<file path=xl/worksheets/sheet5.xml><?xml version="1.0" encoding="utf-8"?>
<worksheet xmlns="http://schemas.openxmlformats.org/spreadsheetml/2006/main" xmlns:r="http://schemas.openxmlformats.org/officeDocument/2006/relationships">
  <dimension ref="A1:Q35"/>
  <sheetViews>
    <sheetView zoomScale="90" zoomScaleNormal="90" workbookViewId="0" topLeftCell="A1">
      <selection activeCell="C28" sqref="C28"/>
    </sheetView>
  </sheetViews>
  <sheetFormatPr defaultColWidth="11.421875" defaultRowHeight="12.75"/>
  <cols>
    <col min="1" max="1" width="39.7109375" style="197" customWidth="1"/>
    <col min="2" max="17" width="9.7109375" style="1" customWidth="1"/>
    <col min="18" max="16384" width="11.421875" style="1" customWidth="1"/>
  </cols>
  <sheetData>
    <row r="1" ht="12.75" customHeight="1">
      <c r="A1" s="191"/>
    </row>
    <row r="2" ht="12.75" customHeight="1">
      <c r="A2" s="191"/>
    </row>
    <row r="3" spans="1:17" s="3" customFormat="1" ht="30" customHeight="1">
      <c r="A3" s="192"/>
      <c r="B3" s="417" t="str">
        <f>'[6]14-15'!$B$3:$Q$3</f>
        <v>Situation Mensuelle du Marché de l'Avoine en 2014/15</v>
      </c>
      <c r="C3" s="417"/>
      <c r="D3" s="417"/>
      <c r="E3" s="417"/>
      <c r="F3" s="417"/>
      <c r="G3" s="417"/>
      <c r="H3" s="417"/>
      <c r="I3" s="417"/>
      <c r="J3" s="417"/>
      <c r="K3" s="417"/>
      <c r="L3" s="417"/>
      <c r="M3" s="417"/>
      <c r="N3" s="417"/>
      <c r="O3" s="417"/>
      <c r="P3" s="417"/>
      <c r="Q3" s="417"/>
    </row>
    <row r="4" spans="1:15" ht="12.75" customHeight="1">
      <c r="A4" s="193"/>
      <c r="C4" s="3"/>
      <c r="D4" s="3"/>
      <c r="E4" s="3"/>
      <c r="F4" s="3"/>
      <c r="G4" s="3"/>
      <c r="H4" s="3"/>
      <c r="I4" s="3"/>
      <c r="J4" s="3"/>
      <c r="K4" s="3"/>
      <c r="L4" s="3"/>
      <c r="M4" s="3"/>
      <c r="N4" s="3"/>
      <c r="O4" s="3"/>
    </row>
    <row r="5" ht="12.75" customHeight="1" thickBot="1">
      <c r="A5" s="194"/>
    </row>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90" t="s">
        <v>12</v>
      </c>
      <c r="P6" s="213" t="s">
        <v>12</v>
      </c>
      <c r="Q6" s="91" t="s">
        <v>13</v>
      </c>
    </row>
    <row r="7" spans="1:17" ht="12.75" customHeight="1">
      <c r="A7" s="93"/>
      <c r="B7" s="167"/>
      <c r="C7" s="167"/>
      <c r="D7" s="167"/>
      <c r="E7" s="167"/>
      <c r="F7" s="167"/>
      <c r="G7" s="167"/>
      <c r="H7" s="167"/>
      <c r="I7" s="167"/>
      <c r="J7" s="167"/>
      <c r="K7" s="167"/>
      <c r="L7" s="167"/>
      <c r="M7" s="167"/>
      <c r="N7" s="167"/>
      <c r="O7" s="360">
        <f>'[6]14-15'!O7</f>
        <v>41944</v>
      </c>
      <c r="P7" s="360">
        <f>'[6]14-15'!P7</f>
        <v>41579</v>
      </c>
      <c r="Q7" s="95" t="s">
        <v>58</v>
      </c>
    </row>
    <row r="8" spans="1:17" ht="12.75" customHeight="1">
      <c r="A8" s="198"/>
      <c r="B8" s="269"/>
      <c r="C8" s="270" t="s">
        <v>15</v>
      </c>
      <c r="D8" s="270"/>
      <c r="E8" s="270"/>
      <c r="F8" s="270"/>
      <c r="G8" s="270"/>
      <c r="H8" s="270"/>
      <c r="I8" s="270"/>
      <c r="J8" s="270"/>
      <c r="K8" s="270"/>
      <c r="L8" s="270"/>
      <c r="M8" s="270"/>
      <c r="N8" s="271"/>
      <c r="O8" s="272"/>
      <c r="P8" s="272"/>
      <c r="Q8" s="273"/>
    </row>
    <row r="9" spans="1:17" ht="12.75" customHeight="1">
      <c r="A9" s="98" t="s">
        <v>113</v>
      </c>
      <c r="B9" s="274"/>
      <c r="C9" s="274"/>
      <c r="D9" s="274"/>
      <c r="E9" s="274"/>
      <c r="F9" s="274"/>
      <c r="G9" s="274"/>
      <c r="H9" s="274"/>
      <c r="I9" s="274"/>
      <c r="J9" s="274"/>
      <c r="K9" s="274"/>
      <c r="L9" s="274"/>
      <c r="M9" s="274"/>
      <c r="N9" s="275"/>
      <c r="O9" s="276"/>
      <c r="P9" s="276"/>
      <c r="Q9" s="227"/>
    </row>
    <row r="10" spans="1:17" ht="12.75" customHeight="1">
      <c r="A10" s="199" t="s">
        <v>32</v>
      </c>
      <c r="B10" s="365">
        <f>'[6]14-15'!B10</f>
        <v>66930</v>
      </c>
      <c r="C10" s="366">
        <f>'[6]14-15'!C10</f>
        <v>147947.3</v>
      </c>
      <c r="D10" s="366">
        <f>'[6]14-15'!D10</f>
        <v>183601.2</v>
      </c>
      <c r="E10" s="366">
        <f>'[6]14-15'!E10</f>
        <v>179722</v>
      </c>
      <c r="F10" s="366">
        <f>'[6]14-15'!F10</f>
        <v>163328.3</v>
      </c>
      <c r="G10" s="366">
        <f>'[6]14-15'!G10</f>
        <v>0</v>
      </c>
      <c r="H10" s="366">
        <f>'[6]14-15'!H10</f>
        <v>0</v>
      </c>
      <c r="I10" s="366">
        <f>'[6]14-15'!I10</f>
        <v>0</v>
      </c>
      <c r="J10" s="366">
        <f>'[6]14-15'!J10</f>
        <v>0</v>
      </c>
      <c r="K10" s="366">
        <f>'[6]14-15'!K10</f>
        <v>0</v>
      </c>
      <c r="L10" s="366">
        <f>'[6]14-15'!L10</f>
        <v>0</v>
      </c>
      <c r="M10" s="366">
        <f>'[6]14-15'!M10</f>
        <v>0</v>
      </c>
      <c r="N10" s="367">
        <f>'[6]14-15'!N10</f>
        <v>0</v>
      </c>
      <c r="O10" s="277">
        <f>'[6]14-15'!O10</f>
        <v>163328.3</v>
      </c>
      <c r="P10" s="277">
        <f>'[6]14-15'!P10</f>
        <v>198695.1</v>
      </c>
      <c r="Q10" s="233">
        <f>'[6]14-15'!Q10</f>
        <v>-0.17799533053406957</v>
      </c>
    </row>
    <row r="11" spans="1:17" ht="12.75" customHeight="1">
      <c r="A11" s="199" t="s">
        <v>16</v>
      </c>
      <c r="B11" s="365">
        <f>'[6]14-15'!B12</f>
        <v>4042.98</v>
      </c>
      <c r="C11" s="366">
        <f>'[6]14-15'!C12</f>
        <v>5686.46</v>
      </c>
      <c r="D11" s="366">
        <f>'[6]14-15'!D12</f>
        <v>6755.3</v>
      </c>
      <c r="E11" s="366">
        <f>'[6]14-15'!E12</f>
        <v>5851.49</v>
      </c>
      <c r="F11" s="366">
        <f>'[6]14-15'!F12</f>
        <v>4425.95</v>
      </c>
      <c r="G11" s="366">
        <f>'[6]14-15'!G12</f>
        <v>0</v>
      </c>
      <c r="H11" s="366">
        <f>'[6]14-15'!H12</f>
        <v>0</v>
      </c>
      <c r="I11" s="366">
        <f>'[6]14-15'!I12</f>
        <v>0</v>
      </c>
      <c r="J11" s="366">
        <f>'[6]14-15'!J12</f>
        <v>0</v>
      </c>
      <c r="K11" s="366">
        <f>'[6]14-15'!K12</f>
        <v>0</v>
      </c>
      <c r="L11" s="366">
        <f>'[6]14-15'!L12</f>
        <v>0</v>
      </c>
      <c r="M11" s="366">
        <f>'[6]14-15'!M12</f>
        <v>0</v>
      </c>
      <c r="N11" s="367">
        <f>'[6]14-15'!N12</f>
        <v>0</v>
      </c>
      <c r="O11" s="277">
        <f>'[6]14-15'!O12</f>
        <v>4425.95</v>
      </c>
      <c r="P11" s="277">
        <f>'[6]14-15'!P12</f>
        <v>4782.73</v>
      </c>
      <c r="Q11" s="233">
        <f>'[6]14-15'!Q12</f>
        <v>-0.07459756248000615</v>
      </c>
    </row>
    <row r="12" spans="1:17" ht="12.75" customHeight="1">
      <c r="A12" s="200"/>
      <c r="B12" s="368"/>
      <c r="C12" s="368"/>
      <c r="D12" s="368"/>
      <c r="E12" s="368"/>
      <c r="F12" s="368"/>
      <c r="G12" s="368"/>
      <c r="H12" s="368"/>
      <c r="I12" s="369"/>
      <c r="J12" s="368"/>
      <c r="K12" s="368"/>
      <c r="L12" s="368"/>
      <c r="M12" s="368"/>
      <c r="N12" s="370"/>
      <c r="O12" s="278"/>
      <c r="P12" s="278"/>
      <c r="Q12" s="234"/>
    </row>
    <row r="13" spans="1:17" s="204" customFormat="1" ht="25.5" customHeight="1">
      <c r="A13" s="202" t="s">
        <v>18</v>
      </c>
      <c r="B13" s="371">
        <f>'[6]14-15'!B16</f>
        <v>70972.98</v>
      </c>
      <c r="C13" s="371">
        <f>'[6]14-15'!C16</f>
        <v>153633.75999999998</v>
      </c>
      <c r="D13" s="371">
        <f>'[6]14-15'!D16</f>
        <v>190356.5</v>
      </c>
      <c r="E13" s="371">
        <f>'[6]14-15'!E16</f>
        <v>185573.49</v>
      </c>
      <c r="F13" s="371">
        <f>'[6]14-15'!F16</f>
        <v>167754.25</v>
      </c>
      <c r="G13" s="371">
        <f>'[6]14-15'!G16</f>
        <v>0</v>
      </c>
      <c r="H13" s="371">
        <f>'[6]14-15'!H16</f>
        <v>0</v>
      </c>
      <c r="I13" s="372">
        <f>'[6]14-15'!I16</f>
        <v>0</v>
      </c>
      <c r="J13" s="371">
        <f>'[6]14-15'!J16</f>
        <v>0</v>
      </c>
      <c r="K13" s="371">
        <f>'[6]14-15'!K16</f>
        <v>0</v>
      </c>
      <c r="L13" s="371">
        <f>'[6]14-15'!L16</f>
        <v>0</v>
      </c>
      <c r="M13" s="371">
        <f>'[6]14-15'!M16</f>
        <v>0</v>
      </c>
      <c r="N13" s="373">
        <f>'[6]14-15'!N16</f>
        <v>0</v>
      </c>
      <c r="O13" s="279">
        <f>'[6]14-15'!O16</f>
        <v>167754.25</v>
      </c>
      <c r="P13" s="279">
        <f>'[6]14-15'!P16</f>
        <v>203477.83000000002</v>
      </c>
      <c r="Q13" s="236">
        <f>'[6]14-15'!Q16</f>
        <v>-0.17556497432668716</v>
      </c>
    </row>
    <row r="14" spans="1:17" ht="12.75" customHeight="1">
      <c r="A14" s="199"/>
      <c r="B14" s="374"/>
      <c r="C14" s="374"/>
      <c r="D14" s="374"/>
      <c r="E14" s="374"/>
      <c r="F14" s="374"/>
      <c r="G14" s="374"/>
      <c r="H14" s="374"/>
      <c r="I14" s="366"/>
      <c r="J14" s="374"/>
      <c r="K14" s="374"/>
      <c r="L14" s="374"/>
      <c r="M14" s="374"/>
      <c r="N14" s="375"/>
      <c r="O14" s="277"/>
      <c r="P14" s="277"/>
      <c r="Q14" s="233"/>
    </row>
    <row r="15" spans="1:17" ht="12.75" customHeight="1">
      <c r="A15" s="198" t="s">
        <v>20</v>
      </c>
      <c r="B15" s="374"/>
      <c r="C15" s="374"/>
      <c r="D15" s="374"/>
      <c r="E15" s="374"/>
      <c r="F15" s="374"/>
      <c r="G15" s="374"/>
      <c r="H15" s="374"/>
      <c r="I15" s="366"/>
      <c r="J15" s="374"/>
      <c r="K15" s="374"/>
      <c r="L15" s="374"/>
      <c r="M15" s="374"/>
      <c r="N15" s="375"/>
      <c r="O15" s="277"/>
      <c r="P15" s="277"/>
      <c r="Q15" s="233"/>
    </row>
    <row r="16" spans="1:17" ht="12.75" customHeight="1">
      <c r="A16" s="201" t="s">
        <v>33</v>
      </c>
      <c r="B16" s="374">
        <f>'[6]14-15'!B23</f>
        <v>102704.4</v>
      </c>
      <c r="C16" s="374">
        <f>'[6]14-15'!C23</f>
        <v>59538.3</v>
      </c>
      <c r="D16" s="374">
        <f>'[6]14-15'!D23</f>
        <v>17272</v>
      </c>
      <c r="E16" s="374">
        <f>'[6]14-15'!E23</f>
        <v>7820.1</v>
      </c>
      <c r="F16" s="374">
        <f>'[6]14-15'!F23</f>
        <v>0</v>
      </c>
      <c r="G16" s="374">
        <f>'[6]14-15'!G23</f>
        <v>0</v>
      </c>
      <c r="H16" s="374">
        <f>'[6]14-15'!H23</f>
        <v>0</v>
      </c>
      <c r="I16" s="366">
        <f>'[6]14-15'!I23</f>
        <v>0</v>
      </c>
      <c r="J16" s="374">
        <f>'[6]14-15'!J23</f>
        <v>0</v>
      </c>
      <c r="K16" s="374">
        <f>'[6]14-15'!K23</f>
        <v>0</v>
      </c>
      <c r="L16" s="374">
        <f>'[6]14-15'!L23</f>
        <v>0</v>
      </c>
      <c r="M16" s="374">
        <f>'[6]14-15'!M23</f>
        <v>0</v>
      </c>
      <c r="N16" s="375">
        <f>'[6]14-15'!N23</f>
        <v>0</v>
      </c>
      <c r="O16" s="277">
        <f>'[6]14-15'!O23</f>
        <v>187334.80000000002</v>
      </c>
      <c r="P16" s="277">
        <f>'[6]14-15'!P23</f>
        <v>192820.4</v>
      </c>
      <c r="Q16" s="233">
        <f>'[6]14-15'!Q23</f>
        <v>-0.028449271964999467</v>
      </c>
    </row>
    <row r="17" spans="1:17" ht="12.75" customHeight="1">
      <c r="A17" s="199" t="s">
        <v>21</v>
      </c>
      <c r="B17" s="376">
        <f>'[6]14-15'!B26</f>
        <v>497.2</v>
      </c>
      <c r="C17" s="376">
        <f>'[6]14-15'!C26</f>
        <v>626.9</v>
      </c>
      <c r="D17" s="376">
        <f>'[6]14-15'!D26</f>
        <v>898.5</v>
      </c>
      <c r="E17" s="376">
        <f>'[6]14-15'!E26</f>
        <v>0</v>
      </c>
      <c r="F17" s="376">
        <f>'[6]14-15'!F26</f>
        <v>0</v>
      </c>
      <c r="G17" s="376">
        <f>'[6]14-15'!G26</f>
        <v>0</v>
      </c>
      <c r="H17" s="376">
        <f>'[6]14-15'!H26</f>
        <v>0</v>
      </c>
      <c r="I17" s="377">
        <f>'[6]14-15'!I26</f>
        <v>0</v>
      </c>
      <c r="J17" s="376">
        <f>'[6]14-15'!J26</f>
        <v>0</v>
      </c>
      <c r="K17" s="376">
        <f>'[6]14-15'!K26</f>
        <v>0</v>
      </c>
      <c r="L17" s="376">
        <f>'[6]14-15'!L26</f>
        <v>0</v>
      </c>
      <c r="M17" s="376">
        <f>'[6]14-15'!M26</f>
        <v>0</v>
      </c>
      <c r="N17" s="378">
        <f>'[6]14-15'!N26</f>
        <v>0</v>
      </c>
      <c r="O17" s="280"/>
      <c r="P17" s="280"/>
      <c r="Q17" s="281"/>
    </row>
    <row r="18" spans="1:17" ht="12.75" customHeight="1">
      <c r="A18" s="200"/>
      <c r="B18" s="368"/>
      <c r="C18" s="368"/>
      <c r="D18" s="368"/>
      <c r="E18" s="368"/>
      <c r="F18" s="368"/>
      <c r="G18" s="368"/>
      <c r="H18" s="368"/>
      <c r="I18" s="369"/>
      <c r="J18" s="368"/>
      <c r="K18" s="368"/>
      <c r="L18" s="368"/>
      <c r="M18" s="368"/>
      <c r="N18" s="370"/>
      <c r="O18" s="278"/>
      <c r="P18" s="278"/>
      <c r="Q18" s="234"/>
    </row>
    <row r="19" spans="1:17" s="204" customFormat="1" ht="25.5" customHeight="1">
      <c r="A19" s="202" t="s">
        <v>22</v>
      </c>
      <c r="B19" s="379">
        <f>'[6]14-15'!B28</f>
        <v>174174.58</v>
      </c>
      <c r="C19" s="379">
        <f>'[6]14-15'!C28</f>
        <v>213798.96</v>
      </c>
      <c r="D19" s="379">
        <f>'[6]14-15'!D28</f>
        <v>208527</v>
      </c>
      <c r="E19" s="379">
        <f>'[6]14-15'!E28</f>
      </c>
      <c r="F19" s="379">
        <f>'[6]14-15'!F28</f>
      </c>
      <c r="G19" s="379">
        <f>'[6]14-15'!G28</f>
      </c>
      <c r="H19" s="379">
        <f>'[6]14-15'!H28</f>
      </c>
      <c r="I19" s="186">
        <f>'[6]14-15'!I28</f>
      </c>
      <c r="J19" s="379">
        <f>'[6]14-15'!J28</f>
      </c>
      <c r="K19" s="379">
        <f>'[6]14-15'!K28</f>
      </c>
      <c r="L19" s="379">
        <f>'[6]14-15'!L28</f>
      </c>
      <c r="M19" s="379">
        <f>'[6]14-15'!M28</f>
      </c>
      <c r="N19" s="380">
        <f>'[6]14-15'!N28</f>
      </c>
      <c r="O19" s="282"/>
      <c r="P19" s="282"/>
      <c r="Q19" s="237">
        <f>'[6]14-15'!Q28</f>
      </c>
    </row>
    <row r="20" spans="1:17" ht="12.75" customHeight="1">
      <c r="A20" s="199"/>
      <c r="B20" s="374"/>
      <c r="C20" s="374"/>
      <c r="D20" s="374"/>
      <c r="E20" s="374"/>
      <c r="F20" s="374"/>
      <c r="G20" s="374"/>
      <c r="H20" s="374"/>
      <c r="I20" s="366"/>
      <c r="J20" s="374"/>
      <c r="K20" s="374"/>
      <c r="L20" s="374"/>
      <c r="M20" s="374"/>
      <c r="N20" s="375"/>
      <c r="O20" s="277"/>
      <c r="P20" s="277"/>
      <c r="Q20" s="233"/>
    </row>
    <row r="21" spans="1:17" ht="12.75" customHeight="1">
      <c r="A21" s="198" t="s">
        <v>23</v>
      </c>
      <c r="B21" s="374"/>
      <c r="C21" s="374"/>
      <c r="D21" s="374"/>
      <c r="E21" s="374"/>
      <c r="F21" s="374"/>
      <c r="G21" s="374"/>
      <c r="H21" s="374"/>
      <c r="I21" s="366"/>
      <c r="J21" s="374"/>
      <c r="K21" s="374"/>
      <c r="L21" s="374"/>
      <c r="M21" s="374"/>
      <c r="N21" s="375"/>
      <c r="O21" s="277"/>
      <c r="P21" s="277"/>
      <c r="Q21" s="233"/>
    </row>
    <row r="22" spans="1:17" ht="12.75" customHeight="1">
      <c r="A22" s="199" t="s">
        <v>91</v>
      </c>
      <c r="B22" s="381">
        <f>'[6]14-15'!B34</f>
        <v>9636.39</v>
      </c>
      <c r="C22" s="381">
        <f>'[6]14-15'!C34</f>
        <v>8442.95</v>
      </c>
      <c r="D22" s="374">
        <f>'[6]14-15'!D34</f>
        <v>8915.62</v>
      </c>
      <c r="E22" s="374">
        <f>'[6]14-15'!E34</f>
        <v>8894.06</v>
      </c>
      <c r="F22" s="374">
        <f>'[6]14-15'!F34</f>
        <v>0</v>
      </c>
      <c r="G22" s="374">
        <f>'[6]14-15'!G34</f>
        <v>0</v>
      </c>
      <c r="H22" s="374">
        <f>'[6]14-15'!H34</f>
        <v>0</v>
      </c>
      <c r="I22" s="366">
        <f>'[6]14-15'!I34</f>
        <v>0</v>
      </c>
      <c r="J22" s="374">
        <f>'[6]14-15'!J34</f>
        <v>0</v>
      </c>
      <c r="K22" s="374">
        <f>'[6]14-15'!K34</f>
        <v>0</v>
      </c>
      <c r="L22" s="374">
        <f>'[6]14-15'!L34</f>
        <v>0</v>
      </c>
      <c r="M22" s="374">
        <f>'[6]14-15'!M34</f>
        <v>0</v>
      </c>
      <c r="N22" s="375">
        <f>'[6]14-15'!N34</f>
        <v>0</v>
      </c>
      <c r="O22" s="283">
        <f>'[6]14-15'!O34</f>
        <v>35889.02</v>
      </c>
      <c r="P22" s="283">
        <f>'[6]14-15'!P34</f>
        <v>27911.66</v>
      </c>
      <c r="Q22" s="284">
        <f>'[6]14-15'!Q34</f>
        <v>0.2858074367486563</v>
      </c>
    </row>
    <row r="23" spans="1:17" ht="12.75" customHeight="1">
      <c r="A23" s="199" t="s">
        <v>92</v>
      </c>
      <c r="B23" s="414">
        <f>'[6]14-15'!B35</f>
        <v>4025.7300000000105</v>
      </c>
      <c r="C23" s="413">
        <f>'[6]14-15'!C35</f>
        <v>7779.309999999969</v>
      </c>
      <c r="D23" s="413">
        <f>'[6]14-15'!D35</f>
        <v>6268.99000000002</v>
      </c>
      <c r="E23" s="413">
        <f>'[6]14-15'!E35</f>
      </c>
      <c r="F23" s="413">
        <f>'[6]14-15'!F35</f>
      </c>
      <c r="G23" s="413">
        <f>'[6]14-15'!G35</f>
      </c>
      <c r="H23" s="374">
        <f>'[6]14-15'!H35</f>
      </c>
      <c r="I23" s="366">
        <f>'[6]14-15'!I35</f>
      </c>
      <c r="J23" s="374">
        <f>'[6]14-15'!J35</f>
      </c>
      <c r="K23" s="374">
        <f>'[6]14-15'!K35</f>
      </c>
      <c r="L23" s="374">
        <f>'[6]14-15'!L35</f>
      </c>
      <c r="M23" s="374">
        <f>'[6]14-15'!M35</f>
      </c>
      <c r="N23" s="375">
        <f>'[6]14-15'!N35</f>
      </c>
      <c r="O23" s="277"/>
      <c r="P23" s="277"/>
      <c r="Q23" s="233"/>
    </row>
    <row r="24" spans="1:17" ht="12.75" customHeight="1">
      <c r="A24" s="199"/>
      <c r="B24" s="374"/>
      <c r="C24" s="374"/>
      <c r="D24" s="374"/>
      <c r="E24" s="374"/>
      <c r="F24" s="374"/>
      <c r="G24" s="374"/>
      <c r="H24" s="374"/>
      <c r="I24" s="366"/>
      <c r="J24" s="374"/>
      <c r="K24" s="374"/>
      <c r="L24" s="374"/>
      <c r="M24" s="374"/>
      <c r="N24" s="375"/>
      <c r="O24" s="277"/>
      <c r="P24" s="277"/>
      <c r="Q24" s="233"/>
    </row>
    <row r="25" spans="1:17" ht="12.75" customHeight="1">
      <c r="A25" s="198" t="s">
        <v>26</v>
      </c>
      <c r="B25" s="374"/>
      <c r="C25" s="374"/>
      <c r="D25" s="374"/>
      <c r="E25" s="374"/>
      <c r="F25" s="374"/>
      <c r="G25" s="374"/>
      <c r="H25" s="374"/>
      <c r="I25" s="366"/>
      <c r="J25" s="374"/>
      <c r="K25" s="374"/>
      <c r="L25" s="374"/>
      <c r="M25" s="374"/>
      <c r="N25" s="375"/>
      <c r="O25" s="277"/>
      <c r="P25" s="277"/>
      <c r="Q25" s="233"/>
    </row>
    <row r="26" spans="1:17" ht="12.75" customHeight="1">
      <c r="A26" s="199"/>
      <c r="B26" s="374"/>
      <c r="C26" s="374"/>
      <c r="D26" s="374"/>
      <c r="E26" s="374"/>
      <c r="F26" s="374"/>
      <c r="G26" s="374"/>
      <c r="H26" s="374"/>
      <c r="I26" s="366"/>
      <c r="J26" s="374"/>
      <c r="K26" s="374"/>
      <c r="L26" s="374"/>
      <c r="M26" s="374"/>
      <c r="N26" s="375"/>
      <c r="O26" s="277"/>
      <c r="P26" s="277"/>
      <c r="Q26" s="233"/>
    </row>
    <row r="27" spans="1:17" ht="12.75" customHeight="1">
      <c r="A27" s="199" t="s">
        <v>30</v>
      </c>
      <c r="B27" s="374">
        <f>'[6]14-15'!B41</f>
        <v>6441.6</v>
      </c>
      <c r="C27" s="374">
        <f>'[6]14-15'!C41</f>
        <v>6596.3</v>
      </c>
      <c r="D27" s="374">
        <f>'[6]14-15'!D41</f>
        <v>7205</v>
      </c>
      <c r="E27" s="374">
        <f>'[6]14-15'!E41</f>
        <v>0</v>
      </c>
      <c r="F27" s="374">
        <f>'[6]14-15'!F41</f>
        <v>0</v>
      </c>
      <c r="G27" s="374">
        <f>'[6]14-15'!G41</f>
        <v>0</v>
      </c>
      <c r="H27" s="374">
        <f>'[6]14-15'!H41</f>
        <v>0</v>
      </c>
      <c r="I27" s="366">
        <f>'[6]14-15'!I41</f>
        <v>0</v>
      </c>
      <c r="J27" s="374">
        <f>'[6]14-15'!J41</f>
        <v>0</v>
      </c>
      <c r="K27" s="374">
        <f>'[6]14-15'!K41</f>
        <v>0</v>
      </c>
      <c r="L27" s="374">
        <f>'[6]14-15'!L41</f>
        <v>0</v>
      </c>
      <c r="M27" s="374">
        <f>'[6]14-15'!M41</f>
        <v>0</v>
      </c>
      <c r="N27" s="375">
        <f>'[6]14-15'!N41</f>
        <v>0</v>
      </c>
      <c r="O27" s="277"/>
      <c r="P27" s="277"/>
      <c r="Q27" s="233"/>
    </row>
    <row r="28" spans="1:17" ht="12.75" customHeight="1">
      <c r="A28" s="199" t="s">
        <v>31</v>
      </c>
      <c r="B28" s="412">
        <f>'[6]14-15'!B43</f>
        <v>437.1</v>
      </c>
      <c r="C28" s="374">
        <f>'[6]14-15'!C43</f>
        <v>623.9</v>
      </c>
      <c r="D28" s="374">
        <f>'[6]14-15'!D43</f>
        <v>563.9</v>
      </c>
      <c r="E28" s="374">
        <f>'[6]14-15'!E43</f>
        <v>0</v>
      </c>
      <c r="F28" s="374">
        <f>'[6]14-15'!F43</f>
        <v>0</v>
      </c>
      <c r="G28" s="374">
        <f>'[6]14-15'!G43</f>
        <v>0</v>
      </c>
      <c r="H28" s="366">
        <f>'[6]14-15'!H43</f>
        <v>0</v>
      </c>
      <c r="I28" s="374">
        <f>'[6]14-15'!I43</f>
        <v>0</v>
      </c>
      <c r="J28" s="374">
        <f>'[6]14-15'!J43</f>
        <v>0</v>
      </c>
      <c r="K28" s="374">
        <f>'[6]14-15'!K43</f>
        <v>0</v>
      </c>
      <c r="L28" s="374">
        <f>'[6]14-15'!L43</f>
        <v>0</v>
      </c>
      <c r="M28" s="375">
        <f>'[6]14-15'!M43</f>
        <v>0</v>
      </c>
      <c r="N28" s="375">
        <f>'[6]14-15'!N43</f>
        <v>0</v>
      </c>
      <c r="O28" s="277"/>
      <c r="P28" s="277"/>
      <c r="Q28" s="233"/>
    </row>
    <row r="29" spans="1:17" ht="12.75" customHeight="1">
      <c r="A29" s="199"/>
      <c r="B29" s="374"/>
      <c r="C29" s="374"/>
      <c r="D29" s="374"/>
      <c r="E29" s="374"/>
      <c r="F29" s="374"/>
      <c r="G29" s="374"/>
      <c r="H29" s="374"/>
      <c r="I29" s="366"/>
      <c r="J29" s="374"/>
      <c r="K29" s="374"/>
      <c r="L29" s="374"/>
      <c r="M29" s="374"/>
      <c r="N29" s="375"/>
      <c r="O29" s="277"/>
      <c r="P29" s="277"/>
      <c r="Q29" s="233"/>
    </row>
    <row r="30" spans="1:17" ht="12.75" customHeight="1">
      <c r="A30" s="200"/>
      <c r="B30" s="368"/>
      <c r="C30" s="368"/>
      <c r="D30" s="368"/>
      <c r="E30" s="368"/>
      <c r="F30" s="368"/>
      <c r="G30" s="368"/>
      <c r="H30" s="368"/>
      <c r="I30" s="369"/>
      <c r="J30" s="368"/>
      <c r="K30" s="368"/>
      <c r="L30" s="368"/>
      <c r="M30" s="368"/>
      <c r="N30" s="370"/>
      <c r="O30" s="278"/>
      <c r="P30" s="278"/>
      <c r="Q30" s="234"/>
    </row>
    <row r="31" spans="1:17" s="204" customFormat="1" ht="25.5" customHeight="1" thickBot="1">
      <c r="A31" s="203" t="s">
        <v>27</v>
      </c>
      <c r="B31" s="382">
        <f>'[6]14-15'!B46</f>
        <v>20540.820000000007</v>
      </c>
      <c r="C31" s="382">
        <f>'[6]14-15'!C46</f>
        <v>23442.45999999997</v>
      </c>
      <c r="D31" s="382">
        <f>'[6]14-15'!D46</f>
        <v>22953.510000000024</v>
      </c>
      <c r="E31" s="382">
        <f>'[6]14-15'!E46</f>
      </c>
      <c r="F31" s="382">
        <f>'[6]14-15'!F46</f>
      </c>
      <c r="G31" s="382">
        <f>'[6]14-15'!G46</f>
      </c>
      <c r="H31" s="382">
        <f>'[6]14-15'!H46</f>
      </c>
      <c r="I31" s="383">
        <f>'[6]14-15'!I46</f>
      </c>
      <c r="J31" s="382">
        <f>'[6]14-15'!J46</f>
      </c>
      <c r="K31" s="382">
        <f>'[6]14-15'!K46</f>
      </c>
      <c r="L31" s="382">
        <f>'[6]14-15'!L46</f>
      </c>
      <c r="M31" s="382">
        <f>'[6]14-15'!M46</f>
      </c>
      <c r="N31" s="384">
        <f>'[6]14-15'!N46</f>
      </c>
      <c r="O31" s="285"/>
      <c r="P31" s="285"/>
      <c r="Q31" s="238"/>
    </row>
    <row r="32" spans="1:17" ht="12" customHeight="1">
      <c r="A32" s="195" t="s">
        <v>28</v>
      </c>
      <c r="B32" s="4"/>
      <c r="C32" s="5"/>
      <c r="D32" s="4"/>
      <c r="E32" s="5"/>
      <c r="F32" s="4"/>
      <c r="G32" s="5"/>
      <c r="H32" s="4"/>
      <c r="I32" s="5"/>
      <c r="J32" s="5"/>
      <c r="K32" s="4"/>
      <c r="L32" s="5"/>
      <c r="M32" s="4"/>
      <c r="N32" s="5"/>
      <c r="O32" s="5"/>
      <c r="P32" s="5"/>
      <c r="Q32" s="4"/>
    </row>
    <row r="33" spans="1:17" ht="12" customHeight="1">
      <c r="A33" s="196" t="s">
        <v>29</v>
      </c>
      <c r="B33" s="6"/>
      <c r="C33" s="6"/>
      <c r="D33" s="6"/>
      <c r="E33" s="6"/>
      <c r="F33" s="6"/>
      <c r="G33" s="6"/>
      <c r="H33" s="6"/>
      <c r="I33" s="6"/>
      <c r="J33" s="6"/>
      <c r="K33" s="6"/>
      <c r="L33" s="6"/>
      <c r="M33" s="6"/>
      <c r="N33" s="6"/>
      <c r="P33" s="6"/>
      <c r="Q33" s="6"/>
    </row>
    <row r="34" ht="12.75">
      <c r="K34" s="21"/>
    </row>
    <row r="35" ht="12.75">
      <c r="K35" s="22"/>
    </row>
  </sheetData>
  <mergeCells count="1">
    <mergeCell ref="B3:Q3"/>
  </mergeCells>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3:Q35"/>
  <sheetViews>
    <sheetView zoomScale="90" zoomScaleNormal="90" workbookViewId="0" topLeftCell="A1">
      <selection activeCell="C31" sqref="C31:M31"/>
    </sheetView>
  </sheetViews>
  <sheetFormatPr defaultColWidth="11.421875" defaultRowHeight="12.75"/>
  <cols>
    <col min="1" max="1" width="39.7109375" style="1" customWidth="1"/>
    <col min="2" max="17" width="9.7109375" style="1" customWidth="1"/>
    <col min="18" max="16384" width="11.421875" style="1" customWidth="1"/>
  </cols>
  <sheetData>
    <row r="1" ht="12.75" customHeight="1"/>
    <row r="2" ht="12.75" customHeight="1"/>
    <row r="3" spans="2:17" s="3" customFormat="1" ht="30" customHeight="1">
      <c r="B3" s="417" t="str">
        <f>'[5]14-15'!$B$3:$Q$3</f>
        <v>Situation Mensuelle du Marché du Seigle en 2014/15</v>
      </c>
      <c r="C3" s="417"/>
      <c r="D3" s="417"/>
      <c r="E3" s="417"/>
      <c r="F3" s="417"/>
      <c r="G3" s="417"/>
      <c r="H3" s="417"/>
      <c r="I3" s="417"/>
      <c r="J3" s="417"/>
      <c r="K3" s="417"/>
      <c r="L3" s="417"/>
      <c r="M3" s="417"/>
      <c r="N3" s="417"/>
      <c r="O3" s="417"/>
      <c r="P3" s="417"/>
      <c r="Q3" s="417"/>
    </row>
    <row r="4" spans="1:15" ht="12.75" customHeight="1">
      <c r="A4" s="7"/>
      <c r="C4" s="3"/>
      <c r="D4" s="3"/>
      <c r="E4" s="3"/>
      <c r="F4" s="3"/>
      <c r="G4" s="3"/>
      <c r="H4" s="3"/>
      <c r="I4" s="3"/>
      <c r="J4" s="3"/>
      <c r="K4" s="3"/>
      <c r="L4" s="3"/>
      <c r="M4" s="3"/>
      <c r="N4" s="3"/>
      <c r="O4" s="3"/>
    </row>
    <row r="5" ht="12.75" customHeight="1" thickBot="1"/>
    <row r="6" spans="1:17" ht="12.75">
      <c r="A6" s="88" t="s">
        <v>14</v>
      </c>
      <c r="B6" s="89" t="s">
        <v>0</v>
      </c>
      <c r="C6" s="89" t="s">
        <v>1</v>
      </c>
      <c r="D6" s="89" t="s">
        <v>2</v>
      </c>
      <c r="E6" s="89" t="s">
        <v>3</v>
      </c>
      <c r="F6" s="89" t="s">
        <v>4</v>
      </c>
      <c r="G6" s="89" t="s">
        <v>5</v>
      </c>
      <c r="H6" s="89" t="s">
        <v>6</v>
      </c>
      <c r="I6" s="89" t="s">
        <v>7</v>
      </c>
      <c r="J6" s="89" t="s">
        <v>8</v>
      </c>
      <c r="K6" s="89" t="s">
        <v>9</v>
      </c>
      <c r="L6" s="89" t="s">
        <v>10</v>
      </c>
      <c r="M6" s="89" t="s">
        <v>11</v>
      </c>
      <c r="N6" s="89" t="s">
        <v>0</v>
      </c>
      <c r="O6" s="166" t="s">
        <v>12</v>
      </c>
      <c r="P6" s="166" t="s">
        <v>12</v>
      </c>
      <c r="Q6" s="182" t="s">
        <v>13</v>
      </c>
    </row>
    <row r="7" spans="1:17" ht="12.75" customHeight="1" thickBot="1">
      <c r="A7" s="101"/>
      <c r="B7" s="229"/>
      <c r="C7" s="229"/>
      <c r="D7" s="229"/>
      <c r="E7" s="229"/>
      <c r="F7" s="229"/>
      <c r="G7" s="229"/>
      <c r="H7" s="229"/>
      <c r="I7" s="229"/>
      <c r="J7" s="229"/>
      <c r="K7" s="229"/>
      <c r="L7" s="229"/>
      <c r="M7" s="229"/>
      <c r="N7" s="229"/>
      <c r="O7" s="361">
        <f>'[5]14-15'!O7</f>
        <v>41944</v>
      </c>
      <c r="P7" s="340">
        <f>'[5]14-15'!P7</f>
        <v>41944</v>
      </c>
      <c r="Q7" s="230" t="s">
        <v>58</v>
      </c>
    </row>
    <row r="8" spans="1:17" ht="12.75" customHeight="1">
      <c r="A8" s="231"/>
      <c r="B8" s="239"/>
      <c r="C8" s="240" t="s">
        <v>15</v>
      </c>
      <c r="D8" s="240"/>
      <c r="E8" s="240"/>
      <c r="F8" s="240"/>
      <c r="G8" s="240"/>
      <c r="H8" s="240"/>
      <c r="I8" s="240"/>
      <c r="J8" s="240"/>
      <c r="K8" s="240"/>
      <c r="L8" s="240"/>
      <c r="M8" s="240"/>
      <c r="N8" s="241"/>
      <c r="O8" s="245"/>
      <c r="P8" s="245"/>
      <c r="Q8" s="232"/>
    </row>
    <row r="9" spans="1:17" ht="12.75" customHeight="1">
      <c r="A9" s="98" t="s">
        <v>113</v>
      </c>
      <c r="B9" s="242"/>
      <c r="C9" s="243"/>
      <c r="D9" s="243"/>
      <c r="E9" s="243"/>
      <c r="F9" s="243"/>
      <c r="G9" s="243"/>
      <c r="H9" s="243"/>
      <c r="I9" s="243"/>
      <c r="J9" s="243"/>
      <c r="K9" s="243"/>
      <c r="L9" s="243"/>
      <c r="M9" s="243"/>
      <c r="N9" s="244"/>
      <c r="O9" s="246"/>
      <c r="P9" s="246"/>
      <c r="Q9" s="228"/>
    </row>
    <row r="10" spans="1:17" ht="12.75" customHeight="1">
      <c r="A10" s="199" t="s">
        <v>93</v>
      </c>
      <c r="B10" s="365">
        <f>'[5]14-15'!B10</f>
        <v>17118.7</v>
      </c>
      <c r="C10" s="366">
        <f>'[5]14-15'!C10</f>
        <v>23572.9</v>
      </c>
      <c r="D10" s="366">
        <f>'[5]14-15'!D10</f>
        <v>37012.4</v>
      </c>
      <c r="E10" s="366">
        <f>'[5]14-15'!E10</f>
        <v>37840.3</v>
      </c>
      <c r="F10" s="366">
        <f>'[5]14-15'!F10</f>
        <v>37821.3</v>
      </c>
      <c r="G10" s="366">
        <f>'[5]14-15'!G10</f>
        <v>0</v>
      </c>
      <c r="H10" s="366">
        <f>'[5]14-15'!H10</f>
        <v>0</v>
      </c>
      <c r="I10" s="366">
        <f>'[5]14-15'!I10</f>
        <v>0</v>
      </c>
      <c r="J10" s="366">
        <f>'[5]14-15'!J10</f>
        <v>0</v>
      </c>
      <c r="K10" s="366">
        <f>'[5]14-15'!K10</f>
        <v>0</v>
      </c>
      <c r="L10" s="366">
        <f>'[5]14-15'!L10</f>
        <v>0</v>
      </c>
      <c r="M10" s="366">
        <f>'[5]14-15'!M10</f>
        <v>0</v>
      </c>
      <c r="N10" s="366">
        <f>'[5]14-15'!N10</f>
        <v>0</v>
      </c>
      <c r="O10" s="219">
        <f>'[5]14-15'!O10</f>
        <v>37821.3</v>
      </c>
      <c r="P10" s="219">
        <f>'[5]14-15'!P10</f>
        <v>54784</v>
      </c>
      <c r="Q10" s="233">
        <f>'[5]14-15'!Q10</f>
        <v>-0.3096287237149532</v>
      </c>
    </row>
    <row r="11" spans="1:17" ht="12.75" customHeight="1">
      <c r="A11" s="199" t="s">
        <v>16</v>
      </c>
      <c r="B11" s="365">
        <f>'[5]14-15'!B12</f>
        <v>302.22</v>
      </c>
      <c r="C11" s="366">
        <f>'[5]14-15'!C12</f>
        <v>221.51</v>
      </c>
      <c r="D11" s="366">
        <f>'[5]14-15'!D12</f>
        <v>1022.96</v>
      </c>
      <c r="E11" s="366">
        <f>'[5]14-15'!E12</f>
        <v>1299.07</v>
      </c>
      <c r="F11" s="366">
        <f>'[5]14-15'!F12</f>
        <v>688.08</v>
      </c>
      <c r="G11" s="366">
        <f>'[5]14-15'!G12</f>
        <v>0</v>
      </c>
      <c r="H11" s="366">
        <f>'[5]14-15'!H12</f>
        <v>0</v>
      </c>
      <c r="I11" s="366">
        <f>'[5]14-15'!I12</f>
        <v>0</v>
      </c>
      <c r="J11" s="366">
        <f>'[5]14-15'!J12</f>
        <v>0</v>
      </c>
      <c r="K11" s="366">
        <f>'[5]14-15'!K12</f>
        <v>0</v>
      </c>
      <c r="L11" s="366">
        <f>'[5]14-15'!L12</f>
        <v>0</v>
      </c>
      <c r="M11" s="366">
        <f>'[5]14-15'!M12</f>
        <v>0</v>
      </c>
      <c r="N11" s="366">
        <f>'[5]14-15'!N12</f>
        <v>0</v>
      </c>
      <c r="O11" s="219">
        <f>'[5]14-15'!O12</f>
        <v>688.08</v>
      </c>
      <c r="P11" s="219">
        <f>'[5]14-15'!P12</f>
        <v>1160.93</v>
      </c>
      <c r="Q11" s="233">
        <f>'[5]14-15'!Q12</f>
        <v>-0.4073027658859707</v>
      </c>
    </row>
    <row r="12" spans="1:17" ht="12.75" customHeight="1">
      <c r="A12" s="200"/>
      <c r="B12" s="385"/>
      <c r="C12" s="369"/>
      <c r="D12" s="369"/>
      <c r="E12" s="369"/>
      <c r="F12" s="369"/>
      <c r="G12" s="369"/>
      <c r="H12" s="369"/>
      <c r="I12" s="369"/>
      <c r="J12" s="369"/>
      <c r="K12" s="369"/>
      <c r="L12" s="369"/>
      <c r="M12" s="369"/>
      <c r="N12" s="369"/>
      <c r="O12" s="221"/>
      <c r="P12" s="221"/>
      <c r="Q12" s="234"/>
    </row>
    <row r="13" spans="1:17" ht="12.75" customHeight="1">
      <c r="A13" s="224" t="s">
        <v>94</v>
      </c>
      <c r="B13" s="386">
        <f>'[5]14-15'!B16</f>
        <v>17420.920000000002</v>
      </c>
      <c r="C13" s="387">
        <f>'[5]14-15'!C16</f>
        <v>23794.41</v>
      </c>
      <c r="D13" s="387">
        <f>'[5]14-15'!D16</f>
        <v>38035.36</v>
      </c>
      <c r="E13" s="387">
        <f>'[5]14-15'!E16</f>
        <v>39139.37</v>
      </c>
      <c r="F13" s="387">
        <f>'[5]14-15'!F16</f>
        <v>38509.380000000005</v>
      </c>
      <c r="G13" s="387">
        <f>'[5]14-15'!G16</f>
        <v>0</v>
      </c>
      <c r="H13" s="387">
        <f>'[5]14-15'!H16</f>
        <v>0</v>
      </c>
      <c r="I13" s="387">
        <f>'[5]14-15'!I16</f>
        <v>0</v>
      </c>
      <c r="J13" s="387">
        <f>'[5]14-15'!J16</f>
        <v>0</v>
      </c>
      <c r="K13" s="387">
        <f>'[5]14-15'!K16</f>
        <v>0</v>
      </c>
      <c r="L13" s="387">
        <f>'[5]14-15'!L16</f>
        <v>0</v>
      </c>
      <c r="M13" s="387">
        <f>'[5]14-15'!M16</f>
        <v>0</v>
      </c>
      <c r="N13" s="387">
        <f>'[5]14-15'!N16</f>
        <v>0</v>
      </c>
      <c r="O13" s="247">
        <f>'[5]14-15'!O16</f>
        <v>38509.380000000005</v>
      </c>
      <c r="P13" s="247">
        <f>'[5]14-15'!P16</f>
        <v>55944.93</v>
      </c>
      <c r="Q13" s="235">
        <f>'[5]14-15'!Q16</f>
        <v>-0.31165558702102225</v>
      </c>
    </row>
    <row r="14" spans="1:17" ht="12.75" customHeight="1">
      <c r="A14" s="199"/>
      <c r="B14" s="365"/>
      <c r="C14" s="366"/>
      <c r="D14" s="366"/>
      <c r="E14" s="366"/>
      <c r="F14" s="366"/>
      <c r="G14" s="366"/>
      <c r="H14" s="366"/>
      <c r="I14" s="366"/>
      <c r="J14" s="366"/>
      <c r="K14" s="366"/>
      <c r="L14" s="366"/>
      <c r="M14" s="366"/>
      <c r="N14" s="366"/>
      <c r="O14" s="219"/>
      <c r="P14" s="219"/>
      <c r="Q14" s="233"/>
    </row>
    <row r="15" spans="1:17" ht="12.75" customHeight="1">
      <c r="A15" s="225" t="s">
        <v>19</v>
      </c>
      <c r="B15" s="365">
        <f>'[5]14-15'!B18</f>
        <v>0</v>
      </c>
      <c r="C15" s="366">
        <f>'[5]14-15'!C18</f>
        <v>0</v>
      </c>
      <c r="D15" s="366">
        <f>'[5]14-15'!D18</f>
        <v>0</v>
      </c>
      <c r="E15" s="366">
        <f>'[5]14-15'!E18</f>
        <v>0</v>
      </c>
      <c r="F15" s="366">
        <f>'[5]14-15'!F18</f>
        <v>0</v>
      </c>
      <c r="G15" s="366">
        <f>'[5]14-15'!G18</f>
        <v>0</v>
      </c>
      <c r="H15" s="366">
        <f>'[5]14-15'!H18</f>
        <v>0</v>
      </c>
      <c r="I15" s="366">
        <f>'[5]14-15'!I18</f>
        <v>0</v>
      </c>
      <c r="J15" s="366">
        <f>'[5]14-15'!J18</f>
        <v>0</v>
      </c>
      <c r="K15" s="366">
        <f>'[5]14-15'!K18</f>
        <v>0</v>
      </c>
      <c r="L15" s="366">
        <f>'[5]14-15'!L18</f>
        <v>0</v>
      </c>
      <c r="M15" s="366">
        <f>'[5]14-15'!M18</f>
        <v>0</v>
      </c>
      <c r="N15" s="366">
        <f>'[5]14-15'!N18</f>
        <v>0</v>
      </c>
      <c r="O15" s="219">
        <f>'[5]14-15'!O18</f>
        <v>0</v>
      </c>
      <c r="P15" s="219">
        <f>'[5]14-15'!P18</f>
        <v>0</v>
      </c>
      <c r="Q15" s="233">
        <f>'[5]14-15'!Q18</f>
      </c>
    </row>
    <row r="16" spans="1:17" ht="12.75" customHeight="1">
      <c r="A16" s="225"/>
      <c r="B16" s="365"/>
      <c r="C16" s="366"/>
      <c r="D16" s="366"/>
      <c r="E16" s="366"/>
      <c r="F16" s="366"/>
      <c r="G16" s="366"/>
      <c r="H16" s="366"/>
      <c r="I16" s="366"/>
      <c r="J16" s="366"/>
      <c r="K16" s="366"/>
      <c r="L16" s="366"/>
      <c r="M16" s="366"/>
      <c r="N16" s="366"/>
      <c r="O16" s="219"/>
      <c r="P16" s="219"/>
      <c r="Q16" s="233"/>
    </row>
    <row r="17" spans="1:17" s="80" customFormat="1" ht="25.5" customHeight="1">
      <c r="A17" s="202" t="s">
        <v>95</v>
      </c>
      <c r="B17" s="388">
        <f>'[5]14-15'!B19</f>
        <v>17420.920000000002</v>
      </c>
      <c r="C17" s="372">
        <f>'[5]14-15'!C19</f>
        <v>23794.41</v>
      </c>
      <c r="D17" s="372">
        <f>'[5]14-15'!D19</f>
        <v>38035.36</v>
      </c>
      <c r="E17" s="372">
        <f>'[5]14-15'!E19</f>
        <v>39139.37</v>
      </c>
      <c r="F17" s="372">
        <f>'[5]14-15'!F19</f>
        <v>38509.380000000005</v>
      </c>
      <c r="G17" s="372">
        <f>'[5]14-15'!G19</f>
        <v>0</v>
      </c>
      <c r="H17" s="372">
        <f>'[5]14-15'!H19</f>
        <v>0</v>
      </c>
      <c r="I17" s="372">
        <f>'[5]14-15'!I19</f>
        <v>0</v>
      </c>
      <c r="J17" s="372">
        <f>'[5]14-15'!J19</f>
        <v>0</v>
      </c>
      <c r="K17" s="372">
        <f>'[5]14-15'!K19</f>
        <v>0</v>
      </c>
      <c r="L17" s="372">
        <f>'[5]14-15'!L19</f>
        <v>0</v>
      </c>
      <c r="M17" s="372">
        <f>'[5]14-15'!M19</f>
        <v>0</v>
      </c>
      <c r="N17" s="372">
        <f>'[5]14-15'!N19</f>
        <v>0</v>
      </c>
      <c r="O17" s="248">
        <f>'[5]14-15'!O19</f>
        <v>38509.380000000005</v>
      </c>
      <c r="P17" s="248">
        <f>'[5]14-15'!P19</f>
        <v>55944.93</v>
      </c>
      <c r="Q17" s="236">
        <f>'[5]14-15'!Q19</f>
        <v>-0.31165558702102225</v>
      </c>
    </row>
    <row r="18" spans="1:17" ht="12.75" customHeight="1">
      <c r="A18" s="226"/>
      <c r="B18" s="365"/>
      <c r="C18" s="366"/>
      <c r="D18" s="366"/>
      <c r="E18" s="366"/>
      <c r="F18" s="366"/>
      <c r="G18" s="366"/>
      <c r="H18" s="366"/>
      <c r="I18" s="366"/>
      <c r="J18" s="366"/>
      <c r="K18" s="366"/>
      <c r="L18" s="366"/>
      <c r="M18" s="366"/>
      <c r="N18" s="366"/>
      <c r="O18" s="219"/>
      <c r="P18" s="219"/>
      <c r="Q18" s="233"/>
    </row>
    <row r="19" spans="1:17" ht="12.75" customHeight="1">
      <c r="A19" s="198" t="s">
        <v>20</v>
      </c>
      <c r="B19" s="365"/>
      <c r="C19" s="366"/>
      <c r="D19" s="366"/>
      <c r="E19" s="366"/>
      <c r="F19" s="366"/>
      <c r="G19" s="366"/>
      <c r="H19" s="366"/>
      <c r="I19" s="366"/>
      <c r="J19" s="366"/>
      <c r="K19" s="366"/>
      <c r="L19" s="366"/>
      <c r="M19" s="366"/>
      <c r="N19" s="366"/>
      <c r="O19" s="219"/>
      <c r="P19" s="219"/>
      <c r="Q19" s="233"/>
    </row>
    <row r="20" spans="1:17" ht="12.75" customHeight="1">
      <c r="A20" s="201" t="s">
        <v>33</v>
      </c>
      <c r="B20" s="365">
        <f>'[5]14-15'!B23</f>
        <v>12030.9</v>
      </c>
      <c r="C20" s="366">
        <f>'[5]14-15'!C23</f>
        <v>18484.4</v>
      </c>
      <c r="D20" s="366">
        <f>'[5]14-15'!D23</f>
        <v>6617.5</v>
      </c>
      <c r="E20" s="366">
        <f>'[5]14-15'!E23</f>
        <v>3316.1</v>
      </c>
      <c r="F20" s="366">
        <f>'[5]14-15'!F23</f>
        <v>0</v>
      </c>
      <c r="G20" s="366">
        <f>'[5]14-15'!G23</f>
        <v>0</v>
      </c>
      <c r="H20" s="366">
        <f>'[5]14-15'!H23</f>
        <v>0</v>
      </c>
      <c r="I20" s="366">
        <f>'[5]14-15'!I23</f>
        <v>0</v>
      </c>
      <c r="J20" s="366">
        <f>'[5]14-15'!J23</f>
        <v>0</v>
      </c>
      <c r="K20" s="366">
        <f>'[5]14-15'!K23</f>
        <v>0</v>
      </c>
      <c r="L20" s="366">
        <f>'[5]14-15'!L23</f>
        <v>0</v>
      </c>
      <c r="M20" s="366">
        <f>'[5]14-15'!M23</f>
        <v>0</v>
      </c>
      <c r="N20" s="366">
        <f>'[5]14-15'!N23</f>
        <v>0</v>
      </c>
      <c r="O20" s="219">
        <f>'[5]14-15'!O23</f>
        <v>40448.9</v>
      </c>
      <c r="P20" s="219">
        <f>'[5]14-15'!P23</f>
        <v>42594.9</v>
      </c>
      <c r="Q20" s="233">
        <f>'[5]14-15'!Q23</f>
        <v>-0.05038161845666966</v>
      </c>
    </row>
    <row r="21" spans="1:17" ht="12.75" customHeight="1">
      <c r="A21" s="199" t="s">
        <v>96</v>
      </c>
      <c r="B21" s="365">
        <f>'[5]14-15'!B26</f>
        <v>1.9</v>
      </c>
      <c r="C21" s="366">
        <f>'[5]14-15'!C26</f>
        <v>15.2</v>
      </c>
      <c r="D21" s="366">
        <f>'[5]14-15'!D26</f>
        <v>159</v>
      </c>
      <c r="E21" s="366">
        <f>'[5]14-15'!E26</f>
        <v>0</v>
      </c>
      <c r="F21" s="366">
        <f>'[5]14-15'!F26</f>
        <v>0</v>
      </c>
      <c r="G21" s="366">
        <f>'[5]14-15'!G26</f>
        <v>0</v>
      </c>
      <c r="H21" s="366">
        <f>'[5]14-15'!H26</f>
        <v>0</v>
      </c>
      <c r="I21" s="366">
        <f>'[5]14-15'!I26</f>
        <v>0</v>
      </c>
      <c r="J21" s="366">
        <f>'[5]14-15'!J26</f>
        <v>0</v>
      </c>
      <c r="K21" s="366">
        <f>'[5]14-15'!K26</f>
        <v>0</v>
      </c>
      <c r="L21" s="366">
        <f>'[5]14-15'!L26</f>
        <v>0</v>
      </c>
      <c r="M21" s="366">
        <f>'[5]14-15'!M26</f>
        <v>0</v>
      </c>
      <c r="N21" s="366">
        <f>'[5]14-15'!N26</f>
        <v>0</v>
      </c>
      <c r="O21" s="219"/>
      <c r="P21" s="219"/>
      <c r="Q21" s="233"/>
    </row>
    <row r="22" spans="1:17" ht="12.75" customHeight="1">
      <c r="A22" s="200"/>
      <c r="B22" s="385"/>
      <c r="C22" s="369"/>
      <c r="D22" s="369"/>
      <c r="E22" s="369"/>
      <c r="F22" s="369"/>
      <c r="G22" s="369"/>
      <c r="H22" s="369"/>
      <c r="I22" s="369"/>
      <c r="J22" s="369"/>
      <c r="K22" s="369"/>
      <c r="L22" s="369"/>
      <c r="M22" s="369"/>
      <c r="N22" s="369"/>
      <c r="O22" s="221"/>
      <c r="P22" s="221"/>
      <c r="Q22" s="234"/>
    </row>
    <row r="23" spans="1:17" s="80" customFormat="1" ht="25.5" customHeight="1">
      <c r="A23" s="202" t="s">
        <v>22</v>
      </c>
      <c r="B23" s="185">
        <f>'[5]14-15'!B28</f>
        <v>29453.72</v>
      </c>
      <c r="C23" s="186">
        <f>'[5]14-15'!C28</f>
        <v>42294.01</v>
      </c>
      <c r="D23" s="186">
        <f>'[5]14-15'!D28</f>
        <v>44811.86</v>
      </c>
      <c r="E23" s="186">
        <f>'[5]14-15'!E28</f>
      </c>
      <c r="F23" s="186">
        <f>'[5]14-15'!F28</f>
      </c>
      <c r="G23" s="186">
        <f>'[5]14-15'!G28</f>
      </c>
      <c r="H23" s="186">
        <f>'[5]14-15'!H28</f>
      </c>
      <c r="I23" s="186">
        <f>'[5]14-15'!I28</f>
      </c>
      <c r="J23" s="186">
        <f>'[5]14-15'!J28</f>
      </c>
      <c r="K23" s="186">
        <f>'[5]14-15'!K28</f>
      </c>
      <c r="L23" s="186">
        <f>'[5]14-15'!L28</f>
      </c>
      <c r="M23" s="186">
        <f>'[5]14-15'!M28</f>
      </c>
      <c r="N23" s="186">
        <f>'[5]14-15'!N28</f>
        <v>0</v>
      </c>
      <c r="O23" s="249"/>
      <c r="P23" s="249"/>
      <c r="Q23" s="237"/>
    </row>
    <row r="24" spans="1:17" ht="12.75" customHeight="1">
      <c r="A24" s="199"/>
      <c r="B24" s="365"/>
      <c r="C24" s="366"/>
      <c r="D24" s="366"/>
      <c r="E24" s="366"/>
      <c r="F24" s="366"/>
      <c r="G24" s="366"/>
      <c r="H24" s="366"/>
      <c r="I24" s="366"/>
      <c r="J24" s="366"/>
      <c r="K24" s="366"/>
      <c r="L24" s="366"/>
      <c r="M24" s="366"/>
      <c r="N24" s="366"/>
      <c r="O24" s="219"/>
      <c r="P24" s="219"/>
      <c r="Q24" s="233"/>
    </row>
    <row r="25" spans="1:17" ht="12.75" customHeight="1">
      <c r="A25" s="198" t="s">
        <v>23</v>
      </c>
      <c r="B25" s="365"/>
      <c r="C25" s="366"/>
      <c r="D25" s="366"/>
      <c r="E25" s="366"/>
      <c r="F25" s="366"/>
      <c r="G25" s="366"/>
      <c r="H25" s="366"/>
      <c r="I25" s="366"/>
      <c r="J25" s="366"/>
      <c r="K25" s="366"/>
      <c r="L25" s="366"/>
      <c r="M25" s="366"/>
      <c r="N25" s="366"/>
      <c r="O25" s="219"/>
      <c r="P25" s="219"/>
      <c r="Q25" s="233"/>
    </row>
    <row r="26" spans="1:17" ht="12.75" customHeight="1">
      <c r="A26" s="199" t="s">
        <v>91</v>
      </c>
      <c r="B26" s="385">
        <f>'[5]14-15'!B34</f>
        <v>473.73</v>
      </c>
      <c r="C26" s="369">
        <f>'[5]14-15'!C34</f>
        <v>490.18</v>
      </c>
      <c r="D26" s="369">
        <f>'[5]14-15'!D34</f>
        <v>388.82</v>
      </c>
      <c r="E26" s="369">
        <f>'[5]14-15'!E34</f>
        <v>679.21</v>
      </c>
      <c r="F26" s="369">
        <f>'[5]14-15'!F34</f>
        <v>0</v>
      </c>
      <c r="G26" s="369">
        <f>'[5]14-15'!G34</f>
        <v>0</v>
      </c>
      <c r="H26" s="369">
        <f>'[5]14-15'!H34</f>
        <v>0</v>
      </c>
      <c r="I26" s="369">
        <f>'[5]14-15'!I34</f>
        <v>0</v>
      </c>
      <c r="J26" s="369">
        <f>'[5]14-15'!J34</f>
        <v>0</v>
      </c>
      <c r="K26" s="369">
        <f>'[5]14-15'!K34</f>
        <v>0</v>
      </c>
      <c r="L26" s="369">
        <f>'[5]14-15'!L34</f>
        <v>0</v>
      </c>
      <c r="M26" s="369">
        <f>'[5]14-15'!M34</f>
        <v>0</v>
      </c>
      <c r="N26" s="369">
        <f>'[5]14-15'!N34</f>
        <v>0</v>
      </c>
      <c r="O26" s="250">
        <f>'[5]14-15'!O34</f>
        <v>2031.94</v>
      </c>
      <c r="P26" s="250">
        <f>'[5]14-15'!P34</f>
        <v>2701.57</v>
      </c>
      <c r="Q26" s="234">
        <f>'[5]14-15'!Q34</f>
        <v>-0.24786698105175886</v>
      </c>
    </row>
    <row r="27" spans="1:17" ht="12.75" customHeight="1">
      <c r="A27" s="199" t="s">
        <v>114</v>
      </c>
      <c r="B27" s="407">
        <f>'[5]14-15'!B35</f>
        <v>2762.880000000001</v>
      </c>
      <c r="C27" s="406">
        <f>'[5]14-15'!C35</f>
        <v>-4573.629999999997</v>
      </c>
      <c r="D27" s="406">
        <f>'[5]14-15'!D35</f>
        <v>339.86999999999534</v>
      </c>
      <c r="E27" s="406">
        <f>'[5]14-15'!E35</f>
      </c>
      <c r="F27" s="406">
        <f>'[5]14-15'!F35</f>
      </c>
      <c r="G27" s="406">
        <f>'[5]14-15'!G35</f>
      </c>
      <c r="H27" s="369">
        <f>'[5]14-15'!H35</f>
      </c>
      <c r="I27" s="369">
        <f>'[5]14-15'!I35</f>
      </c>
      <c r="J27" s="369">
        <f>'[5]14-15'!J35</f>
      </c>
      <c r="K27" s="369">
        <f>'[5]14-15'!K35</f>
      </c>
      <c r="L27" s="369">
        <f>'[5]14-15'!L35</f>
      </c>
      <c r="M27" s="369">
        <f>'[5]14-15'!M35</f>
      </c>
      <c r="N27" s="369">
        <f>'[5]14-15'!N35</f>
        <v>0</v>
      </c>
      <c r="O27" s="251">
        <v>-3661.52199999999</v>
      </c>
      <c r="P27" s="251">
        <v>-3660.52199999999</v>
      </c>
      <c r="Q27" s="233"/>
    </row>
    <row r="28" spans="1:17" ht="12.75" customHeight="1">
      <c r="A28" s="199"/>
      <c r="B28" s="365"/>
      <c r="C28" s="366"/>
      <c r="D28" s="366"/>
      <c r="E28" s="366"/>
      <c r="F28" s="366"/>
      <c r="G28" s="366"/>
      <c r="H28" s="366"/>
      <c r="I28" s="366"/>
      <c r="J28" s="366"/>
      <c r="K28" s="366"/>
      <c r="L28" s="366"/>
      <c r="M28" s="366"/>
      <c r="N28" s="366"/>
      <c r="O28" s="219"/>
      <c r="P28" s="219"/>
      <c r="Q28" s="233"/>
    </row>
    <row r="29" spans="1:17" ht="12.75" customHeight="1">
      <c r="A29" s="198" t="s">
        <v>51</v>
      </c>
      <c r="B29" s="365"/>
      <c r="C29" s="366"/>
      <c r="D29" s="366"/>
      <c r="E29" s="366"/>
      <c r="F29" s="366"/>
      <c r="G29" s="366"/>
      <c r="H29" s="366"/>
      <c r="I29" s="366"/>
      <c r="J29" s="366"/>
      <c r="K29" s="366"/>
      <c r="L29" s="366"/>
      <c r="M29" s="366"/>
      <c r="N29" s="366"/>
      <c r="O29" s="219"/>
      <c r="P29" s="219"/>
      <c r="Q29" s="233"/>
    </row>
    <row r="30" spans="1:17" ht="12.75" customHeight="1">
      <c r="A30" s="199" t="s">
        <v>30</v>
      </c>
      <c r="B30" s="365">
        <f>'[5]14-15'!B41</f>
        <v>2422.7</v>
      </c>
      <c r="C30" s="366">
        <f>'[5]14-15'!C41</f>
        <v>8342.1</v>
      </c>
      <c r="D30" s="366">
        <f>'[5]14-15'!D41</f>
        <v>4943.7</v>
      </c>
      <c r="E30" s="366">
        <f>'[5]14-15'!E41</f>
        <v>0</v>
      </c>
      <c r="F30" s="366">
        <f>'[5]14-15'!F41</f>
        <v>0</v>
      </c>
      <c r="G30" s="366">
        <f>'[5]14-15'!G41</f>
        <v>0</v>
      </c>
      <c r="H30" s="366">
        <f>'[5]14-15'!H41</f>
        <v>0</v>
      </c>
      <c r="I30" s="366">
        <f>'[5]14-15'!I41</f>
        <v>0</v>
      </c>
      <c r="J30" s="366">
        <f>'[5]14-15'!J41</f>
        <v>0</v>
      </c>
      <c r="K30" s="366">
        <f>'[5]14-15'!K41</f>
        <v>0</v>
      </c>
      <c r="L30" s="366">
        <f>'[5]14-15'!L41</f>
        <v>0</v>
      </c>
      <c r="M30" s="366">
        <f>'[5]14-15'!M41</f>
        <v>0</v>
      </c>
      <c r="N30" s="366">
        <f>'[5]14-15'!N41</f>
        <v>0</v>
      </c>
      <c r="O30" s="219"/>
      <c r="P30" s="219"/>
      <c r="Q30" s="233">
        <f>'[5]14-15'!Q41</f>
      </c>
    </row>
    <row r="31" spans="1:17" ht="12.75" customHeight="1">
      <c r="A31" s="199" t="s">
        <v>31</v>
      </c>
      <c r="B31" s="394">
        <f>'[5]14-15'!B43</f>
        <v>0</v>
      </c>
      <c r="C31" s="374">
        <f>'[5]14-15'!C43</f>
        <v>0</v>
      </c>
      <c r="D31" s="374">
        <f>'[5]14-15'!D43</f>
        <v>0.1</v>
      </c>
      <c r="E31" s="374">
        <f>'[5]14-15'!E43</f>
        <v>0</v>
      </c>
      <c r="F31" s="374">
        <f>'[5]14-15'!F43</f>
        <v>0</v>
      </c>
      <c r="G31" s="374">
        <f>'[5]14-15'!G43</f>
        <v>0</v>
      </c>
      <c r="H31" s="366">
        <f>'[5]14-15'!H43</f>
        <v>0</v>
      </c>
      <c r="I31" s="374">
        <f>'[5]14-15'!I43</f>
        <v>0</v>
      </c>
      <c r="J31" s="374">
        <f>'[5]14-15'!J43</f>
        <v>0</v>
      </c>
      <c r="K31" s="374">
        <f>'[5]14-15'!K43</f>
        <v>0</v>
      </c>
      <c r="L31" s="374">
        <f>'[5]14-15'!L43</f>
        <v>0</v>
      </c>
      <c r="M31" s="375">
        <f>'[5]14-15'!M43</f>
        <v>0</v>
      </c>
      <c r="N31" s="366">
        <f>'[5]14-15'!N43</f>
        <v>0</v>
      </c>
      <c r="O31" s="219"/>
      <c r="P31" s="219"/>
      <c r="Q31" s="233">
        <f>'[5]14-15'!Q43</f>
      </c>
    </row>
    <row r="32" spans="1:17" ht="12.75" customHeight="1">
      <c r="A32" s="200"/>
      <c r="B32" s="385"/>
      <c r="C32" s="369"/>
      <c r="D32" s="369"/>
      <c r="E32" s="369"/>
      <c r="F32" s="369"/>
      <c r="G32" s="369"/>
      <c r="H32" s="369"/>
      <c r="I32" s="369"/>
      <c r="J32" s="369"/>
      <c r="K32" s="369"/>
      <c r="L32" s="369"/>
      <c r="M32" s="369"/>
      <c r="N32" s="369"/>
      <c r="O32" s="221"/>
      <c r="P32" s="221"/>
      <c r="Q32" s="234"/>
    </row>
    <row r="33" spans="1:17" s="80" customFormat="1" ht="25.5" customHeight="1" thickBot="1">
      <c r="A33" s="203" t="s">
        <v>27</v>
      </c>
      <c r="B33" s="389">
        <f>'[5]14-15'!B46</f>
        <v>5659.310000000001</v>
      </c>
      <c r="C33" s="383">
        <f>'[5]14-15'!C46</f>
        <v>4258.650000000003</v>
      </c>
      <c r="D33" s="383">
        <f>'[5]14-15'!D46</f>
        <v>5672.489999999995</v>
      </c>
      <c r="E33" s="383">
        <f>'[5]14-15'!E46</f>
      </c>
      <c r="F33" s="383">
        <f>'[5]14-15'!F46</f>
      </c>
      <c r="G33" s="383">
        <f>'[5]14-15'!G46</f>
      </c>
      <c r="H33" s="383">
        <f>'[5]14-15'!H46</f>
      </c>
      <c r="I33" s="383">
        <f>'[5]14-15'!I46</f>
      </c>
      <c r="J33" s="383">
        <f>'[5]14-15'!J46</f>
      </c>
      <c r="K33" s="383">
        <f>'[5]14-15'!K46</f>
      </c>
      <c r="L33" s="383">
        <f>'[5]14-15'!L46</f>
      </c>
      <c r="M33" s="383">
        <f>'[5]14-15'!M46</f>
      </c>
      <c r="N33" s="383">
        <f>'[5]14-15'!N46</f>
      </c>
      <c r="O33" s="252"/>
      <c r="P33" s="252"/>
      <c r="Q33" s="238">
        <f>'[5]14-15'!Q46</f>
      </c>
    </row>
    <row r="34" spans="1:17" ht="12" customHeight="1">
      <c r="A34" s="4" t="s">
        <v>28</v>
      </c>
      <c r="B34" s="4"/>
      <c r="C34" s="5"/>
      <c r="D34" s="4"/>
      <c r="E34" s="5"/>
      <c r="F34" s="4"/>
      <c r="G34" s="5"/>
      <c r="H34" s="4"/>
      <c r="I34" s="5"/>
      <c r="J34" s="5"/>
      <c r="K34" s="4"/>
      <c r="L34" s="5"/>
      <c r="M34" s="4"/>
      <c r="N34" s="5"/>
      <c r="O34" s="5"/>
      <c r="P34" s="5"/>
      <c r="Q34" s="4"/>
    </row>
    <row r="35" spans="1:17" ht="12" customHeight="1">
      <c r="A35" s="6"/>
      <c r="B35" s="6"/>
      <c r="C35" s="6"/>
      <c r="D35" s="6"/>
      <c r="E35" s="6"/>
      <c r="F35" s="6"/>
      <c r="G35" s="6"/>
      <c r="H35" s="6"/>
      <c r="I35" s="6"/>
      <c r="J35" s="6"/>
      <c r="K35" s="6"/>
      <c r="L35" s="6"/>
      <c r="M35" s="6"/>
      <c r="N35" s="6"/>
      <c r="P35" s="6"/>
      <c r="Q35" s="6"/>
    </row>
  </sheetData>
  <mergeCells count="1">
    <mergeCell ref="B3:Q3"/>
  </mergeCells>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3:R36"/>
  <sheetViews>
    <sheetView zoomScale="90" zoomScaleNormal="90" workbookViewId="0" topLeftCell="B2">
      <pane xSplit="1" ySplit="7" topLeftCell="C9" activePane="bottomRight" state="frozen"/>
      <selection pane="topLeft" activeCell="D18" sqref="D18"/>
      <selection pane="topRight" activeCell="D18" sqref="D18"/>
      <selection pane="bottomLeft" activeCell="D18" sqref="D18"/>
      <selection pane="bottomRight" activeCell="H11" sqref="H11"/>
    </sheetView>
  </sheetViews>
  <sheetFormatPr defaultColWidth="11.421875" defaultRowHeight="12.75"/>
  <cols>
    <col min="1" max="1" width="10.7109375" style="1" customWidth="1"/>
    <col min="2" max="2" width="39.7109375" style="1" customWidth="1"/>
    <col min="3" max="3" width="9.57421875" style="1" customWidth="1"/>
    <col min="4" max="18" width="9.7109375" style="1" customWidth="1"/>
    <col min="19" max="16384" width="11.421875" style="1" customWidth="1"/>
  </cols>
  <sheetData>
    <row r="2" s="82" customFormat="1" ht="12.75" customHeight="1"/>
    <row r="3" s="82" customFormat="1" ht="12.75" customHeight="1">
      <c r="J3" s="84"/>
    </row>
    <row r="4" spans="3:18" s="86" customFormat="1" ht="30" customHeight="1">
      <c r="C4" s="418" t="str">
        <f>'[4]14-15'!B3</f>
        <v>Situation Mensuelle du Marché du Sorgho en 2014/15</v>
      </c>
      <c r="D4" s="418"/>
      <c r="E4" s="418"/>
      <c r="F4" s="418"/>
      <c r="G4" s="418"/>
      <c r="H4" s="418"/>
      <c r="I4" s="418"/>
      <c r="J4" s="418"/>
      <c r="K4" s="418"/>
      <c r="L4" s="418"/>
      <c r="M4" s="418"/>
      <c r="N4" s="418"/>
      <c r="O4" s="418"/>
      <c r="P4" s="418"/>
      <c r="Q4" s="418"/>
      <c r="R4" s="418"/>
    </row>
    <row r="5" spans="2:16" s="82" customFormat="1" ht="12.75" customHeight="1">
      <c r="B5" s="85"/>
      <c r="D5" s="86"/>
      <c r="E5" s="86"/>
      <c r="F5" s="86"/>
      <c r="G5" s="86"/>
      <c r="H5" s="86"/>
      <c r="I5" s="86"/>
      <c r="J5" s="86"/>
      <c r="K5" s="86"/>
      <c r="L5" s="86"/>
      <c r="M5" s="86"/>
      <c r="N5" s="86"/>
      <c r="O5" s="86"/>
      <c r="P5" s="86"/>
    </row>
    <row r="6" s="87" customFormat="1" ht="12.75" customHeight="1" thickBot="1"/>
    <row r="7" spans="1:18" ht="12.75">
      <c r="A7" s="82"/>
      <c r="B7" s="88" t="s">
        <v>14</v>
      </c>
      <c r="C7" s="89" t="s">
        <v>0</v>
      </c>
      <c r="D7" s="89" t="s">
        <v>1</v>
      </c>
      <c r="E7" s="89" t="s">
        <v>2</v>
      </c>
      <c r="F7" s="89" t="s">
        <v>3</v>
      </c>
      <c r="G7" s="89" t="s">
        <v>4</v>
      </c>
      <c r="H7" s="89" t="s">
        <v>5</v>
      </c>
      <c r="I7" s="89" t="s">
        <v>6</v>
      </c>
      <c r="J7" s="89" t="s">
        <v>7</v>
      </c>
      <c r="K7" s="89" t="s">
        <v>8</v>
      </c>
      <c r="L7" s="89" t="s">
        <v>9</v>
      </c>
      <c r="M7" s="89" t="s">
        <v>10</v>
      </c>
      <c r="N7" s="89" t="s">
        <v>11</v>
      </c>
      <c r="O7" s="89" t="s">
        <v>0</v>
      </c>
      <c r="P7" s="90" t="s">
        <v>12</v>
      </c>
      <c r="Q7" s="213" t="s">
        <v>12</v>
      </c>
      <c r="R7" s="91" t="s">
        <v>13</v>
      </c>
    </row>
    <row r="8" spans="1:18" ht="12.75" customHeight="1">
      <c r="A8" s="82"/>
      <c r="B8" s="93"/>
      <c r="C8" s="167"/>
      <c r="D8" s="167"/>
      <c r="E8" s="167"/>
      <c r="F8" s="167"/>
      <c r="G8" s="167"/>
      <c r="H8" s="167"/>
      <c r="I8" s="167"/>
      <c r="J8" s="167"/>
      <c r="K8" s="167"/>
      <c r="L8" s="167"/>
      <c r="M8" s="167"/>
      <c r="N8" s="167"/>
      <c r="O8" s="167"/>
      <c r="P8" s="342">
        <f>'[4]14-15'!O7</f>
        <v>41944</v>
      </c>
      <c r="Q8" s="341">
        <f>'[4]14-15'!P7</f>
        <v>41579</v>
      </c>
      <c r="R8" s="95" t="s">
        <v>58</v>
      </c>
    </row>
    <row r="9" spans="1:18" ht="12.75" customHeight="1">
      <c r="A9" s="82"/>
      <c r="B9" s="206"/>
      <c r="C9" s="254"/>
      <c r="D9" s="255" t="s">
        <v>15</v>
      </c>
      <c r="E9" s="255"/>
      <c r="F9" s="255"/>
      <c r="G9" s="255"/>
      <c r="H9" s="255"/>
      <c r="I9" s="255"/>
      <c r="J9" s="255"/>
      <c r="K9" s="255"/>
      <c r="L9" s="255"/>
      <c r="M9" s="255"/>
      <c r="N9" s="255"/>
      <c r="O9" s="256"/>
      <c r="P9" s="257"/>
      <c r="Q9" s="262"/>
      <c r="R9" s="223"/>
    </row>
    <row r="10" spans="1:18" ht="12.75" customHeight="1">
      <c r="A10" s="82"/>
      <c r="B10" s="169" t="s">
        <v>113</v>
      </c>
      <c r="C10" s="242"/>
      <c r="D10" s="243"/>
      <c r="E10" s="243"/>
      <c r="F10" s="243"/>
      <c r="G10" s="243"/>
      <c r="H10" s="243"/>
      <c r="I10" s="243"/>
      <c r="J10" s="243"/>
      <c r="K10" s="243"/>
      <c r="L10" s="243"/>
      <c r="M10" s="243"/>
      <c r="N10" s="243"/>
      <c r="O10" s="244"/>
      <c r="P10" s="257"/>
      <c r="Q10" s="262"/>
      <c r="R10" s="227"/>
    </row>
    <row r="11" spans="1:18" ht="12.75" customHeight="1">
      <c r="A11" s="82"/>
      <c r="B11" s="206" t="s">
        <v>32</v>
      </c>
      <c r="C11" s="365">
        <f>'[4]14-15'!B10</f>
        <v>21559</v>
      </c>
      <c r="D11" s="366">
        <f>'[4]14-15'!C10</f>
        <v>15549.3</v>
      </c>
      <c r="E11" s="366">
        <f>'[4]14-15'!D10</f>
        <v>11645.4</v>
      </c>
      <c r="F11" s="366">
        <f>'[4]14-15'!E10</f>
        <v>9609.7</v>
      </c>
      <c r="G11" s="366">
        <f>'[4]14-15'!F10</f>
        <v>171118.7</v>
      </c>
      <c r="H11" s="366">
        <f>'[4]14-15'!G10</f>
        <v>0</v>
      </c>
      <c r="I11" s="366">
        <f>'[4]14-15'!H10</f>
        <v>0</v>
      </c>
      <c r="J11" s="366">
        <f>'[4]14-15'!I10</f>
        <v>0</v>
      </c>
      <c r="K11" s="366">
        <f>'[4]14-15'!J10</f>
        <v>0</v>
      </c>
      <c r="L11" s="366">
        <f>'[4]14-15'!K10</f>
        <v>0</v>
      </c>
      <c r="M11" s="366">
        <f>'[4]14-15'!L10</f>
        <v>0</v>
      </c>
      <c r="N11" s="366">
        <f>'[4]14-15'!M10</f>
        <v>0</v>
      </c>
      <c r="O11" s="367">
        <f>'[4]14-15'!N10</f>
        <v>0</v>
      </c>
      <c r="P11" s="218">
        <f>'[4]14-15'!O10</f>
        <v>171118.7</v>
      </c>
      <c r="Q11" s="219">
        <f>'[4]14-15'!P10</f>
        <v>42431.2</v>
      </c>
      <c r="R11" s="233">
        <f>'[4]14-15'!Q10</f>
        <v>3.0328508267501277</v>
      </c>
    </row>
    <row r="12" spans="1:18" ht="12.75" customHeight="1">
      <c r="A12" s="82"/>
      <c r="B12" s="206" t="s">
        <v>16</v>
      </c>
      <c r="C12" s="365">
        <f>'[4]14-15'!B12</f>
        <v>759.08</v>
      </c>
      <c r="D12" s="366">
        <f>'[4]14-15'!C12</f>
        <v>516.39</v>
      </c>
      <c r="E12" s="366">
        <f>'[4]14-15'!D12</f>
        <v>456.7</v>
      </c>
      <c r="F12" s="366">
        <f>'[4]14-15'!E12</f>
        <v>203.3</v>
      </c>
      <c r="G12" s="366">
        <f>'[4]14-15'!F12</f>
        <v>429.55</v>
      </c>
      <c r="H12" s="366">
        <f>'[4]14-15'!G12</f>
        <v>0</v>
      </c>
      <c r="I12" s="366">
        <f>'[4]14-15'!H12</f>
        <v>0</v>
      </c>
      <c r="J12" s="366">
        <f>'[4]14-15'!I12</f>
        <v>0</v>
      </c>
      <c r="K12" s="366">
        <f>'[4]14-15'!J12</f>
        <v>0</v>
      </c>
      <c r="L12" s="366">
        <f>'[4]14-15'!K12</f>
        <v>0</v>
      </c>
      <c r="M12" s="366">
        <f>'[4]14-15'!L12</f>
        <v>0</v>
      </c>
      <c r="N12" s="366">
        <f>'[4]14-15'!M12</f>
        <v>0</v>
      </c>
      <c r="O12" s="367">
        <f>'[4]14-15'!N12</f>
        <v>0</v>
      </c>
      <c r="P12" s="218">
        <f>'[4]14-15'!O12</f>
        <v>429.55</v>
      </c>
      <c r="Q12" s="219">
        <f>'[4]14-15'!P12</f>
        <v>680</v>
      </c>
      <c r="R12" s="233">
        <f>'[4]14-15'!Q12</f>
        <v>-0.36830882352941174</v>
      </c>
    </row>
    <row r="13" spans="1:18" ht="12.75" customHeight="1">
      <c r="A13" s="87"/>
      <c r="B13" s="207"/>
      <c r="C13" s="385"/>
      <c r="D13" s="369"/>
      <c r="E13" s="369"/>
      <c r="F13" s="369"/>
      <c r="G13" s="369"/>
      <c r="H13" s="369"/>
      <c r="I13" s="369"/>
      <c r="J13" s="369"/>
      <c r="K13" s="369"/>
      <c r="L13" s="369"/>
      <c r="M13" s="369"/>
      <c r="N13" s="369"/>
      <c r="O13" s="390"/>
      <c r="P13" s="220"/>
      <c r="Q13" s="221"/>
      <c r="R13" s="234"/>
    </row>
    <row r="14" spans="1:18" ht="12.75" customHeight="1">
      <c r="A14" s="82"/>
      <c r="B14" s="265" t="s">
        <v>17</v>
      </c>
      <c r="C14" s="386">
        <f>'[4]14-15'!B16</f>
        <v>22318.08</v>
      </c>
      <c r="D14" s="387">
        <f>'[4]14-15'!C16</f>
        <v>16065.689999999999</v>
      </c>
      <c r="E14" s="387">
        <f>'[4]14-15'!D16</f>
        <v>12102.1</v>
      </c>
      <c r="F14" s="387">
        <f>'[4]14-15'!E16</f>
        <v>9813</v>
      </c>
      <c r="G14" s="387">
        <f>'[4]14-15'!F16</f>
        <v>171548.25</v>
      </c>
      <c r="H14" s="387">
        <f>'[4]14-15'!G16</f>
        <v>0</v>
      </c>
      <c r="I14" s="387">
        <f>'[4]14-15'!H16</f>
        <v>0</v>
      </c>
      <c r="J14" s="387">
        <f>'[4]14-15'!I16</f>
        <v>0</v>
      </c>
      <c r="K14" s="387">
        <f>'[4]14-15'!J16</f>
        <v>0</v>
      </c>
      <c r="L14" s="387">
        <f>'[4]14-15'!K16</f>
        <v>0</v>
      </c>
      <c r="M14" s="387">
        <f>'[4]14-15'!L16</f>
        <v>0</v>
      </c>
      <c r="N14" s="387">
        <f>'[4]14-15'!M16</f>
        <v>0</v>
      </c>
      <c r="O14" s="391">
        <f>'[4]14-15'!N16</f>
        <v>0</v>
      </c>
      <c r="P14" s="258">
        <f>'[4]14-15'!O16</f>
        <v>171548.25</v>
      </c>
      <c r="Q14" s="247">
        <f>'[4]14-15'!P16</f>
        <v>43111.2</v>
      </c>
      <c r="R14" s="235">
        <f>'[4]14-15'!Q16</f>
        <v>2.9792037799922064</v>
      </c>
    </row>
    <row r="15" spans="1:18" ht="12.75" customHeight="1">
      <c r="A15" s="82"/>
      <c r="B15" s="206"/>
      <c r="C15" s="365"/>
      <c r="D15" s="366"/>
      <c r="E15" s="366"/>
      <c r="F15" s="366"/>
      <c r="G15" s="366"/>
      <c r="H15" s="366"/>
      <c r="I15" s="366"/>
      <c r="J15" s="366"/>
      <c r="K15" s="366"/>
      <c r="L15" s="366"/>
      <c r="M15" s="366"/>
      <c r="N15" s="366"/>
      <c r="O15" s="367"/>
      <c r="P15" s="218"/>
      <c r="Q15" s="219"/>
      <c r="R15" s="233"/>
    </row>
    <row r="16" spans="1:18" ht="12.75" customHeight="1">
      <c r="A16" s="82"/>
      <c r="B16" s="206" t="s">
        <v>88</v>
      </c>
      <c r="C16" s="365">
        <f>'[4]14-15'!B18</f>
        <v>0</v>
      </c>
      <c r="D16" s="366">
        <f>'[4]14-15'!C18</f>
        <v>0</v>
      </c>
      <c r="E16" s="366">
        <f>'[4]14-15'!D18</f>
        <v>0</v>
      </c>
      <c r="F16" s="366">
        <f>'[4]14-15'!E18</f>
        <v>0</v>
      </c>
      <c r="G16" s="366">
        <f>'[4]14-15'!F18</f>
        <v>0</v>
      </c>
      <c r="H16" s="366">
        <f>'[4]14-15'!G18</f>
        <v>0</v>
      </c>
      <c r="I16" s="366">
        <f>'[4]14-15'!H18</f>
        <v>0</v>
      </c>
      <c r="J16" s="366">
        <f>'[4]14-15'!I18</f>
        <v>0</v>
      </c>
      <c r="K16" s="366">
        <f>'[4]14-15'!J18</f>
        <v>0</v>
      </c>
      <c r="L16" s="366">
        <f>'[4]14-15'!K18</f>
        <v>0</v>
      </c>
      <c r="M16" s="366">
        <f>'[4]14-15'!L18</f>
        <v>0</v>
      </c>
      <c r="N16" s="366">
        <f>'[4]14-15'!M18</f>
        <v>0</v>
      </c>
      <c r="O16" s="367">
        <f>'[4]14-15'!N18</f>
        <v>0</v>
      </c>
      <c r="P16" s="218">
        <f>'[4]14-15'!O18</f>
        <v>0</v>
      </c>
      <c r="Q16" s="219">
        <f>'[4]14-15'!P18</f>
        <v>0</v>
      </c>
      <c r="R16" s="233">
        <f>'[4]14-15'!Q18</f>
      </c>
    </row>
    <row r="17" spans="1:18" ht="12.75" customHeight="1">
      <c r="A17" s="82"/>
      <c r="B17" s="266"/>
      <c r="C17" s="365"/>
      <c r="D17" s="366"/>
      <c r="E17" s="366"/>
      <c r="F17" s="366"/>
      <c r="G17" s="366"/>
      <c r="H17" s="366"/>
      <c r="I17" s="366"/>
      <c r="J17" s="366"/>
      <c r="K17" s="366"/>
      <c r="L17" s="366"/>
      <c r="M17" s="366"/>
      <c r="N17" s="366"/>
      <c r="O17" s="367"/>
      <c r="P17" s="218"/>
      <c r="Q17" s="219"/>
      <c r="R17" s="233"/>
    </row>
    <row r="18" spans="1:18" s="80" customFormat="1" ht="25.5" customHeight="1">
      <c r="A18" s="92"/>
      <c r="B18" s="208" t="s">
        <v>18</v>
      </c>
      <c r="C18" s="388">
        <f>'[4]14-15'!B20</f>
        <v>22318.08</v>
      </c>
      <c r="D18" s="372">
        <f>'[4]14-15'!C20</f>
        <v>16065.689999999999</v>
      </c>
      <c r="E18" s="372">
        <f>'[4]14-15'!D20</f>
        <v>12102.1</v>
      </c>
      <c r="F18" s="372">
        <f>'[4]14-15'!E20</f>
        <v>9813</v>
      </c>
      <c r="G18" s="372">
        <f>'[4]14-15'!F20</f>
        <v>171548.25</v>
      </c>
      <c r="H18" s="372">
        <f>'[4]14-15'!G20</f>
      </c>
      <c r="I18" s="372">
        <f>'[4]14-15'!H20</f>
      </c>
      <c r="J18" s="372">
        <f>'[4]14-15'!I20</f>
      </c>
      <c r="K18" s="372">
        <f>'[4]14-15'!J20</f>
      </c>
      <c r="L18" s="372">
        <f>'[4]14-15'!K20</f>
      </c>
      <c r="M18" s="372">
        <f>'[4]14-15'!L20</f>
      </c>
      <c r="N18" s="372">
        <f>'[4]14-15'!M20</f>
      </c>
      <c r="O18" s="392">
        <f>'[4]14-15'!N20</f>
      </c>
      <c r="P18" s="259">
        <f>'[4]14-15'!O20</f>
        <v>171548.25</v>
      </c>
      <c r="Q18" s="248">
        <f>'[4]14-15'!P20</f>
        <v>43111.2</v>
      </c>
      <c r="R18" s="236">
        <f>'[4]14-15'!Q20</f>
        <v>2.9792037799922064</v>
      </c>
    </row>
    <row r="19" spans="1:18" ht="12.75" customHeight="1">
      <c r="A19" s="87"/>
      <c r="B19" s="207"/>
      <c r="C19" s="385"/>
      <c r="D19" s="369"/>
      <c r="E19" s="369"/>
      <c r="F19" s="369"/>
      <c r="G19" s="369"/>
      <c r="H19" s="369"/>
      <c r="I19" s="369"/>
      <c r="J19" s="369"/>
      <c r="K19" s="369"/>
      <c r="L19" s="369"/>
      <c r="M19" s="369"/>
      <c r="N19" s="369"/>
      <c r="O19" s="390"/>
      <c r="P19" s="220"/>
      <c r="Q19" s="221"/>
      <c r="R19" s="234"/>
    </row>
    <row r="20" spans="1:18" ht="12.75" customHeight="1">
      <c r="A20" s="82"/>
      <c r="B20" s="205" t="s">
        <v>20</v>
      </c>
      <c r="C20" s="365"/>
      <c r="D20" s="366"/>
      <c r="E20" s="366"/>
      <c r="F20" s="366"/>
      <c r="G20" s="366"/>
      <c r="H20" s="366"/>
      <c r="I20" s="366"/>
      <c r="J20" s="366"/>
      <c r="K20" s="366"/>
      <c r="L20" s="366"/>
      <c r="M20" s="366"/>
      <c r="N20" s="366"/>
      <c r="O20" s="367"/>
      <c r="P20" s="218"/>
      <c r="Q20" s="219"/>
      <c r="R20" s="233"/>
    </row>
    <row r="21" spans="1:18" ht="12.75" customHeight="1">
      <c r="A21" s="82"/>
      <c r="B21" s="209" t="s">
        <v>33</v>
      </c>
      <c r="C21" s="365">
        <f>'[4]14-15'!B23</f>
        <v>281</v>
      </c>
      <c r="D21" s="366">
        <f>'[4]14-15'!C23</f>
        <v>407.1</v>
      </c>
      <c r="E21" s="366">
        <f>'[4]14-15'!D23</f>
        <v>4169.9</v>
      </c>
      <c r="F21" s="366">
        <f>'[4]14-15'!E23</f>
        <v>177673.5</v>
      </c>
      <c r="G21" s="366">
        <f>'[4]14-15'!F23</f>
        <v>0</v>
      </c>
      <c r="H21" s="366">
        <f>'[4]14-15'!G23</f>
        <v>0</v>
      </c>
      <c r="I21" s="366">
        <f>'[4]14-15'!H23</f>
        <v>0</v>
      </c>
      <c r="J21" s="366">
        <f>'[4]14-15'!I23</f>
        <v>0</v>
      </c>
      <c r="K21" s="366">
        <f>'[4]14-15'!J23</f>
        <v>0</v>
      </c>
      <c r="L21" s="366">
        <f>'[4]14-15'!K23</f>
        <v>0</v>
      </c>
      <c r="M21" s="366">
        <f>'[4]14-15'!L23</f>
        <v>0</v>
      </c>
      <c r="N21" s="366">
        <f>'[4]14-15'!M23</f>
        <v>0</v>
      </c>
      <c r="O21" s="367">
        <f>'[4]14-15'!N23</f>
        <v>0</v>
      </c>
      <c r="P21" s="218">
        <f>'[4]14-15'!O23</f>
        <v>182531.5</v>
      </c>
      <c r="Q21" s="219">
        <f>'[4]14-15'!P23</f>
        <v>43039.6</v>
      </c>
      <c r="R21" s="233">
        <f>'[4]14-15'!Q23</f>
        <v>3.2410129276294395</v>
      </c>
    </row>
    <row r="22" spans="1:18" ht="12.75" customHeight="1">
      <c r="A22" s="82"/>
      <c r="B22" s="206" t="s">
        <v>21</v>
      </c>
      <c r="C22" s="365">
        <f>'[4]14-15'!B26</f>
        <v>79.8</v>
      </c>
      <c r="D22" s="366">
        <f>'[4]14-15'!C26</f>
        <v>18.7</v>
      </c>
      <c r="E22" s="366">
        <f>'[4]14-15'!D26</f>
        <v>24.1</v>
      </c>
      <c r="F22" s="366">
        <f>'[4]14-15'!E26</f>
        <v>0</v>
      </c>
      <c r="G22" s="366">
        <f>'[4]14-15'!F26</f>
        <v>0</v>
      </c>
      <c r="H22" s="366">
        <f>'[4]14-15'!G26</f>
        <v>0</v>
      </c>
      <c r="I22" s="366">
        <f>'[4]14-15'!H26</f>
        <v>0</v>
      </c>
      <c r="J22" s="366">
        <f>'[4]14-15'!I26</f>
        <v>0</v>
      </c>
      <c r="K22" s="366">
        <f>'[4]14-15'!J26</f>
        <v>0</v>
      </c>
      <c r="L22" s="366">
        <f>'[4]14-15'!K26</f>
        <v>0</v>
      </c>
      <c r="M22" s="366">
        <f>'[4]14-15'!L26</f>
        <v>0</v>
      </c>
      <c r="N22" s="366">
        <f>'[4]14-15'!M26</f>
        <v>0</v>
      </c>
      <c r="O22" s="367">
        <f>'[4]14-15'!N26</f>
        <v>0</v>
      </c>
      <c r="P22" s="218"/>
      <c r="Q22" s="219"/>
      <c r="R22" s="233">
        <f>'[4]14-15'!Q26</f>
      </c>
    </row>
    <row r="23" spans="1:18" ht="12.75" customHeight="1">
      <c r="A23" s="87"/>
      <c r="B23" s="207"/>
      <c r="C23" s="385"/>
      <c r="D23" s="369"/>
      <c r="E23" s="369"/>
      <c r="F23" s="369"/>
      <c r="G23" s="369"/>
      <c r="H23" s="369"/>
      <c r="I23" s="369"/>
      <c r="J23" s="369"/>
      <c r="K23" s="369"/>
      <c r="L23" s="369"/>
      <c r="M23" s="369"/>
      <c r="N23" s="369"/>
      <c r="O23" s="390"/>
      <c r="P23" s="220"/>
      <c r="Q23" s="221"/>
      <c r="R23" s="234"/>
    </row>
    <row r="24" spans="1:18" s="80" customFormat="1" ht="25.5" customHeight="1">
      <c r="A24" s="92"/>
      <c r="B24" s="208" t="s">
        <v>22</v>
      </c>
      <c r="C24" s="185">
        <f>'[4]14-15'!B28</f>
        <v>22678.88</v>
      </c>
      <c r="D24" s="186">
        <f>'[4]14-15'!C28</f>
        <v>16491.489999999998</v>
      </c>
      <c r="E24" s="186">
        <f>'[4]14-15'!D28</f>
        <v>16296.1</v>
      </c>
      <c r="F24" s="186">
        <f>'[4]14-15'!E28</f>
      </c>
      <c r="G24" s="186">
        <f>'[4]14-15'!F28</f>
      </c>
      <c r="H24" s="186">
        <f>'[4]14-15'!G28</f>
      </c>
      <c r="I24" s="186">
        <f>'[4]14-15'!H28</f>
      </c>
      <c r="J24" s="186">
        <f>'[4]14-15'!I28</f>
      </c>
      <c r="K24" s="186">
        <f>'[4]14-15'!J28</f>
      </c>
      <c r="L24" s="186">
        <f>'[4]14-15'!K28</f>
      </c>
      <c r="M24" s="186">
        <f>'[4]14-15'!L28</f>
      </c>
      <c r="N24" s="186">
        <f>'[4]14-15'!M28</f>
      </c>
      <c r="O24" s="187">
        <f>'[4]14-15'!N28</f>
        <v>0</v>
      </c>
      <c r="P24" s="260"/>
      <c r="Q24" s="249"/>
      <c r="R24" s="237">
        <f>'[4]14-15'!Q28</f>
      </c>
    </row>
    <row r="25" spans="1:18" ht="12.75" customHeight="1">
      <c r="A25" s="82"/>
      <c r="B25" s="206"/>
      <c r="C25" s="365"/>
      <c r="D25" s="366"/>
      <c r="E25" s="366"/>
      <c r="F25" s="366"/>
      <c r="G25" s="366"/>
      <c r="H25" s="366"/>
      <c r="I25" s="366"/>
      <c r="J25" s="366"/>
      <c r="K25" s="366"/>
      <c r="L25" s="366"/>
      <c r="M25" s="366"/>
      <c r="N25" s="366"/>
      <c r="O25" s="367"/>
      <c r="P25" s="218"/>
      <c r="Q25" s="219"/>
      <c r="R25" s="233"/>
    </row>
    <row r="26" spans="1:18" ht="12.75" customHeight="1">
      <c r="A26" s="82"/>
      <c r="B26" s="205" t="s">
        <v>23</v>
      </c>
      <c r="C26" s="365"/>
      <c r="D26" s="366"/>
      <c r="E26" s="366"/>
      <c r="F26" s="366"/>
      <c r="G26" s="366"/>
      <c r="H26" s="366"/>
      <c r="I26" s="366"/>
      <c r="J26" s="366"/>
      <c r="K26" s="366"/>
      <c r="L26" s="366"/>
      <c r="M26" s="366"/>
      <c r="N26" s="366"/>
      <c r="O26" s="367"/>
      <c r="P26" s="218"/>
      <c r="Q26" s="219"/>
      <c r="R26" s="233"/>
    </row>
    <row r="27" spans="1:18" ht="12.75" customHeight="1">
      <c r="A27" s="82"/>
      <c r="B27" s="206" t="s">
        <v>24</v>
      </c>
      <c r="C27" s="385">
        <f>'[4]14-15'!B34</f>
        <v>1802.65</v>
      </c>
      <c r="D27" s="369">
        <f>'[4]14-15'!C34</f>
        <v>1040.28</v>
      </c>
      <c r="E27" s="369">
        <f>'[4]14-15'!D34</f>
        <v>1069.8</v>
      </c>
      <c r="F27" s="369">
        <f>'[4]14-15'!E34</f>
        <v>1844.43</v>
      </c>
      <c r="G27" s="369">
        <f>'[4]14-15'!F34</f>
        <v>0</v>
      </c>
      <c r="H27" s="369">
        <f>'[4]14-15'!G34</f>
        <v>0</v>
      </c>
      <c r="I27" s="369">
        <f>'[4]14-15'!H34</f>
        <v>0</v>
      </c>
      <c r="J27" s="369">
        <f>'[4]14-15'!I34</f>
        <v>0</v>
      </c>
      <c r="K27" s="369">
        <f>'[4]14-15'!J34</f>
        <v>0</v>
      </c>
      <c r="L27" s="369">
        <f>'[4]14-15'!K34</f>
        <v>0</v>
      </c>
      <c r="M27" s="369">
        <f>'[4]14-15'!L34</f>
        <v>0</v>
      </c>
      <c r="N27" s="369">
        <f>'[4]14-15'!M34</f>
        <v>0</v>
      </c>
      <c r="O27" s="390">
        <f>'[4]14-15'!N34</f>
        <v>0</v>
      </c>
      <c r="P27" s="261">
        <f>'[4]14-15'!O34</f>
        <v>5757.160000000001</v>
      </c>
      <c r="Q27" s="250">
        <f>'[4]14-15'!P34</f>
        <v>2008.93</v>
      </c>
      <c r="R27" s="234">
        <f>'[4]14-15'!Q34</f>
        <v>1.8657842732200725</v>
      </c>
    </row>
    <row r="28" spans="1:18" ht="12.75" customHeight="1">
      <c r="A28" s="82"/>
      <c r="B28" s="206" t="s">
        <v>25</v>
      </c>
      <c r="C28" s="365">
        <f>'[4]14-15'!B35</f>
        <v>-900.659999999998</v>
      </c>
      <c r="D28" s="366">
        <f>'[4]14-15'!C35</f>
        <v>517.3099999999977</v>
      </c>
      <c r="E28" s="366">
        <f>'[4]14-15'!D35</f>
        <v>2144.600000000002</v>
      </c>
      <c r="F28" s="366">
        <f>'[4]14-15'!E35</f>
      </c>
      <c r="G28" s="366">
        <f>'[4]14-15'!F35</f>
      </c>
      <c r="H28" s="366">
        <f>'[4]14-15'!G35</f>
      </c>
      <c r="I28" s="366">
        <f>'[4]14-15'!H35</f>
      </c>
      <c r="J28" s="366">
        <f>'[4]14-15'!I35</f>
      </c>
      <c r="K28" s="366">
        <f>'[4]14-15'!J35</f>
      </c>
      <c r="L28" s="366">
        <f>'[4]14-15'!K35</f>
      </c>
      <c r="M28" s="366">
        <f>'[4]14-15'!L35</f>
      </c>
      <c r="N28" s="366">
        <f>'[4]14-15'!M35</f>
      </c>
      <c r="O28" s="367">
        <f>'[4]14-15'!N35</f>
      </c>
      <c r="P28" s="218"/>
      <c r="Q28" s="219"/>
      <c r="R28" s="233"/>
    </row>
    <row r="29" spans="1:18" ht="12.75" customHeight="1">
      <c r="A29" s="82"/>
      <c r="B29" s="206"/>
      <c r="C29" s="365"/>
      <c r="D29" s="366"/>
      <c r="E29" s="366"/>
      <c r="F29" s="366"/>
      <c r="G29" s="366"/>
      <c r="H29" s="366"/>
      <c r="I29" s="366"/>
      <c r="J29" s="366"/>
      <c r="K29" s="366"/>
      <c r="L29" s="366"/>
      <c r="M29" s="366"/>
      <c r="N29" s="366"/>
      <c r="O29" s="367"/>
      <c r="P29" s="218"/>
      <c r="Q29" s="219"/>
      <c r="R29" s="263"/>
    </row>
    <row r="30" spans="1:18" ht="12.75" customHeight="1">
      <c r="A30" s="82"/>
      <c r="B30" s="205" t="s">
        <v>26</v>
      </c>
      <c r="C30" s="365"/>
      <c r="D30" s="366"/>
      <c r="E30" s="366"/>
      <c r="F30" s="366"/>
      <c r="G30" s="366"/>
      <c r="H30" s="366"/>
      <c r="I30" s="366"/>
      <c r="J30" s="366"/>
      <c r="K30" s="366"/>
      <c r="L30" s="366"/>
      <c r="M30" s="366"/>
      <c r="N30" s="366"/>
      <c r="O30" s="367"/>
      <c r="P30" s="218"/>
      <c r="Q30" s="219"/>
      <c r="R30" s="263"/>
    </row>
    <row r="31" spans="1:18" ht="12.75" customHeight="1">
      <c r="A31" s="82"/>
      <c r="B31" s="206" t="s">
        <v>30</v>
      </c>
      <c r="C31" s="365">
        <f>'[4]14-15'!B41</f>
        <v>5711.2</v>
      </c>
      <c r="D31" s="366">
        <f>'[4]14-15'!C41</f>
        <v>2831.8</v>
      </c>
      <c r="E31" s="366">
        <f>'[4]14-15'!D41</f>
        <v>3268.6</v>
      </c>
      <c r="F31" s="366">
        <f>'[4]14-15'!E41</f>
        <v>0</v>
      </c>
      <c r="G31" s="366">
        <f>'[4]14-15'!F41</f>
        <v>0</v>
      </c>
      <c r="H31" s="366">
        <f>'[4]14-15'!G41</f>
        <v>0</v>
      </c>
      <c r="I31" s="366">
        <f>'[4]14-15'!H41</f>
        <v>0</v>
      </c>
      <c r="J31" s="366">
        <f>'[4]14-15'!I41</f>
        <v>0</v>
      </c>
      <c r="K31" s="366">
        <f>'[4]14-15'!J41</f>
        <v>0</v>
      </c>
      <c r="L31" s="366">
        <f>'[4]14-15'!K41</f>
        <v>0</v>
      </c>
      <c r="M31" s="366">
        <f>'[4]14-15'!L41</f>
        <v>0</v>
      </c>
      <c r="N31" s="366">
        <f>'[4]14-15'!M41</f>
        <v>0</v>
      </c>
      <c r="O31" s="367">
        <f>'[4]14-15'!N41</f>
        <v>0</v>
      </c>
      <c r="P31" s="218"/>
      <c r="Q31" s="219"/>
      <c r="R31" s="263"/>
    </row>
    <row r="32" spans="1:18" ht="12.75" customHeight="1">
      <c r="A32" s="82"/>
      <c r="B32" s="206" t="s">
        <v>31</v>
      </c>
      <c r="C32" s="394">
        <f>'[4]14-15'!B43</f>
        <v>0</v>
      </c>
      <c r="D32" s="374">
        <f>'[4]14-15'!C43</f>
        <v>0</v>
      </c>
      <c r="E32" s="374">
        <f>'[4]14-15'!D43</f>
        <v>0.1</v>
      </c>
      <c r="F32" s="374">
        <f>'[4]14-15'!E43</f>
        <v>0</v>
      </c>
      <c r="G32" s="374">
        <f>'[4]14-15'!F43</f>
        <v>0</v>
      </c>
      <c r="H32" s="374">
        <f>'[4]14-15'!G43</f>
        <v>0</v>
      </c>
      <c r="I32" s="366">
        <f>'[4]14-15'!H43</f>
        <v>0</v>
      </c>
      <c r="J32" s="374">
        <f>'[4]14-15'!I43</f>
        <v>0</v>
      </c>
      <c r="K32" s="374">
        <f>'[4]14-15'!J43</f>
        <v>0</v>
      </c>
      <c r="L32" s="374">
        <f>'[4]14-15'!K43</f>
        <v>0</v>
      </c>
      <c r="M32" s="374">
        <f>'[4]14-15'!L43</f>
        <v>0</v>
      </c>
      <c r="N32" s="375">
        <f>'[4]14-15'!M43</f>
        <v>0</v>
      </c>
      <c r="O32" s="367">
        <f>'[4]14-15'!N43</f>
        <v>0</v>
      </c>
      <c r="P32" s="218"/>
      <c r="Q32" s="219"/>
      <c r="R32" s="263"/>
    </row>
    <row r="33" spans="1:18" ht="12.75" customHeight="1">
      <c r="A33" s="87"/>
      <c r="B33" s="207"/>
      <c r="C33" s="385"/>
      <c r="D33" s="369"/>
      <c r="E33" s="369"/>
      <c r="F33" s="369"/>
      <c r="G33" s="369"/>
      <c r="H33" s="369"/>
      <c r="I33" s="369"/>
      <c r="J33" s="369"/>
      <c r="K33" s="369"/>
      <c r="L33" s="369"/>
      <c r="M33" s="369"/>
      <c r="N33" s="369"/>
      <c r="O33" s="390"/>
      <c r="P33" s="220"/>
      <c r="Q33" s="221"/>
      <c r="R33" s="264"/>
    </row>
    <row r="34" spans="1:18" s="80" customFormat="1" ht="25.5" customHeight="1" thickBot="1">
      <c r="A34" s="92"/>
      <c r="B34" s="210" t="s">
        <v>27</v>
      </c>
      <c r="C34" s="389">
        <f>'[4]14-15'!B46</f>
        <v>6613.190000000002</v>
      </c>
      <c r="D34" s="383">
        <f>'[4]14-15'!C46</f>
        <v>4389.389999999998</v>
      </c>
      <c r="E34" s="383">
        <f>'[4]14-15'!D46</f>
        <v>6483.100000000002</v>
      </c>
      <c r="F34" s="383">
        <f>'[4]14-15'!E46</f>
      </c>
      <c r="G34" s="383">
        <f>'[4]14-15'!F46</f>
      </c>
      <c r="H34" s="383">
        <f>'[4]14-15'!G46</f>
      </c>
      <c r="I34" s="383">
        <f>'[4]14-15'!H46</f>
      </c>
      <c r="J34" s="383">
        <f>'[4]14-15'!I46</f>
      </c>
      <c r="K34" s="383">
        <f>'[4]14-15'!J46</f>
      </c>
      <c r="L34" s="383">
        <f>'[4]14-15'!K46</f>
      </c>
      <c r="M34" s="383">
        <f>'[4]14-15'!L46</f>
      </c>
      <c r="N34" s="383">
        <f>'[4]14-15'!M46</f>
      </c>
      <c r="O34" s="393">
        <f>'[4]14-15'!N46</f>
        <v>0</v>
      </c>
      <c r="P34" s="267"/>
      <c r="Q34" s="252"/>
      <c r="R34" s="268"/>
    </row>
    <row r="35" spans="2:18" ht="12" customHeight="1">
      <c r="B35" s="8" t="s">
        <v>28</v>
      </c>
      <c r="C35" s="4"/>
      <c r="D35" s="5"/>
      <c r="E35" s="4"/>
      <c r="F35" s="5"/>
      <c r="G35" s="4"/>
      <c r="H35" s="5"/>
      <c r="I35" s="4"/>
      <c r="J35" s="5"/>
      <c r="K35" s="5"/>
      <c r="L35" s="4"/>
      <c r="M35" s="5"/>
      <c r="N35" s="4"/>
      <c r="O35" s="5"/>
      <c r="P35" s="5"/>
      <c r="Q35" s="5"/>
      <c r="R35" s="4"/>
    </row>
    <row r="36" spans="2:18" ht="12" customHeight="1">
      <c r="B36" s="9" t="s">
        <v>29</v>
      </c>
      <c r="C36" s="6"/>
      <c r="P36" s="6"/>
      <c r="Q36" s="6"/>
      <c r="R36" s="6"/>
    </row>
  </sheetData>
  <mergeCells count="1">
    <mergeCell ref="C4:R4"/>
  </mergeCells>
  <printOptions horizontalCentered="1" verticalCentered="1"/>
  <pageMargins left="0" right="0" top="0.62992125984252" bottom="0" header="0.5118110236220472" footer="0.5118110236220472"/>
  <pageSetup firstPageNumber="1" useFirstPageNumber="1" orientation="landscape" paperSize="9" scale="80" r:id="rId2"/>
  <headerFooter alignWithMargins="0">
    <oddHeader>&amp;C&amp;"Arial,Gras"&amp;12F - 51 -</oddHeader>
  </headerFooter>
  <drawing r:id="rId1"/>
</worksheet>
</file>

<file path=xl/worksheets/sheet8.xml><?xml version="1.0" encoding="utf-8"?>
<worksheet xmlns="http://schemas.openxmlformats.org/spreadsheetml/2006/main" xmlns:r="http://schemas.openxmlformats.org/officeDocument/2006/relationships">
  <dimension ref="A1:Q33"/>
  <sheetViews>
    <sheetView zoomScale="90" zoomScaleNormal="90" workbookViewId="0" topLeftCell="A1">
      <selection activeCell="C29" sqref="C29:M29"/>
    </sheetView>
  </sheetViews>
  <sheetFormatPr defaultColWidth="11.421875" defaultRowHeight="12.75"/>
  <cols>
    <col min="1" max="1" width="39.7109375" style="1" customWidth="1"/>
    <col min="2" max="17" width="9.7109375" style="1" customWidth="1"/>
    <col min="18" max="16384" width="9.140625" style="1" customWidth="1"/>
  </cols>
  <sheetData>
    <row r="1" ht="12.75" customHeight="1">
      <c r="O1" s="1" t="s">
        <v>15</v>
      </c>
    </row>
    <row r="2" spans="1:17" ht="12.75" customHeight="1">
      <c r="A2" s="10"/>
      <c r="B2" s="10"/>
      <c r="C2" s="10"/>
      <c r="D2" s="10"/>
      <c r="E2" s="10"/>
      <c r="F2" s="10"/>
      <c r="G2" s="10"/>
      <c r="H2" s="10"/>
      <c r="I2" s="10"/>
      <c r="J2" s="10"/>
      <c r="K2" s="10"/>
      <c r="L2" s="10"/>
      <c r="M2" s="10"/>
      <c r="N2" s="10"/>
      <c r="O2" s="10"/>
      <c r="P2" s="10"/>
      <c r="Q2" s="10"/>
    </row>
    <row r="3" spans="1:17" ht="30" customHeight="1">
      <c r="A3" s="23"/>
      <c r="B3" s="417" t="str">
        <f>'[3]14-15'!$B$3:$Q$3</f>
        <v>Situation Mensuelle du Marché du Triticale en 2014/15</v>
      </c>
      <c r="C3" s="417"/>
      <c r="D3" s="417"/>
      <c r="E3" s="417"/>
      <c r="F3" s="417"/>
      <c r="G3" s="417"/>
      <c r="H3" s="417"/>
      <c r="I3" s="417"/>
      <c r="J3" s="417"/>
      <c r="K3" s="417"/>
      <c r="L3" s="417"/>
      <c r="M3" s="417"/>
      <c r="N3" s="417"/>
      <c r="O3" s="417"/>
      <c r="P3" s="417"/>
      <c r="Q3" s="417"/>
    </row>
    <row r="4" spans="1:17" ht="12.75" customHeight="1">
      <c r="A4" s="23"/>
      <c r="B4" s="19"/>
      <c r="Q4" s="19"/>
    </row>
    <row r="5" spans="1:17" ht="12.75" customHeight="1" thickBot="1">
      <c r="A5" s="24"/>
      <c r="B5" s="10"/>
      <c r="C5" s="19"/>
      <c r="D5" s="19"/>
      <c r="E5" s="19"/>
      <c r="F5" s="19"/>
      <c r="G5" s="19"/>
      <c r="H5" s="19"/>
      <c r="I5" s="19"/>
      <c r="J5" s="19"/>
      <c r="K5" s="19"/>
      <c r="L5" s="19"/>
      <c r="M5" s="19"/>
      <c r="N5" s="19"/>
      <c r="O5" s="19"/>
      <c r="P5" s="10"/>
      <c r="Q5" s="10"/>
    </row>
    <row r="6" spans="1:17" ht="12.75">
      <c r="A6" s="88" t="s">
        <v>14</v>
      </c>
      <c r="B6" s="344" t="s">
        <v>0</v>
      </c>
      <c r="C6" s="345" t="s">
        <v>1</v>
      </c>
      <c r="D6" s="345" t="s">
        <v>2</v>
      </c>
      <c r="E6" s="345" t="s">
        <v>3</v>
      </c>
      <c r="F6" s="345" t="s">
        <v>4</v>
      </c>
      <c r="G6" s="345" t="s">
        <v>5</v>
      </c>
      <c r="H6" s="345" t="s">
        <v>6</v>
      </c>
      <c r="I6" s="345" t="s">
        <v>7</v>
      </c>
      <c r="J6" s="345" t="s">
        <v>8</v>
      </c>
      <c r="K6" s="345" t="s">
        <v>9</v>
      </c>
      <c r="L6" s="345" t="s">
        <v>10</v>
      </c>
      <c r="M6" s="345" t="s">
        <v>11</v>
      </c>
      <c r="N6" s="346" t="s">
        <v>0</v>
      </c>
      <c r="O6" s="90" t="s">
        <v>12</v>
      </c>
      <c r="P6" s="89" t="s">
        <v>12</v>
      </c>
      <c r="Q6" s="182" t="s">
        <v>13</v>
      </c>
    </row>
    <row r="7" spans="1:17" ht="12" customHeight="1">
      <c r="A7" s="93"/>
      <c r="B7" s="347"/>
      <c r="C7" s="348"/>
      <c r="D7" s="348"/>
      <c r="E7" s="348"/>
      <c r="F7" s="348"/>
      <c r="G7" s="348"/>
      <c r="H7" s="348"/>
      <c r="I7" s="348"/>
      <c r="J7" s="348"/>
      <c r="K7" s="348"/>
      <c r="L7" s="348"/>
      <c r="M7" s="348"/>
      <c r="N7" s="349"/>
      <c r="O7" s="360">
        <f>'[3]14-15'!O7</f>
        <v>41944</v>
      </c>
      <c r="P7" s="340">
        <f>'[3]14-15'!P7</f>
        <v>41579</v>
      </c>
      <c r="Q7" s="183" t="s">
        <v>58</v>
      </c>
    </row>
    <row r="8" spans="1:17" ht="12.75" customHeight="1">
      <c r="A8" s="222"/>
      <c r="B8" s="350"/>
      <c r="C8" s="351"/>
      <c r="D8" s="351"/>
      <c r="E8" s="351"/>
      <c r="F8" s="351"/>
      <c r="G8" s="351"/>
      <c r="H8" s="351"/>
      <c r="I8" s="351"/>
      <c r="J8" s="351"/>
      <c r="K8" s="351"/>
      <c r="L8" s="351"/>
      <c r="M8" s="351"/>
      <c r="N8" s="352"/>
      <c r="O8" s="356"/>
      <c r="P8" s="358"/>
      <c r="Q8" s="343"/>
    </row>
    <row r="9" spans="1:17" ht="12.75" customHeight="1">
      <c r="A9" s="98" t="s">
        <v>113</v>
      </c>
      <c r="B9" s="353"/>
      <c r="C9" s="354"/>
      <c r="D9" s="354"/>
      <c r="E9" s="354"/>
      <c r="F9" s="354"/>
      <c r="G9" s="354"/>
      <c r="H9" s="354"/>
      <c r="I9" s="354"/>
      <c r="J9" s="354"/>
      <c r="K9" s="354"/>
      <c r="L9" s="354"/>
      <c r="M9" s="354"/>
      <c r="N9" s="355"/>
      <c r="O9" s="275"/>
      <c r="P9" s="276"/>
      <c r="Q9" s="233"/>
    </row>
    <row r="10" spans="1:17" ht="12.75" customHeight="1">
      <c r="A10" s="199" t="s">
        <v>32</v>
      </c>
      <c r="B10" s="365">
        <f>'[3]14-15'!B12</f>
        <v>61548.6</v>
      </c>
      <c r="C10" s="366">
        <f>'[3]14-15'!C12</f>
        <v>317766.9</v>
      </c>
      <c r="D10" s="366">
        <f>'[3]14-15'!D12</f>
        <v>526388</v>
      </c>
      <c r="E10" s="366">
        <f>'[3]14-15'!E12</f>
        <v>505007.1</v>
      </c>
      <c r="F10" s="366">
        <f>'[3]14-15'!F12</f>
        <v>455467.8</v>
      </c>
      <c r="G10" s="366">
        <f>'[3]14-15'!G12</f>
        <v>0</v>
      </c>
      <c r="H10" s="366">
        <f>'[3]14-15'!H12</f>
        <v>0</v>
      </c>
      <c r="I10" s="366">
        <f>'[3]14-15'!I12</f>
        <v>0</v>
      </c>
      <c r="J10" s="366">
        <f>'[3]14-15'!J12</f>
        <v>0</v>
      </c>
      <c r="K10" s="366">
        <f>'[3]14-15'!K12</f>
        <v>0</v>
      </c>
      <c r="L10" s="366">
        <f>'[3]14-15'!L12</f>
        <v>0</v>
      </c>
      <c r="M10" s="366">
        <f>'[3]14-15'!M12</f>
        <v>0</v>
      </c>
      <c r="N10" s="367">
        <f>'[3]14-15'!N12</f>
        <v>0</v>
      </c>
      <c r="O10" s="218">
        <f>'[3]14-15'!O12</f>
        <v>455467.8</v>
      </c>
      <c r="P10" s="219">
        <f>'[3]14-15'!P12</f>
        <v>429283.9</v>
      </c>
      <c r="Q10" s="233">
        <f>'[3]14-15'!Q12</f>
        <v>0.06099436759682808</v>
      </c>
    </row>
    <row r="11" spans="1:17" ht="12.75" customHeight="1">
      <c r="A11" s="199" t="s">
        <v>16</v>
      </c>
      <c r="B11" s="365">
        <f>'[3]14-15'!B14</f>
        <v>12790.18</v>
      </c>
      <c r="C11" s="366">
        <f>'[3]14-15'!C14</f>
        <v>25271.67</v>
      </c>
      <c r="D11" s="366">
        <f>'[3]14-15'!D14</f>
        <v>48648.73</v>
      </c>
      <c r="E11" s="366">
        <f>'[3]14-15'!E14</f>
        <v>46538.45</v>
      </c>
      <c r="F11" s="366">
        <f>'[3]14-15'!F14</f>
        <v>36847.12</v>
      </c>
      <c r="G11" s="366">
        <f>'[3]14-15'!G14</f>
        <v>0</v>
      </c>
      <c r="H11" s="366">
        <f>'[3]14-15'!H14</f>
        <v>0</v>
      </c>
      <c r="I11" s="366">
        <f>'[3]14-15'!I14</f>
        <v>0</v>
      </c>
      <c r="J11" s="366">
        <f>'[3]14-15'!J14</f>
        <v>0</v>
      </c>
      <c r="K11" s="366">
        <f>'[3]14-15'!K14</f>
        <v>0</v>
      </c>
      <c r="L11" s="366">
        <f>'[3]14-15'!L14</f>
        <v>0</v>
      </c>
      <c r="M11" s="366">
        <f>'[3]14-15'!M14</f>
        <v>0</v>
      </c>
      <c r="N11" s="367">
        <f>'[3]14-15'!N14</f>
        <v>0</v>
      </c>
      <c r="O11" s="218">
        <f>'[3]14-15'!O14</f>
        <v>36847.12</v>
      </c>
      <c r="P11" s="219">
        <f>'[3]14-15'!P14</f>
        <v>37844.44</v>
      </c>
      <c r="Q11" s="233">
        <f>'[3]14-15'!Q14</f>
        <v>-0.026353144609881918</v>
      </c>
    </row>
    <row r="12" spans="1:17" ht="12.75" customHeight="1">
      <c r="A12" s="226"/>
      <c r="B12" s="365"/>
      <c r="C12" s="366"/>
      <c r="D12" s="366"/>
      <c r="E12" s="366"/>
      <c r="F12" s="366"/>
      <c r="G12" s="366"/>
      <c r="H12" s="366"/>
      <c r="I12" s="366"/>
      <c r="J12" s="366"/>
      <c r="K12" s="366"/>
      <c r="L12" s="366"/>
      <c r="M12" s="366"/>
      <c r="N12" s="367"/>
      <c r="O12" s="218"/>
      <c r="P12" s="219"/>
      <c r="Q12" s="233"/>
    </row>
    <row r="13" spans="1:17" ht="12.75" customHeight="1">
      <c r="A13" s="224" t="s">
        <v>17</v>
      </c>
      <c r="B13" s="386">
        <f>'[3]14-15'!B18</f>
        <v>74338.78</v>
      </c>
      <c r="C13" s="387">
        <f>'[3]14-15'!C18</f>
        <v>343038.57</v>
      </c>
      <c r="D13" s="387">
        <f>'[3]14-15'!D18</f>
        <v>575036.73</v>
      </c>
      <c r="E13" s="387">
        <f>'[3]14-15'!E18</f>
        <v>551545.5499999999</v>
      </c>
      <c r="F13" s="387">
        <f>'[3]14-15'!F18</f>
        <v>492314.92</v>
      </c>
      <c r="G13" s="387">
        <f>'[3]14-15'!G18</f>
        <v>0</v>
      </c>
      <c r="H13" s="387">
        <f>'[3]14-15'!H18</f>
        <v>0</v>
      </c>
      <c r="I13" s="387">
        <f>'[3]14-15'!I18</f>
        <v>0</v>
      </c>
      <c r="J13" s="387">
        <f>'[3]14-15'!J18</f>
        <v>0</v>
      </c>
      <c r="K13" s="387">
        <f>'[3]14-15'!K18</f>
        <v>0</v>
      </c>
      <c r="L13" s="387">
        <f>'[3]14-15'!L18</f>
        <v>0</v>
      </c>
      <c r="M13" s="387">
        <f>'[3]14-15'!M18</f>
        <v>0</v>
      </c>
      <c r="N13" s="391">
        <f>'[3]14-15'!N18</f>
        <v>0</v>
      </c>
      <c r="O13" s="258">
        <f>'[3]14-15'!O18</f>
        <v>492314.92</v>
      </c>
      <c r="P13" s="247">
        <f>'[3]14-15'!P18</f>
        <v>467128.34</v>
      </c>
      <c r="Q13" s="235">
        <f>'[3]14-15'!Q18</f>
        <v>0.05391790187681611</v>
      </c>
    </row>
    <row r="14" spans="1:17" ht="12.75" customHeight="1">
      <c r="A14" s="226"/>
      <c r="B14" s="365"/>
      <c r="C14" s="366"/>
      <c r="D14" s="366"/>
      <c r="E14" s="366"/>
      <c r="F14" s="366"/>
      <c r="G14" s="366"/>
      <c r="H14" s="366"/>
      <c r="I14" s="366"/>
      <c r="J14" s="366"/>
      <c r="K14" s="366"/>
      <c r="L14" s="366"/>
      <c r="M14" s="366"/>
      <c r="N14" s="367"/>
      <c r="O14" s="218"/>
      <c r="P14" s="219"/>
      <c r="Q14" s="233"/>
    </row>
    <row r="15" spans="1:17" s="80" customFormat="1" ht="25.5" customHeight="1">
      <c r="A15" s="202" t="s">
        <v>79</v>
      </c>
      <c r="B15" s="388">
        <f>'[3]14-15'!B22</f>
        <v>74338.78</v>
      </c>
      <c r="C15" s="372">
        <f>'[3]14-15'!C22</f>
        <v>343038.57</v>
      </c>
      <c r="D15" s="372">
        <f>'[3]14-15'!D22</f>
        <v>575036.73</v>
      </c>
      <c r="E15" s="372">
        <f>'[3]14-15'!E22</f>
        <v>551545.5499999999</v>
      </c>
      <c r="F15" s="372">
        <f>'[3]14-15'!F22</f>
        <v>492314.92</v>
      </c>
      <c r="G15" s="372">
        <f>'[3]14-15'!G22</f>
        <v>0</v>
      </c>
      <c r="H15" s="372">
        <f>'[3]14-15'!H22</f>
        <v>0</v>
      </c>
      <c r="I15" s="372">
        <f>'[3]14-15'!I22</f>
        <v>0</v>
      </c>
      <c r="J15" s="372">
        <f>'[3]14-15'!J22</f>
        <v>0</v>
      </c>
      <c r="K15" s="372">
        <f>'[3]14-15'!K22</f>
        <v>0</v>
      </c>
      <c r="L15" s="372">
        <f>'[3]14-15'!L22</f>
        <v>0</v>
      </c>
      <c r="M15" s="372">
        <f>'[3]14-15'!M22</f>
        <v>0</v>
      </c>
      <c r="N15" s="392">
        <f>'[3]14-15'!N22</f>
        <v>0</v>
      </c>
      <c r="O15" s="259">
        <f>'[3]14-15'!O22</f>
        <v>492314.92</v>
      </c>
      <c r="P15" s="248">
        <f>'[3]14-15'!P22</f>
        <v>467128.34</v>
      </c>
      <c r="Q15" s="236">
        <f>'[3]14-15'!Q22</f>
        <v>0.05391790187681611</v>
      </c>
    </row>
    <row r="16" spans="1:17" ht="12.75" customHeight="1">
      <c r="A16" s="253"/>
      <c r="B16" s="385"/>
      <c r="C16" s="369"/>
      <c r="D16" s="369"/>
      <c r="E16" s="369"/>
      <c r="F16" s="369"/>
      <c r="G16" s="369"/>
      <c r="H16" s="369"/>
      <c r="I16" s="369"/>
      <c r="J16" s="369"/>
      <c r="K16" s="369"/>
      <c r="L16" s="369"/>
      <c r="M16" s="369"/>
      <c r="N16" s="390"/>
      <c r="O16" s="220"/>
      <c r="P16" s="221"/>
      <c r="Q16" s="234"/>
    </row>
    <row r="17" spans="1:17" ht="12.75" customHeight="1">
      <c r="A17" s="198" t="s">
        <v>20</v>
      </c>
      <c r="B17" s="365"/>
      <c r="C17" s="366"/>
      <c r="D17" s="366"/>
      <c r="E17" s="366"/>
      <c r="F17" s="366"/>
      <c r="G17" s="366"/>
      <c r="H17" s="366"/>
      <c r="I17" s="366"/>
      <c r="J17" s="366"/>
      <c r="K17" s="366"/>
      <c r="L17" s="366"/>
      <c r="M17" s="366"/>
      <c r="N17" s="367"/>
      <c r="O17" s="218"/>
      <c r="P17" s="219"/>
      <c r="Q17" s="233"/>
    </row>
    <row r="18" spans="1:17" ht="12.75" customHeight="1">
      <c r="A18" s="201" t="s">
        <v>64</v>
      </c>
      <c r="B18" s="365">
        <f>'[3]14-15'!B25</f>
        <v>307417.8</v>
      </c>
      <c r="C18" s="366">
        <f>'[3]14-15'!C25</f>
        <v>295687.7</v>
      </c>
      <c r="D18" s="366">
        <f>'[3]14-15'!D25</f>
        <v>66275</v>
      </c>
      <c r="E18" s="366">
        <f>'[3]14-15'!E25</f>
        <v>24499.2</v>
      </c>
      <c r="F18" s="366">
        <f>'[3]14-15'!F25</f>
        <v>0</v>
      </c>
      <c r="G18" s="366">
        <f>'[3]14-15'!G25</f>
        <v>0</v>
      </c>
      <c r="H18" s="366">
        <f>'[3]14-15'!H25</f>
        <v>0</v>
      </c>
      <c r="I18" s="366">
        <f>'[3]14-15'!I25</f>
        <v>0</v>
      </c>
      <c r="J18" s="366">
        <f>'[3]14-15'!J25</f>
        <v>0</v>
      </c>
      <c r="K18" s="366">
        <f>'[3]14-15'!K25</f>
        <v>0</v>
      </c>
      <c r="L18" s="366">
        <f>'[3]14-15'!L25</f>
        <v>0</v>
      </c>
      <c r="M18" s="366">
        <f>'[3]14-15'!M25</f>
        <v>0</v>
      </c>
      <c r="N18" s="367">
        <f>'[3]14-15'!N25</f>
        <v>0</v>
      </c>
      <c r="O18" s="218">
        <f>'[3]14-15'!O25</f>
        <v>693879.7</v>
      </c>
      <c r="P18" s="219">
        <f>'[3]14-15'!P25</f>
        <v>650440.5</v>
      </c>
      <c r="Q18" s="233">
        <f>'[3]14-15'!Q25</f>
        <v>0.06678427926920283</v>
      </c>
    </row>
    <row r="19" spans="1:17" ht="12.75" customHeight="1">
      <c r="A19" s="199" t="s">
        <v>97</v>
      </c>
      <c r="B19" s="365">
        <f>'[3]14-15'!B28</f>
        <v>53.3</v>
      </c>
      <c r="C19" s="366">
        <f>'[3]14-15'!C28</f>
        <v>436.7</v>
      </c>
      <c r="D19" s="366">
        <f>'[3]14-15'!D28</f>
        <v>769.6</v>
      </c>
      <c r="E19" s="366">
        <f>'[3]14-15'!E28</f>
        <v>0</v>
      </c>
      <c r="F19" s="366">
        <f>'[3]14-15'!F28</f>
        <v>0</v>
      </c>
      <c r="G19" s="366">
        <f>'[3]14-15'!G28</f>
        <v>0</v>
      </c>
      <c r="H19" s="366">
        <f>'[3]14-15'!H28</f>
        <v>0</v>
      </c>
      <c r="I19" s="366">
        <f>'[3]14-15'!I28</f>
        <v>0</v>
      </c>
      <c r="J19" s="366">
        <f>'[3]14-15'!J28</f>
        <v>0</v>
      </c>
      <c r="K19" s="366">
        <f>'[3]14-15'!K28</f>
        <v>0</v>
      </c>
      <c r="L19" s="366">
        <f>'[3]14-15'!L28</f>
        <v>0</v>
      </c>
      <c r="M19" s="366">
        <f>'[3]14-15'!M28</f>
        <v>0</v>
      </c>
      <c r="N19" s="367">
        <f>'[3]14-15'!N28</f>
        <v>0</v>
      </c>
      <c r="O19" s="218">
        <f>'[3]14-15'!O28</f>
        <v>0</v>
      </c>
      <c r="P19" s="219">
        <f>'[3]14-15'!P28</f>
        <v>0</v>
      </c>
      <c r="Q19" s="233">
        <f>'[3]14-15'!Q28</f>
      </c>
    </row>
    <row r="20" spans="1:17" ht="12.75" customHeight="1">
      <c r="A20" s="253"/>
      <c r="B20" s="385"/>
      <c r="C20" s="369"/>
      <c r="D20" s="369"/>
      <c r="E20" s="369"/>
      <c r="F20" s="369"/>
      <c r="G20" s="369"/>
      <c r="H20" s="369"/>
      <c r="I20" s="369"/>
      <c r="J20" s="369"/>
      <c r="K20" s="369"/>
      <c r="L20" s="369"/>
      <c r="M20" s="369"/>
      <c r="N20" s="390"/>
      <c r="O20" s="220"/>
      <c r="P20" s="221"/>
      <c r="Q20" s="234"/>
    </row>
    <row r="21" spans="1:17" s="80" customFormat="1" ht="25.5" customHeight="1">
      <c r="A21" s="202" t="s">
        <v>22</v>
      </c>
      <c r="B21" s="388">
        <f>'[3]14-15'!B30</f>
        <v>381809.88</v>
      </c>
      <c r="C21" s="372">
        <f>'[3]14-15'!C30</f>
        <v>639162.97</v>
      </c>
      <c r="D21" s="372">
        <f>'[3]14-15'!D30</f>
        <v>642081.33</v>
      </c>
      <c r="E21" s="372">
        <f>'[3]14-15'!E30</f>
      </c>
      <c r="F21" s="372">
        <f>'[3]14-15'!F30</f>
      </c>
      <c r="G21" s="372">
        <f>'[3]14-15'!G30</f>
      </c>
      <c r="H21" s="372">
        <f>'[3]14-15'!H30</f>
      </c>
      <c r="I21" s="372">
        <f>'[3]14-15'!I30</f>
      </c>
      <c r="J21" s="372">
        <f>'[3]14-15'!J30</f>
      </c>
      <c r="K21" s="372">
        <f>'[3]14-15'!K30</f>
      </c>
      <c r="L21" s="372">
        <f>'[3]14-15'!L30</f>
      </c>
      <c r="M21" s="372">
        <f>'[3]14-15'!M30</f>
      </c>
      <c r="N21" s="392">
        <f>'[3]14-15'!N30</f>
      </c>
      <c r="O21" s="259">
        <f>'[3]14-15'!O30</f>
        <v>0</v>
      </c>
      <c r="P21" s="248">
        <f>'[3]14-15'!P30</f>
        <v>0</v>
      </c>
      <c r="Q21" s="236">
        <f>'[3]14-15'!Q30</f>
      </c>
    </row>
    <row r="22" spans="1:17" ht="12.75" customHeight="1">
      <c r="A22" s="253"/>
      <c r="B22" s="385"/>
      <c r="C22" s="369"/>
      <c r="D22" s="369"/>
      <c r="E22" s="369"/>
      <c r="F22" s="369"/>
      <c r="G22" s="369"/>
      <c r="H22" s="369"/>
      <c r="I22" s="369"/>
      <c r="J22" s="369"/>
      <c r="K22" s="369"/>
      <c r="L22" s="369"/>
      <c r="M22" s="369"/>
      <c r="N22" s="390"/>
      <c r="O22" s="220"/>
      <c r="P22" s="221"/>
      <c r="Q22" s="234"/>
    </row>
    <row r="23" spans="1:17" ht="12.75" customHeight="1">
      <c r="A23" s="198" t="s">
        <v>23</v>
      </c>
      <c r="B23" s="365"/>
      <c r="C23" s="366"/>
      <c r="D23" s="366"/>
      <c r="E23" s="366"/>
      <c r="F23" s="366"/>
      <c r="G23" s="366"/>
      <c r="H23" s="366"/>
      <c r="I23" s="366"/>
      <c r="J23" s="366"/>
      <c r="K23" s="366"/>
      <c r="L23" s="366"/>
      <c r="M23" s="366"/>
      <c r="N23" s="367"/>
      <c r="O23" s="218"/>
      <c r="P23" s="219"/>
      <c r="Q23" s="233"/>
    </row>
    <row r="24" spans="1:17" ht="12.75" customHeight="1">
      <c r="A24" s="199" t="s">
        <v>116</v>
      </c>
      <c r="B24" s="385">
        <f>'[3]14-15'!B33</f>
        <v>35589.04</v>
      </c>
      <c r="C24" s="369">
        <f>'[3]14-15'!C33</f>
        <v>51887.55</v>
      </c>
      <c r="D24" s="369">
        <f>'[3]14-15'!D33</f>
        <v>56269.77</v>
      </c>
      <c r="E24" s="369">
        <f>'[3]14-15'!E33</f>
        <v>59396.08</v>
      </c>
      <c r="F24" s="369">
        <f>'[3]14-15'!F33</f>
        <v>0</v>
      </c>
      <c r="G24" s="369">
        <f>'[3]14-15'!G33</f>
        <v>0</v>
      </c>
      <c r="H24" s="369">
        <f>'[3]14-15'!H33</f>
        <v>0</v>
      </c>
      <c r="I24" s="369">
        <f>'[3]14-15'!I33</f>
        <v>0</v>
      </c>
      <c r="J24" s="369">
        <f>'[3]14-15'!J33</f>
        <v>0</v>
      </c>
      <c r="K24" s="369">
        <f>'[3]14-15'!K33</f>
        <v>0</v>
      </c>
      <c r="L24" s="369">
        <f>'[3]14-15'!L33</f>
        <v>0</v>
      </c>
      <c r="M24" s="369">
        <f>'[3]14-15'!M33</f>
        <v>0</v>
      </c>
      <c r="N24" s="390">
        <f>'[3]14-15'!N33</f>
        <v>0</v>
      </c>
      <c r="O24" s="261">
        <f>'[3]14-15'!O33</f>
        <v>203142.44</v>
      </c>
      <c r="P24" s="250">
        <f>'[3]14-15'!P33</f>
        <v>239322.19</v>
      </c>
      <c r="Q24" s="234">
        <f>'[3]14-15'!Q33</f>
        <v>-0.1511759105998487</v>
      </c>
    </row>
    <row r="25" spans="1:17" ht="12.75" customHeight="1">
      <c r="A25" s="199" t="s">
        <v>115</v>
      </c>
      <c r="B25" s="409">
        <f>'[3]14-15'!B34</f>
        <v>1301.4700000000084</v>
      </c>
      <c r="C25" s="408">
        <f>'[3]14-15'!C34</f>
        <v>7572.490000000034</v>
      </c>
      <c r="D25" s="408">
        <f>'[3]14-15'!D34</f>
        <v>29828.410000000054</v>
      </c>
      <c r="E25" s="408">
        <f>'[3]14-15'!E34</f>
      </c>
      <c r="F25" s="408">
        <f>'[3]14-15'!F34</f>
      </c>
      <c r="G25" s="408">
        <f>'[3]14-15'!G34</f>
      </c>
      <c r="H25" s="395">
        <f>'[3]14-15'!H34</f>
      </c>
      <c r="I25" s="395">
        <f>'[3]14-15'!I34</f>
      </c>
      <c r="J25" s="395">
        <f>'[3]14-15'!J34</f>
      </c>
      <c r="K25" s="395">
        <f>'[3]14-15'!K34</f>
      </c>
      <c r="L25" s="395">
        <f>'[3]14-15'!L34</f>
      </c>
      <c r="M25" s="395">
        <f>'[3]14-15'!M34</f>
      </c>
      <c r="N25" s="396">
        <f>'[3]14-15'!N34</f>
      </c>
      <c r="O25" s="357">
        <f>'[3]14-15'!O34</f>
        <v>0</v>
      </c>
      <c r="P25" s="359">
        <f>'[3]14-15'!P34</f>
        <v>0</v>
      </c>
      <c r="Q25" s="233">
        <f>'[3]14-15'!Q34</f>
      </c>
    </row>
    <row r="26" spans="1:17" ht="12.75" customHeight="1">
      <c r="A26" s="226"/>
      <c r="B26" s="365"/>
      <c r="C26" s="366"/>
      <c r="D26" s="366"/>
      <c r="E26" s="366"/>
      <c r="F26" s="366"/>
      <c r="G26" s="366"/>
      <c r="H26" s="366"/>
      <c r="I26" s="366"/>
      <c r="J26" s="366"/>
      <c r="K26" s="366"/>
      <c r="L26" s="366"/>
      <c r="M26" s="366"/>
      <c r="N26" s="367"/>
      <c r="O26" s="218"/>
      <c r="P26" s="219"/>
      <c r="Q26" s="233"/>
    </row>
    <row r="27" spans="1:17" ht="12.75" customHeight="1">
      <c r="A27" s="198" t="s">
        <v>98</v>
      </c>
      <c r="B27" s="365"/>
      <c r="C27" s="366"/>
      <c r="D27" s="366"/>
      <c r="E27" s="366"/>
      <c r="F27" s="366"/>
      <c r="G27" s="366"/>
      <c r="H27" s="366"/>
      <c r="I27" s="366"/>
      <c r="J27" s="366"/>
      <c r="K27" s="366"/>
      <c r="L27" s="366"/>
      <c r="M27" s="366"/>
      <c r="N27" s="367"/>
      <c r="O27" s="218"/>
      <c r="P27" s="219"/>
      <c r="Q27" s="233"/>
    </row>
    <row r="28" spans="1:17" ht="12.75" customHeight="1">
      <c r="A28" s="199" t="s">
        <v>99</v>
      </c>
      <c r="B28" s="365">
        <f>'[3]14-15'!B43</f>
        <v>1880.8</v>
      </c>
      <c r="C28" s="366">
        <f>'[3]14-15'!C43</f>
        <v>4666.2</v>
      </c>
      <c r="D28" s="366">
        <f>'[3]14-15'!D43</f>
        <v>4433.4</v>
      </c>
      <c r="E28" s="366">
        <f>'[3]14-15'!E43</f>
        <v>0</v>
      </c>
      <c r="F28" s="366">
        <f>'[3]14-15'!F43</f>
        <v>0</v>
      </c>
      <c r="G28" s="366">
        <f>'[3]14-15'!G43</f>
        <v>0</v>
      </c>
      <c r="H28" s="366">
        <f>'[3]14-15'!H43</f>
        <v>0</v>
      </c>
      <c r="I28" s="366">
        <f>'[3]14-15'!I43</f>
        <v>0</v>
      </c>
      <c r="J28" s="366">
        <f>'[3]14-15'!J43</f>
        <v>0</v>
      </c>
      <c r="K28" s="366">
        <f>'[3]14-15'!K43</f>
        <v>0</v>
      </c>
      <c r="L28" s="366">
        <f>'[3]14-15'!L43</f>
        <v>0</v>
      </c>
      <c r="M28" s="366">
        <f>'[3]14-15'!M43</f>
        <v>0</v>
      </c>
      <c r="N28" s="367">
        <f>'[3]14-15'!N43</f>
        <v>0</v>
      </c>
      <c r="O28" s="218">
        <f>'[3]14-15'!O43</f>
        <v>0</v>
      </c>
      <c r="P28" s="219">
        <f>'[3]14-15'!P43</f>
        <v>0</v>
      </c>
      <c r="Q28" s="233">
        <f>'[3]14-15'!Q43</f>
        <v>0</v>
      </c>
    </row>
    <row r="29" spans="1:17" ht="12.75" customHeight="1">
      <c r="A29" s="199" t="s">
        <v>100</v>
      </c>
      <c r="B29" s="394">
        <f>'[3]14-15'!B45</f>
        <v>0</v>
      </c>
      <c r="C29" s="374">
        <f>'[3]14-15'!C45</f>
        <v>0</v>
      </c>
      <c r="D29" s="374">
        <f>'[3]14-15'!D45</f>
        <v>4.2</v>
      </c>
      <c r="E29" s="374">
        <f>'[3]14-15'!E45</f>
        <v>0</v>
      </c>
      <c r="F29" s="374">
        <f>'[3]14-15'!F45</f>
        <v>0</v>
      </c>
      <c r="G29" s="374">
        <f>'[3]14-15'!G45</f>
        <v>0</v>
      </c>
      <c r="H29" s="366">
        <f>'[3]14-15'!H45</f>
        <v>0</v>
      </c>
      <c r="I29" s="374">
        <f>'[3]14-15'!I45</f>
        <v>0</v>
      </c>
      <c r="J29" s="374">
        <f>'[3]14-15'!J45</f>
        <v>0</v>
      </c>
      <c r="K29" s="374">
        <f>'[3]14-15'!K45</f>
        <v>0</v>
      </c>
      <c r="L29" s="374">
        <f>'[3]14-15'!L45</f>
        <v>0</v>
      </c>
      <c r="M29" s="375">
        <f>'[3]14-15'!M45</f>
        <v>0</v>
      </c>
      <c r="N29" s="367">
        <f>'[3]14-15'!N45</f>
        <v>0</v>
      </c>
      <c r="O29" s="218">
        <f>'[3]14-15'!O45</f>
        <v>0</v>
      </c>
      <c r="P29" s="219">
        <f>'[3]14-15'!P45</f>
        <v>0</v>
      </c>
      <c r="Q29" s="233">
        <f>'[3]14-15'!Q45</f>
      </c>
    </row>
    <row r="30" spans="1:17" ht="12.75" customHeight="1">
      <c r="A30" s="253"/>
      <c r="B30" s="385"/>
      <c r="C30" s="369"/>
      <c r="D30" s="369"/>
      <c r="E30" s="369"/>
      <c r="F30" s="369"/>
      <c r="G30" s="369"/>
      <c r="H30" s="369"/>
      <c r="I30" s="369"/>
      <c r="J30" s="369"/>
      <c r="K30" s="369"/>
      <c r="L30" s="369"/>
      <c r="M30" s="369"/>
      <c r="N30" s="390"/>
      <c r="O30" s="220"/>
      <c r="P30" s="221"/>
      <c r="Q30" s="234"/>
    </row>
    <row r="31" spans="1:17" s="80" customFormat="1" ht="25.5" customHeight="1" thickBot="1">
      <c r="A31" s="203" t="s">
        <v>27</v>
      </c>
      <c r="B31" s="389">
        <f>'[3]14-15'!B48</f>
        <v>38771.31000000001</v>
      </c>
      <c r="C31" s="383">
        <f>'[3]14-15'!C48</f>
        <v>64126.240000000034</v>
      </c>
      <c r="D31" s="383">
        <f>'[3]14-15'!D48</f>
        <v>90535.78000000006</v>
      </c>
      <c r="E31" s="383">
        <f>'[3]14-15'!E48</f>
      </c>
      <c r="F31" s="383">
        <f>'[3]14-15'!F48</f>
      </c>
      <c r="G31" s="383">
        <f>'[3]14-15'!G48</f>
      </c>
      <c r="H31" s="383">
        <f>'[3]14-15'!H48</f>
      </c>
      <c r="I31" s="383">
        <f>'[3]14-15'!I48</f>
      </c>
      <c r="J31" s="383">
        <f>'[3]14-15'!J48</f>
      </c>
      <c r="K31" s="383">
        <f>'[3]14-15'!K48</f>
      </c>
      <c r="L31" s="383">
        <f>'[3]14-15'!L48</f>
      </c>
      <c r="M31" s="383">
        <f>'[3]14-15'!M48</f>
      </c>
      <c r="N31" s="393">
        <f>'[3]14-15'!N48</f>
      </c>
      <c r="O31" s="267">
        <f>'[3]14-15'!O48</f>
        <v>0</v>
      </c>
      <c r="P31" s="252">
        <f>'[3]14-15'!P48</f>
        <v>0</v>
      </c>
      <c r="Q31" s="238">
        <f>'[3]14-15'!Q48</f>
        <v>0</v>
      </c>
    </row>
    <row r="32" spans="1:17" ht="12.75">
      <c r="A32" s="12" t="s">
        <v>101</v>
      </c>
      <c r="B32" s="12"/>
      <c r="C32" s="12"/>
      <c r="D32" s="12"/>
      <c r="E32" s="12"/>
      <c r="F32" s="12"/>
      <c r="G32" s="12"/>
      <c r="H32" s="12"/>
      <c r="I32" s="12"/>
      <c r="J32" s="12"/>
      <c r="K32" s="12"/>
      <c r="L32" s="12"/>
      <c r="M32" s="12"/>
      <c r="N32" s="12"/>
      <c r="O32" s="12"/>
      <c r="P32" s="12"/>
      <c r="Q32" s="12"/>
    </row>
    <row r="33" spans="1:17" ht="12.75">
      <c r="A33" s="11" t="s">
        <v>102</v>
      </c>
      <c r="B33" s="11"/>
      <c r="C33" s="11"/>
      <c r="D33" s="11"/>
      <c r="E33" s="11"/>
      <c r="F33" s="11"/>
      <c r="G33" s="11"/>
      <c r="H33" s="11"/>
      <c r="I33" s="11"/>
      <c r="J33" s="11"/>
      <c r="K33" s="11"/>
      <c r="L33" s="11"/>
      <c r="M33" s="11"/>
      <c r="N33" s="11"/>
      <c r="P33" s="11"/>
      <c r="Q33" s="11"/>
    </row>
  </sheetData>
  <mergeCells count="1">
    <mergeCell ref="B3:Q3"/>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BILAN MENSUEL DU SEIGLE 95.96</dc:title>
  <dc:subject/>
  <dc:creator>Thomas</dc:creator>
  <cp:keywords/>
  <dc:description/>
  <cp:lastModifiedBy>CHAMPAGNOL Thibaut</cp:lastModifiedBy>
  <cp:lastPrinted>2013-03-29T13:02:15Z</cp:lastPrinted>
  <dcterms:created xsi:type="dcterms:W3CDTF">2000-09-27T07:50:06Z</dcterms:created>
  <dcterms:modified xsi:type="dcterms:W3CDTF">2014-12-01T17:28:48Z</dcterms:modified>
  <cp:category/>
  <cp:version/>
  <cp:contentType/>
  <cp:contentStatus/>
</cp:coreProperties>
</file>