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drawings/vmlDrawing4.vml" ContentType="application/vnd.openxmlformats-officedocument.vmlDrawing"/>
  <Override PartName="/xl/drawings/vmlDrawing5.vml" ContentType="application/vnd.openxmlformats-officedocument.vmlDrawing"/>
  <Override PartName="/xl/comments5.xml" ContentType="application/vnd.openxmlformats-officedocument.spreadsheetml.comments+xml"/>
  <Override PartName="/xl/comments4.xml" ContentType="application/vnd.openxmlformats-officedocument.spreadsheetml.comments+xml"/>
  <Override PartName="/xl/comments6.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ynthèse" sheetId="1" state="visible" r:id="rId2"/>
    <sheet name="Palmi-Fil_Longue_ITAVI" sheetId="2" state="visible" r:id="rId3"/>
    <sheet name="Palmi-Autres" sheetId="3" state="visible" r:id="rId4"/>
    <sheet name="Gallus-Fil_Longue_ITAVI" sheetId="4" state="visible" r:id="rId5"/>
    <sheet name="Gallus-Autres" sheetId="5" state="visible" r:id="rId6"/>
    <sheet name="PoulesPondeuses" sheetId="6" state="visible" r:id="rId7"/>
    <sheet name="param" sheetId="7" state="visible" r:id="rId8"/>
  </sheets>
  <definedNames>
    <definedName function="false" hidden="false" localSheetId="0" name="Print_Area" vbProcedure="false">Synthèse!$A$1:$E$52</definedName>
  </definedNames>
  <calcPr iterateCount="100" refMode="A1" iterate="false" iterateDelta="0.001"/>
  <extLst>
    <ext xmlns:loext="http://schemas.libreoffice.org/" uri="{7626C862-2A13-11E5-B345-FEFF819CDC9F}">
      <loext:extCalcPr stringRefSyntax="CalcA1ExcelA1"/>
    </ext>
  </extLst>
</workbook>
</file>

<file path=xl/comments2.xml><?xml version="1.0" encoding="utf-8"?>
<comments xmlns="http://schemas.openxmlformats.org/spreadsheetml/2006/main" xmlns:xdr="http://schemas.openxmlformats.org/drawingml/2006/spreadsheetDrawing">
  <authors>
    <author> </author>
  </authors>
  <commentList>
    <comment ref="A40" authorId="0">
      <text>
        <r>
          <rPr>
            <sz val="11"/>
            <color rgb="FF000000"/>
            <rFont val="Liberation Sans1"/>
            <family val="0"/>
          </rPr>
          <t xml:space="preserve">Date la plus tardive entre
 la sortie de la dernière bande et la date de début de vide réglementaire</t>
        </r>
      </text>
    </comment>
    <comment ref="A41" authorId="0">
      <text>
        <r>
          <rPr>
            <sz val="10"/>
            <color rgb="FF000000"/>
            <rFont val="Liberation Sans1"/>
            <family val="0"/>
          </rPr>
          <t xml:space="preserve">Jour 1er bande présente
</t>
        </r>
      </text>
    </comment>
    <comment ref="A42" authorId="0">
      <text>
        <r>
          <rPr>
            <sz val="11"/>
            <color rgb="FF000000"/>
            <rFont val="Liberation Sans1"/>
            <family val="0"/>
          </rPr>
          <t xml:space="preserve">31/10/2021 pour UP élevage et 30/11/2021 pour UP avec engraissement
</t>
        </r>
      </text>
    </comment>
  </commentList>
</comments>
</file>

<file path=xl/comments3.xml><?xml version="1.0" encoding="utf-8"?>
<comments xmlns="http://schemas.openxmlformats.org/spreadsheetml/2006/main" xmlns:xdr="http://schemas.openxmlformats.org/drawingml/2006/spreadsheetDrawing">
  <authors>
    <author> </author>
  </authors>
  <commentList>
    <comment ref="A40" authorId="0">
      <text>
        <r>
          <rPr>
            <sz val="11"/>
            <color rgb="FF000000"/>
            <rFont val="Liberation Sans1"/>
            <family val="0"/>
          </rPr>
          <t xml:space="preserve">Date la plus tardive entr la sortie de la dernière bande et la date de début de vide réglementaire</t>
        </r>
      </text>
    </comment>
    <comment ref="A41" authorId="0">
      <text>
        <r>
          <rPr>
            <sz val="10"/>
            <color rgb="FF000000"/>
            <rFont val="Liberation Sans1"/>
            <family val="0"/>
          </rPr>
          <t xml:space="preserve">Jour 1er bande présente
</t>
        </r>
      </text>
    </comment>
    <comment ref="A42" authorId="0">
      <text>
        <r>
          <rPr>
            <sz val="11"/>
            <color rgb="FF000000"/>
            <rFont val="Liberation Sans1"/>
            <family val="0"/>
          </rPr>
          <t xml:space="preserve">31/10/2021 pour UP élevage et 30/11/2021 pour UP avec engraissement
</t>
        </r>
      </text>
    </comment>
    <comment ref="H11" authorId="0">
      <text>
        <r>
          <rPr>
            <sz val="11"/>
            <color rgb="FF000000"/>
            <rFont val="Liberation Sans1"/>
            <family val="0"/>
          </rPr>
          <t xml:space="preserve">Cette marge coûts aliment permet de calculer un complément d’indemnisation pour les étapes d’engraissement afin d’indemniser jusqu’à 90 jours post restriction
 à 100 % en engraissement.</t>
        </r>
      </text>
    </comment>
  </commentList>
</comments>
</file>

<file path=xl/comments4.xml><?xml version="1.0" encoding="utf-8"?>
<comments xmlns="http://schemas.openxmlformats.org/spreadsheetml/2006/main" xmlns:xdr="http://schemas.openxmlformats.org/drawingml/2006/spreadsheetDrawing">
  <authors>
    <author> </author>
  </authors>
  <commentList>
    <comment ref="A44" authorId="0">
      <text>
        <r>
          <rPr>
            <sz val="11"/>
            <color rgb="FF000000"/>
            <rFont val="Liberation Sans1"/>
            <family val="0"/>
          </rPr>
          <t xml:space="preserve">Date la plus tardive entre la sortie de la dernière bande et la date de début de vide réglementaire</t>
        </r>
      </text>
    </comment>
    <comment ref="A45" authorId="0">
      <text>
        <r>
          <rPr>
            <sz val="10"/>
            <color rgb="FF000000"/>
            <rFont val="Liberation Sans1"/>
            <family val="0"/>
          </rPr>
          <t xml:space="preserve">Jour 1er bande présente
</t>
        </r>
      </text>
    </comment>
    <comment ref="A46" authorId="0">
      <text>
        <r>
          <rPr>
            <sz val="11"/>
            <color rgb="FF000000"/>
            <rFont val="Liberation Sans1"/>
            <family val="0"/>
          </rPr>
          <t xml:space="preserve">31/10/2021 pour gallinacés</t>
        </r>
      </text>
    </comment>
  </commentList>
</comments>
</file>

<file path=xl/comments5.xml><?xml version="1.0" encoding="utf-8"?>
<comments xmlns="http://schemas.openxmlformats.org/spreadsheetml/2006/main" xmlns:xdr="http://schemas.openxmlformats.org/drawingml/2006/spreadsheetDrawing">
  <authors>
    <author> </author>
  </authors>
  <commentList>
    <comment ref="A43" authorId="0">
      <text>
        <r>
          <rPr>
            <sz val="11"/>
            <color rgb="FF000000"/>
            <rFont val="Liberation Sans1"/>
            <family val="0"/>
          </rPr>
          <t xml:space="preserve">Date la plus tardive entre la sortie de la dernière bande et la date de début de vide réglementaire</t>
        </r>
      </text>
    </comment>
    <comment ref="A44" authorId="0">
      <text>
        <r>
          <rPr>
            <sz val="10"/>
            <color rgb="FF000000"/>
            <rFont val="Liberation Sans1"/>
            <family val="0"/>
          </rPr>
          <t xml:space="preserve">Jour 1er bande présente
</t>
        </r>
      </text>
    </comment>
    <comment ref="A45" authorId="0">
      <text>
        <r>
          <rPr>
            <sz val="11"/>
            <color rgb="FF000000"/>
            <rFont val="Liberation Sans1"/>
            <family val="0"/>
          </rPr>
          <t xml:space="preserve">31/10/2021 pour gallinacés</t>
        </r>
      </text>
    </comment>
  </commentList>
</comments>
</file>

<file path=xl/comments6.xml><?xml version="1.0" encoding="utf-8"?>
<comments xmlns="http://schemas.openxmlformats.org/spreadsheetml/2006/main" xmlns:xdr="http://schemas.openxmlformats.org/drawingml/2006/spreadsheetDrawing">
  <authors>
    <author> </author>
  </authors>
  <commentList>
    <comment ref="A22" authorId="0">
      <text>
        <r>
          <rPr>
            <sz val="11"/>
            <color rgb="FF000000"/>
            <rFont val="Liberation Sans1"/>
            <family val="0"/>
          </rPr>
          <t xml:space="preserve">Date la plus tardive entre la sortie de la dernière bande et la date de début de vide réglementaire</t>
        </r>
      </text>
    </comment>
    <comment ref="A23" authorId="0">
      <text>
        <r>
          <rPr>
            <sz val="10"/>
            <color rgb="FF000000"/>
            <rFont val="Liberation Sans1"/>
            <family val="0"/>
          </rPr>
          <t xml:space="preserve">Jour 1er bande présente
</t>
        </r>
      </text>
    </comment>
    <comment ref="A24" authorId="0">
      <text>
        <r>
          <rPr>
            <sz val="11"/>
            <color rgb="FF000000"/>
            <rFont val="Liberation Sans1"/>
            <family val="0"/>
          </rPr>
          <t xml:space="preserve">31/10/2021 pour gallinacés</t>
        </r>
      </text>
    </comment>
  </commentList>
</comments>
</file>

<file path=xl/sharedStrings.xml><?xml version="1.0" encoding="utf-8"?>
<sst xmlns="http://schemas.openxmlformats.org/spreadsheetml/2006/main" count="2704" uniqueCount="2270">
  <si>
    <r>
      <rPr>
        <b val="true"/>
        <sz val="11"/>
        <color rgb="FF000000"/>
        <rFont val="Liberation Sans1"/>
        <family val="0"/>
      </rPr>
      <t xml:space="preserve">Annexe 1- ATTESTATION COMPTABLE Aide influenza aviaire – éleveur 2021
</t>
    </r>
    <r>
      <rPr>
        <b val="true"/>
        <sz val="11"/>
        <color rgb="FFFF0000"/>
        <rFont val="Liberation Sans1"/>
        <family val="0"/>
      </rPr>
      <t xml:space="preserve">ONGLET A imprimer et signer par le comptable avec les onglets utilisés pour le calcul</t>
    </r>
  </si>
  <si>
    <t xml:space="preserve">Raison sociale du demandeur :</t>
  </si>
  <si>
    <t xml:space="preserve">SIRET :</t>
  </si>
  <si>
    <t xml:space="preserve">Période référence*</t>
  </si>
  <si>
    <t xml:space="preserve">Début période référence (1er jour de la période)</t>
  </si>
  <si>
    <t xml:space="preserve">Fin période référence (dernier jour de la période)</t>
  </si>
  <si>
    <t xml:space="preserve">Durée période référence</t>
  </si>
  <si>
    <t xml:space="preserve">*Hors cas particulier, la période de référence correspond à l’exercice comptable clos entre le 01/04/2019 et le 31/03/2020.
En cas de cas particulier, remplir également l’attestation ci-dessous.
Dans tous les cas, la période de référence est unique pour l’ensemble de l’exploitation, y compris s’il y a un cas particulier.</t>
  </si>
  <si>
    <t xml:space="preserve">Attestation cas particulier, le cas échéant</t>
  </si>
  <si>
    <r>
      <rPr>
        <sz val="11"/>
        <color rgb="FF000000"/>
        <rFont val="Liberation Sans1"/>
        <family val="0"/>
      </rPr>
      <t xml:space="preserve">Le demandeur relève des situations suivantes </t>
    </r>
    <r>
      <rPr>
        <b val="true"/>
        <sz val="11"/>
        <color rgb="FF000000"/>
        <rFont val="Liberation Sans1"/>
        <family val="0"/>
      </rPr>
      <t xml:space="preserve">(cocher les cases correspondantes)</t>
    </r>
    <r>
      <rPr>
        <sz val="11"/>
        <color rgb="FF000000"/>
        <rFont val="Liberation Sans1"/>
        <family val="0"/>
      </rPr>
      <t xml:space="preserve"> :</t>
    </r>
  </si>
  <si>
    <t xml:space="preserve">Attention, un cas particulier s’applique à toutes l’exploitation et non pas à une partie des UP. En conséquence, les calculs de marges doivent se faire sur une période de référence unique pour l’ensemble de l’exploitation et pour toutes les activités.
Des justificatifs seront à joindre au dépôt de la demande.</t>
  </si>
  <si>
    <t xml:space="preserve">Cas particuliers</t>
  </si>
  <si>
    <t xml:space="preserve">Début de la période de référence (date du 1er jour)</t>
  </si>
  <si>
    <t xml:space="preserve">Fin de la période de référence (date du dernier jour)</t>
  </si>
  <si>
    <r>
      <rPr>
        <sz val="9"/>
        <color rgb="FF000000"/>
        <rFont val="Liberation Sans1"/>
        <family val="0"/>
      </rPr>
      <t xml:space="preserve">□ C.1 </t>
    </r>
    <r>
      <rPr>
        <sz val="9"/>
        <color rgb="FF000000"/>
        <rFont val="Arial"/>
        <family val="2"/>
      </rPr>
      <t xml:space="preserve">Cas particulier des producteurs dont la production réalisée sur l’exercice clos entre le 01/04/2019 et le 31/03/2020 n’est pas représentative de l'activité de leur exploitation (difficultés personnelles, sanitaires etc.)</t>
    </r>
  </si>
  <si>
    <t xml:space="preserve">
…./…./……..</t>
  </si>
  <si>
    <r>
      <rPr>
        <sz val="9"/>
        <color rgb="FF000000"/>
        <rFont val="Liberation Sans2"/>
        <family val="0"/>
      </rPr>
      <t xml:space="preserve">C.2 Cas particulier des producteurs ayant agrandi leur exploitation, réduit la taille de leur exploitation ou changé d'activité au sein de la filière, et débuté une production dans cette nouvelle configuration sur l’exercice clos entre le 01/04/2019 et le 31/03/2020 ou après la clôture de celui-ci et avant la mise en œuvre des mesures de dépeuplement/vide sanitaire sur leur exploitation.
</t>
    </r>
    <r>
      <rPr>
        <b val="true"/>
        <sz val="9"/>
        <color rgb="FF000000"/>
        <rFont val="Liberation Sans1"/>
        <family val="0"/>
      </rPr>
      <t xml:space="preserve">Préciser :
</t>
    </r>
    <r>
      <rPr>
        <sz val="9"/>
        <color rgb="FF000000"/>
        <rFont val="Liberation Sans2"/>
        <family val="0"/>
      </rPr>
      <t xml:space="preserve">□ C.2.1. Dans le cas où le producteur a clôturé un exercice complet sous cette configuration avant la mise en œuvre des mesures de dépeuplement/vide sanitaire sur son exploitation : utilisation de ce dernier exercice clos.
□ C.2.2. Dans le cas où le producteur n’a pas clôturé d’exercice complet sous cette configuration mais avec des données dans l’exercice permettant l’estimation d’une marge brute journalière sous cette configuration : période de référence allant de la date de l’évènement modificatifs jusqu’à la fin de cet exercice.
□ C.2.3. Dans le cas où le producteur n’a pas clôturé d’exercice complet sous cette configuration et n’a pas les données suffisantes dans l’exercic</t>
    </r>
    <r>
      <rPr>
        <sz val="9"/>
        <color rgb="FF000000"/>
        <rFont val="Liberation Sans1"/>
        <family val="0"/>
      </rPr>
      <t xml:space="preserve">e pour l’estimation d’une marge brute journalière sous cette configuration : la période de référence court de la date de modification à la date de début de vide subi pour la première UP vide ou bien la veille des restrictions sanitaires de la première UP.</t>
    </r>
  </si>
  <si>
    <r>
      <rPr>
        <sz val="11"/>
        <color rgb="FF000000"/>
        <rFont val="Liberation Sans1"/>
        <family val="0"/>
      </rPr>
      <t xml:space="preserve">
…./…./……..
</t>
    </r>
    <r>
      <rPr>
        <sz val="10"/>
        <color rgb="FF000000"/>
        <rFont val="Arial"/>
        <family val="2"/>
      </rPr>
      <t xml:space="preserve">…./…./……..
</t>
    </r>
    <r>
      <rPr>
        <sz val="11"/>
        <color rgb="FF000000"/>
        <rFont val="Liberation Sans1"/>
        <family val="0"/>
      </rPr>
      <t xml:space="preserve">
</t>
    </r>
    <r>
      <rPr>
        <sz val="10"/>
        <color rgb="FF000000"/>
        <rFont val="Arial"/>
        <family val="2"/>
      </rPr>
      <t xml:space="preserve">…./…./……..</t>
    </r>
  </si>
  <si>
    <r>
      <rPr>
        <sz val="11"/>
        <color rgb="FF000000"/>
        <rFont val="Liberation Sans1"/>
        <family val="0"/>
      </rPr>
      <t xml:space="preserve">
…./…./……..
</t>
    </r>
    <r>
      <rPr>
        <sz val="10"/>
        <color rgb="FF000000"/>
        <rFont val="Arial"/>
        <family val="2"/>
      </rPr>
      <t xml:space="preserve">…./…./……..
</t>
    </r>
    <r>
      <rPr>
        <sz val="11"/>
        <color rgb="FF000000"/>
        <rFont val="Liberation Sans1"/>
        <family val="0"/>
      </rPr>
      <t xml:space="preserve">
</t>
    </r>
    <r>
      <rPr>
        <sz val="10"/>
        <color rgb="FF000000"/>
        <rFont val="Arial"/>
        <family val="2"/>
      </rPr>
      <t xml:space="preserve">…./…./……..
</t>
    </r>
  </si>
  <si>
    <r>
      <rPr>
        <sz val="9"/>
        <color rgb="FF000000"/>
        <rFont val="Liberation Sans1"/>
        <family val="0"/>
      </rPr>
      <t xml:space="preserve">C.3.</t>
    </r>
    <r>
      <rPr>
        <sz val="9"/>
        <color rgb="FF000000"/>
        <rFont val="Arial"/>
        <family val="2"/>
      </rPr>
      <t xml:space="preserve"> Cas particulier des nouveaux producteurs ayant débuté leur production après le début de l’exercice clos entre le 01/04/2019 et le 31/03/2020 et avant la mise en œuvre des mesures de dépeuplement/vide sanitaire sur leur exploitation.
</t>
    </r>
    <r>
      <rPr>
        <b val="true"/>
        <sz val="9"/>
        <color rgb="FF000000"/>
        <rFont val="Arial"/>
        <family val="2"/>
      </rPr>
      <t xml:space="preserve">Préciser :
</t>
    </r>
    <r>
      <rPr>
        <sz val="9"/>
        <color rgb="FF000000"/>
        <rFont val="Arial"/>
        <family val="2"/>
      </rPr>
      <t xml:space="preserve">□ C.3.1. Le nouveau producteur a bénéficié d'une aide à l'installation et souhaite que l’analyse de sa production soit basée sur le Plan d’entreprise (PE).
La marge brute de référence et le nombre d’animaux produits par UP et pour l’activité considérée seront déterminés sur la base des données du PE. La période de référence est l’année civile 2021.
□ C,.3.2. Le nouveau producteur n’a pas bénéficié d'une aide à l'installation ou ne souhaite pas que l’analyse de sa production soit basée sur le Plan d’entreprise.
Le traitement sera identique à C2 avec date d’installation = date de modification.</t>
    </r>
  </si>
  <si>
    <r>
      <rPr>
        <sz val="11"/>
        <color rgb="FF000000"/>
        <rFont val="Liberation Sans1"/>
        <family val="0"/>
      </rPr>
      <t xml:space="preserve">
01/01/2020
</t>
    </r>
    <r>
      <rPr>
        <sz val="10"/>
        <color rgb="FF000000"/>
        <rFont val="Arial"/>
        <family val="2"/>
      </rPr>
      <t xml:space="preserve">…./…./……..
</t>
    </r>
    <r>
      <rPr>
        <sz val="11"/>
        <color rgb="FF000000"/>
        <rFont val="Liberation Sans1"/>
        <family val="0"/>
      </rPr>
      <t xml:space="preserve">
</t>
    </r>
  </si>
  <si>
    <r>
      <rPr>
        <sz val="11"/>
        <color rgb="FF000000"/>
        <rFont val="Liberation Sans1"/>
        <family val="0"/>
      </rPr>
      <t xml:space="preserve">
31/12/2021
</t>
    </r>
    <r>
      <rPr>
        <sz val="10"/>
        <color rgb="FF000000"/>
        <rFont val="Arial"/>
        <family val="2"/>
      </rPr>
      <t xml:space="preserve">…./…./……..
</t>
    </r>
    <r>
      <rPr>
        <sz val="11"/>
        <color rgb="FF000000"/>
        <rFont val="Liberation Sans1"/>
        <family val="0"/>
      </rPr>
      <t xml:space="preserve">
</t>
    </r>
  </si>
  <si>
    <t xml:space="preserve">Synthèse du calcul de l’indemnisation</t>
  </si>
  <si>
    <t xml:space="preserve">Catégories</t>
  </si>
  <si>
    <t xml:space="preserve">I1
(pertes dues aux restrictions)</t>
  </si>
  <si>
    <t xml:space="preserve">I2
(pertes post restrictions)</t>
  </si>
  <si>
    <t xml:space="preserve">Total</t>
  </si>
  <si>
    <t xml:space="preserve">Palmipèdes-  filière longue avec forfaits ITAVI</t>
  </si>
  <si>
    <r>
      <rPr>
        <sz val="10"/>
        <color rgb="FF000000"/>
        <rFont val="Liberation Sans1"/>
        <family val="0"/>
      </rPr>
      <t xml:space="preserve">Palmipèdes – autres cas.
</t>
    </r>
    <r>
      <rPr>
        <b val="true"/>
        <sz val="10"/>
        <color rgb="FF000000"/>
        <rFont val="Liberation Sans1"/>
        <family val="0"/>
      </rPr>
      <t xml:space="preserve">Préciser :
</t>
    </r>
    <r>
      <rPr>
        <sz val="10"/>
        <color rgb="FF000000"/>
        <rFont val="Arial"/>
        <family val="2"/>
      </rPr>
      <t xml:space="preserve">□ filière courte (remplir attestation)
□ filière longue pour des activités sans forfait ITAVI</t>
    </r>
  </si>
  <si>
    <t xml:space="preserve">Total indemnisation palmipèdes
</t>
  </si>
  <si>
    <t xml:space="preserve">(à saisir dans la téléprocédure)</t>
  </si>
  <si>
    <t xml:space="preserve">Gallinacés filières longue (avec forfaits ITAVI)</t>
  </si>
  <si>
    <r>
      <rPr>
        <sz val="10"/>
        <color rgb="FF000000"/>
        <rFont val="Liberation Sans1"/>
        <family val="0"/>
      </rPr>
      <t xml:space="preserve">Gallinacés – autres cas. </t>
    </r>
    <r>
      <rPr>
        <b val="true"/>
        <sz val="10"/>
        <color rgb="FF000000"/>
        <rFont val="Liberation Sans1"/>
        <family val="0"/>
      </rPr>
      <t xml:space="preserve">Préciser :
</t>
    </r>
    <r>
      <rPr>
        <sz val="10"/>
        <color rgb="FF000000"/>
        <rFont val="Arial"/>
        <family val="2"/>
      </rPr>
      <t xml:space="preserve">□ filière courte (remplir attestation)
□ filière longue pour des activités sans forfait ITAVI</t>
    </r>
  </si>
  <si>
    <t xml:space="preserve">Total indemnisation gallinacés hors poules pondeuses</t>
  </si>
  <si>
    <t xml:space="preserve">Poules pondeuses</t>
  </si>
  <si>
    <t xml:space="preserve">Total indemnisation</t>
  </si>
  <si>
    <t xml:space="preserve">Attestation filière courte, le cas échéant :</t>
  </si>
  <si>
    <r>
      <rPr>
        <sz val="11"/>
        <color rgb="FF000000"/>
        <rFont val="Liberation Sans1"/>
        <family val="0"/>
      </rPr>
      <t xml:space="preserve">Le demandeur relève des situations suivantes</t>
    </r>
    <r>
      <rPr>
        <b val="true"/>
        <sz val="11"/>
        <color rgb="FF000000"/>
        <rFont val="Liberation Sans1"/>
        <family val="0"/>
      </rPr>
      <t xml:space="preserve"> (cocher les cases correspondantes)</t>
    </r>
    <r>
      <rPr>
        <sz val="11"/>
        <color rgb="FF000000"/>
        <rFont val="Liberation Sans1"/>
        <family val="0"/>
      </rPr>
      <t xml:space="preserve"> :</t>
    </r>
  </si>
  <si>
    <t xml:space="preserve">Justificatifs joints à la demande</t>
  </si>
  <si>
    <r>
      <rPr>
        <sz val="9"/>
        <color rgb="FF000000"/>
        <rFont val="Arial"/>
        <family val="2"/>
      </rPr>
      <t xml:space="preserve">□ </t>
    </r>
    <r>
      <rPr>
        <b val="true"/>
        <sz val="9"/>
        <color rgb="FF000000"/>
        <rFont val="Arial"/>
        <family val="2"/>
      </rPr>
      <t xml:space="preserve">Cas 1 :</t>
    </r>
    <r>
      <rPr>
        <sz val="9"/>
        <color rgb="FF000000"/>
        <rFont val="Arial"/>
        <family val="2"/>
      </rPr>
      <t xml:space="preserve"> l'éleveur a abattu et/ou découpé et/ou transformé lui-même ses animaux et les a ensuite commercialisés lui-même en vente directe ou à un intermédiaire.
</t>
    </r>
    <r>
      <rPr>
        <b val="true"/>
        <sz val="9"/>
        <color rgb="FF000000"/>
        <rFont val="Arial"/>
        <family val="2"/>
      </rPr>
      <t xml:space="preserve">Préciser</t>
    </r>
    <r>
      <rPr>
        <sz val="9"/>
        <color rgb="FF000000"/>
        <rFont val="Arial"/>
        <family val="2"/>
      </rPr>
      <t xml:space="preserve"> les étapes d’abattage/découpe/transformation réalisées et intégrées dans la marge brute déclarée en abattage/transformation :
□ abattage □ découpe □ transformation
La vente de produits transformés peut être incluse dans la marge brute dans tous les cas.</t>
    </r>
  </si>
  <si>
    <r>
      <rPr>
        <sz val="9"/>
        <color rgb="FF000000"/>
        <rFont val="Liberation Sans1"/>
        <family val="0"/>
      </rPr>
      <t xml:space="preserve">Au choix (cocher l’option retenue) :
</t>
    </r>
    <r>
      <rPr>
        <sz val="9"/>
        <color rgb="FF000000"/>
        <rFont val="Arial"/>
        <family val="2"/>
      </rPr>
      <t xml:space="preserve">□</t>
    </r>
    <r>
      <rPr>
        <sz val="9"/>
        <color rgb="FF000000"/>
        <rFont val="Liberation Sans1"/>
        <family val="0"/>
      </rPr>
      <t xml:space="preserve"> récépissé de déclaration
</t>
    </r>
    <r>
      <rPr>
        <sz val="9"/>
        <color rgb="FF000000"/>
        <rFont val="Arial"/>
        <family val="2"/>
      </rPr>
      <t xml:space="preserve">□</t>
    </r>
    <r>
      <rPr>
        <sz val="9"/>
        <color rgb="FF000000"/>
        <rFont val="Liberation Sans1"/>
        <family val="0"/>
      </rPr>
      <t xml:space="preserve"> agrément abattoir</t>
    </r>
  </si>
  <si>
    <r>
      <rPr>
        <sz val="9"/>
        <color rgb="FF00000A"/>
        <rFont val="Arial"/>
        <family val="2"/>
      </rPr>
      <t xml:space="preserve">□ </t>
    </r>
    <r>
      <rPr>
        <b val="true"/>
        <sz val="9"/>
        <color rgb="FF00000A"/>
        <rFont val="Arial"/>
        <family val="2"/>
      </rPr>
      <t xml:space="preserve">Cas 2 :</t>
    </r>
    <r>
      <rPr>
        <sz val="9"/>
        <color rgb="FF000000"/>
        <rFont val="Arial"/>
        <family val="2"/>
      </rPr>
      <t xml:space="preserve"> l'éleveur a fait abattre et/ou découper et/ou transformer à façon ses animaux et les a ensuite commercialisés lui-même en vente directe ou à un intermédiaire.
Dans ce cas, il n’y a pas d’indemnisation sur les activités d’abattage/découpe/transformation. Par contre, la vente de produits transformés peut être incluse dans la marge brute.</t>
    </r>
  </si>
  <si>
    <t xml:space="preserve">néant : la présente attestation fait foi</t>
  </si>
  <si>
    <r>
      <rPr>
        <sz val="9"/>
        <color rgb="FF00000A"/>
        <rFont val="Arial"/>
        <family val="2"/>
      </rPr>
      <t xml:space="preserve">□ </t>
    </r>
    <r>
      <rPr>
        <b val="true"/>
        <sz val="9"/>
        <color rgb="FF00000A"/>
        <rFont val="Arial"/>
        <family val="2"/>
      </rPr>
      <t xml:space="preserve">Cas 3 :</t>
    </r>
    <r>
      <rPr>
        <sz val="9"/>
        <color rgb="FF000000"/>
        <rFont val="Arial"/>
        <family val="2"/>
      </rPr>
      <t xml:space="preserve"> l'éleveur a commercialisé ses animaux vivants en vente directe (sur les marchés ou à la ferme par exemple).
</t>
    </r>
  </si>
  <si>
    <r>
      <rPr>
        <sz val="9"/>
        <color rgb="FF00000A"/>
        <rFont val="Arial"/>
        <family val="2"/>
      </rPr>
      <t xml:space="preserve">□ </t>
    </r>
    <r>
      <rPr>
        <b val="true"/>
        <sz val="9"/>
        <color rgb="FF00000A"/>
        <rFont val="Arial"/>
        <family val="2"/>
      </rPr>
      <t xml:space="preserve">Cas 4 :</t>
    </r>
    <r>
      <rPr>
        <sz val="9"/>
        <color rgb="FF000000"/>
        <rFont val="Arial"/>
        <family val="2"/>
      </rPr>
      <t xml:space="preserve"> l'éleveur a commercialisé ses animaux en vif auprès d'un autre éleveur qui se trouve dans l'un des trois cas cités ci-dessus.
</t>
    </r>
    <r>
      <rPr>
        <b val="true"/>
        <sz val="10"/>
        <color rgb="FF000000"/>
        <rFont val="Liberation Sans1"/>
        <family val="0"/>
      </rPr>
      <t xml:space="preserve">Préciser</t>
    </r>
    <r>
      <rPr>
        <sz val="10"/>
        <color rgb="FF000000"/>
        <rFont val="Liberation Sans1"/>
        <family val="0"/>
      </rPr>
      <t xml:space="preserve"> au moins éleveur.se.s en filière courte à qui ont été vendus des animaux en vif (raison sociale, commune et SIRET) :
</t>
    </r>
    <r>
      <rPr>
        <sz val="9"/>
        <color rgb="FF000000"/>
        <rFont val="Arial"/>
        <family val="2"/>
      </rPr>
      <t xml:space="preserve">
</t>
    </r>
    <r>
      <rPr>
        <sz val="10"/>
        <color rgb="FF000000"/>
        <rFont val="Liberation Sans1"/>
        <family val="0"/>
      </rPr>
      <t xml:space="preserve">Eleveur/se 1 :………………………………………………………………………………………………………………….
</t>
    </r>
    <r>
      <rPr>
        <sz val="9"/>
        <color rgb="FF000000"/>
        <rFont val="Arial"/>
        <family val="2"/>
      </rPr>
      <t xml:space="preserve">
Eleveur/se 2 :……………………………………………………………………………………………………………………………….
Eleveur/se 3 :……………………………………………………………………………………………………………………………….
</t>
    </r>
  </si>
  <si>
    <t xml:space="preserve">joindre les justificatifs filières courtes de l’éleveur qui achète les animaux</t>
  </si>
  <si>
    <t xml:space="preserve">Certification par le comptable :</t>
  </si>
  <si>
    <t xml:space="preserve">Nom de la structure professionnelle d’exercice (ou du centre comptable) :</t>
  </si>
  <si>
    <t xml:space="preserve">Date :</t>
  </si>
  <si>
    <t xml:space="preserve">Nom  du signataire :</t>
  </si>
  <si>
    <r>
      <rPr>
        <sz val="10"/>
        <color rgb="FF000000"/>
        <rFont val="Liberation Sans1"/>
        <family val="0"/>
      </rPr>
      <t xml:space="preserve">Atteste avoir utilisé la version suivante de la fiche de calcul disponible sur le site de FranceAgriMer, </t>
    </r>
    <r>
      <rPr>
        <u val="single"/>
        <sz val="10"/>
        <color rgb="FF000000"/>
        <rFont val="Arial"/>
        <family val="2"/>
      </rPr>
      <t xml:space="preserve">sans aucune modification</t>
    </r>
    <r>
      <rPr>
        <sz val="10"/>
        <color rgb="FF000000"/>
        <rFont val="Liberation Sans1"/>
        <family val="0"/>
      </rPr>
      <t xml:space="preserve"> des formules de calcul :</t>
    </r>
  </si>
  <si>
    <t xml:space="preserve">Cachet et signature :</t>
  </si>
  <si>
    <r>
      <rPr>
        <b val="true"/>
        <sz val="11"/>
        <color rgb="FF000000"/>
        <rFont val="Liberation Sans1"/>
        <family val="0"/>
      </rPr>
      <t xml:space="preserve">FICHE DE CALCUL PALMIPEDES – FILIERE LONGUE </t>
    </r>
    <r>
      <rPr>
        <b val="true"/>
        <sz val="11"/>
        <color rgb="FF00B0F0"/>
        <rFont val="Liberation Sans1"/>
        <family val="0"/>
      </rPr>
      <t xml:space="preserve">ONGLET A imprimer et signer par le comptable si utilisé pour le calcul</t>
    </r>
  </si>
  <si>
    <t xml:space="preserve">Période référence</t>
  </si>
  <si>
    <t xml:space="preserve">Début période référence (1er jour)</t>
  </si>
  <si>
    <t xml:space="preserve">Fin période référence (dernier jour)</t>
  </si>
  <si>
    <t xml:space="preserve">Marges brutes par activité sur la période de référence</t>
  </si>
  <si>
    <t xml:space="preserve">Activité</t>
  </si>
  <si>
    <t xml:space="preserve">MCA(activité)</t>
  </si>
  <si>
    <t xml:space="preserve">Taux ITAVI</t>
  </si>
  <si>
    <t xml:space="preserve">MB(activité)</t>
  </si>
  <si>
    <t xml:space="preserve">MB journalière(activité)</t>
  </si>
  <si>
    <t xml:space="preserve">Nb animaux produits sur la période de référence</t>
  </si>
  <si>
    <t xml:space="preserve">Nb animaux UP1</t>
  </si>
  <si>
    <t xml:space="preserve">Nb animaux UP2</t>
  </si>
  <si>
    <t xml:space="preserve">Nb animaux UP3</t>
  </si>
  <si>
    <t xml:space="preserve">Nb animaux UP4</t>
  </si>
  <si>
    <t xml:space="preserve">Nb animaux UP5</t>
  </si>
  <si>
    <t xml:space="preserve">Nb animaux UP6</t>
  </si>
  <si>
    <t xml:space="preserve">Nb animaux UP7</t>
  </si>
  <si>
    <t xml:space="preserve">Nb animaux UP8</t>
  </si>
  <si>
    <t xml:space="preserve">Nb animaux UP9</t>
  </si>
  <si>
    <t xml:space="preserve">Nb animaux UP10</t>
  </si>
  <si>
    <t xml:space="preserve">Nb animaux TOTAL</t>
  </si>
  <si>
    <t xml:space="preserve">Engraissement ?</t>
  </si>
  <si>
    <t xml:space="preserve">Alertes éventuelles</t>
  </si>
  <si>
    <t xml:space="preserve">UP avec gavage ?</t>
  </si>
  <si>
    <t xml:space="preserve">Durées de vides par UP</t>
  </si>
  <si>
    <t xml:space="preserve">Données</t>
  </si>
  <si>
    <t xml:space="preserve">UP1</t>
  </si>
  <si>
    <t xml:space="preserve">UP2</t>
  </si>
  <si>
    <t xml:space="preserve">UP3</t>
  </si>
  <si>
    <t xml:space="preserve">UP4</t>
  </si>
  <si>
    <t xml:space="preserve">UP5</t>
  </si>
  <si>
    <t xml:space="preserve">UP6</t>
  </si>
  <si>
    <t xml:space="preserve">UP7</t>
  </si>
  <si>
    <t xml:space="preserve">UP8</t>
  </si>
  <si>
    <t xml:space="preserve">UP9</t>
  </si>
  <si>
    <t xml:space="preserve">UP10</t>
  </si>
  <si>
    <t xml:space="preserve">Désignation de l’UP</t>
  </si>
  <si>
    <t xml:space="preserve">Commune en ZR</t>
  </si>
  <si>
    <t xml:space="preserve">Date début restrictions</t>
  </si>
  <si>
    <t xml:space="preserve">Date levée des restrictions (Df)</t>
  </si>
  <si>
    <t xml:space="preserve">Date de sortie de la dernière bande (jour de la sortie) :</t>
  </si>
  <si>
    <t xml:space="preserve">date début vide retenue (Dd)</t>
  </si>
  <si>
    <t xml:space="preserve">date reprise réelle (Dr)</t>
  </si>
  <si>
    <t xml:space="preserve">date plafond fin I2</t>
  </si>
  <si>
    <t xml:space="preserve">DV1</t>
  </si>
  <si>
    <t xml:space="preserve">DV2</t>
  </si>
  <si>
    <t xml:space="preserve">Calcul indemnisation</t>
  </si>
  <si>
    <t xml:space="preserve">DV1(activité)</t>
  </si>
  <si>
    <t xml:space="preserve">DV2(activité)</t>
  </si>
  <si>
    <t xml:space="preserve">I1(activité)</t>
  </si>
  <si>
    <t xml:space="preserve">I2(activité)</t>
  </si>
  <si>
    <t xml:space="preserve">I1</t>
  </si>
  <si>
    <t xml:space="preserve">I2</t>
  </si>
  <si>
    <r>
      <rPr>
        <b val="true"/>
        <sz val="11"/>
        <color rgb="FF000000"/>
        <rFont val="Liberation Sans1"/>
        <family val="0"/>
      </rPr>
      <t xml:space="preserve">FICHE DE CALCUL PALMIPEDES – FILIERE COURTE OU FILIERE LONGUE sans forfait ITAVI  </t>
    </r>
    <r>
      <rPr>
        <b val="true"/>
        <sz val="11"/>
        <color rgb="FF00B0F0"/>
        <rFont val="Liberation Sans1"/>
        <family val="0"/>
      </rPr>
      <t xml:space="preserve">ONGLET A imprimer et signer par le comptable si utilisé pour le calcul</t>
    </r>
  </si>
  <si>
    <t xml:space="preserve">Marges brutes par activité et pour abattage/transformation sur la période de référence</t>
  </si>
  <si>
    <t xml:space="preserve">Données et calculs pour complément engraissement</t>
  </si>
  <si>
    <t xml:space="preserve">Mbjournal(activité)</t>
  </si>
  <si>
    <r>
      <rPr>
        <b val="true"/>
        <sz val="11"/>
        <color rgb="FF000000"/>
        <rFont val="Liberation Sans1"/>
        <family val="0"/>
      </rPr>
      <t xml:space="preserve">Abattage/découpe/transformation/vente
</t>
    </r>
    <r>
      <rPr>
        <sz val="11"/>
        <color rgb="FF000000"/>
        <rFont val="Liberation Sans1"/>
        <family val="0"/>
      </rPr>
      <t xml:space="preserve">Préciser les étapes incluses dans la marge brute</t>
    </r>
  </si>
  <si>
    <t xml:space="preserve">MCA pour les activités engraissement</t>
  </si>
  <si>
    <t xml:space="preserve">□ aucune □ abattage □ découpe
□ transformation □ vente de produits transformés</t>
  </si>
  <si>
    <t xml:space="preserve">Pertes</t>
  </si>
  <si>
    <t xml:space="preserve">DV1(activite)</t>
  </si>
  <si>
    <t xml:space="preserve">I2(activité) - base</t>
  </si>
  <si>
    <t xml:space="preserve">I2(activité) – complément engraissement</t>
  </si>
  <si>
    <t xml:space="preserve">I2(activité) – Total</t>
  </si>
  <si>
    <r>
      <rPr>
        <b val="true"/>
        <sz val="11"/>
        <color rgb="FF000000"/>
        <rFont val="Liberation Sans1"/>
        <family val="0"/>
      </rPr>
      <t xml:space="preserve">FICHE DE CALCUL GALLINACES – FILIERE LONGUE  </t>
    </r>
    <r>
      <rPr>
        <b val="true"/>
        <sz val="11"/>
        <color rgb="FF00B0F0"/>
        <rFont val="Liberation Sans1"/>
        <family val="0"/>
      </rPr>
      <t xml:space="preserve">ONGLET A imprimer et signer par le comptable si utilisé pour le calcul</t>
    </r>
  </si>
  <si>
    <t xml:space="preserve">Espèce</t>
  </si>
  <si>
    <t xml:space="preserve">Mbref(espèce)</t>
  </si>
  <si>
    <t xml:space="preserve">Mbref par tête(espèce)</t>
  </si>
  <si>
    <t xml:space="preserve">MB journalière(UP)</t>
  </si>
  <si>
    <t xml:space="preserve">Pertes de marge brute</t>
  </si>
  <si>
    <r>
      <rPr>
        <b val="true"/>
        <sz val="11"/>
        <color rgb="FF000000"/>
        <rFont val="Liberation Sans1"/>
        <family val="0"/>
      </rPr>
      <t xml:space="preserve">FICHE DE CALCUL GALLINACES – FILIERE COURTE OU FILIERE LONGUE sans forfait ITAVI </t>
    </r>
    <r>
      <rPr>
        <b val="true"/>
        <sz val="11"/>
        <color rgb="FF00B0F0"/>
        <rFont val="Liberation Sans1"/>
        <family val="0"/>
      </rPr>
      <t xml:space="preserve"> ONGLET A imprimer et signer par le comptable si utilisé pour le calcul</t>
    </r>
  </si>
  <si>
    <t xml:space="preserve">Totalité Espèces/activités</t>
  </si>
  <si>
    <r>
      <rPr>
        <b val="true"/>
        <sz val="11"/>
        <color rgb="FF000000"/>
        <rFont val="Liberation Sans1"/>
        <family val="0"/>
      </rPr>
      <t xml:space="preserve">FICHE DE CALCUL POULES PONDEUSES  </t>
    </r>
    <r>
      <rPr>
        <b val="true"/>
        <sz val="11"/>
        <color rgb="FF00B0F0"/>
        <rFont val="Liberation Sans1"/>
        <family val="0"/>
      </rPr>
      <t xml:space="preserve">ONGLET A imprimer et signer par le comptable si utilisé pour le calcul</t>
    </r>
  </si>
  <si>
    <t xml:space="preserve">poules pondeuses</t>
  </si>
  <si>
    <t xml:space="preserve">Nb animaux mis en place durant la période de référence*</t>
  </si>
  <si>
    <t xml:space="preserve">*s’il n’y a pas eu de mises en place durant la période de référence, mais que des animaux étaient présents le premier jour de la période, ce nombre d’animaux peut être indiqué.</t>
  </si>
  <si>
    <t xml:space="preserve">Version calculette</t>
  </si>
  <si>
    <t xml:space="preserve">V2.0</t>
  </si>
  <si>
    <t xml:space="preserve">V211210</t>
  </si>
  <si>
    <t xml:space="preserve">date de reprise max</t>
  </si>
  <si>
    <t xml:space="preserve">date plafond I2 élevage</t>
  </si>
  <si>
    <t xml:space="preserve">date plafond I2 engraissement</t>
  </si>
  <si>
    <t xml:space="preserve">Activités palmi FL</t>
  </si>
  <si>
    <t xml:space="preserve">taux ITAVI</t>
  </si>
  <si>
    <t xml:space="preserve">Engraissement</t>
  </si>
  <si>
    <t xml:space="preserve">Activités gallus FL</t>
  </si>
  <si>
    <t xml:space="preserve">Activités filière courte palmi</t>
  </si>
  <si>
    <t xml:space="preserve">Listes communes</t>
  </si>
  <si>
    <t xml:space="preserve">Canard prêt-à-engraisser</t>
  </si>
  <si>
    <t xml:space="preserve">cailles</t>
  </si>
  <si>
    <t xml:space="preserve">Canards : élevage prêts à engraisser</t>
  </si>
  <si>
    <t xml:space="preserve">Département</t>
  </si>
  <si>
    <t xml:space="preserve">Code INSEE</t>
  </si>
  <si>
    <t xml:space="preserve">Nom Commune</t>
  </si>
  <si>
    <t xml:space="preserve">INSEE – commune</t>
  </si>
  <si>
    <t xml:space="preserve">début ZR</t>
  </si>
  <si>
    <t xml:space="preserve">fin ZR</t>
  </si>
  <si>
    <t xml:space="preserve">complément I1</t>
  </si>
  <si>
    <t xml:space="preserve">fin ZR pour calcul</t>
  </si>
  <si>
    <t xml:space="preserve">Canard prêt-à-engraisser démarré (20 premiers jours)</t>
  </si>
  <si>
    <t xml:space="preserve">chapon</t>
  </si>
  <si>
    <t xml:space="preserve">Canards : engraissement et étapes suivantes éventuelles</t>
  </si>
  <si>
    <t xml:space="preserve">03022</t>
  </si>
  <si>
    <t xml:space="preserve">BELLENAVES</t>
  </si>
  <si>
    <t xml:space="preserve">Canard prêt-à-engraisser finition (de 21 à 90 jours)</t>
  </si>
  <si>
    <t xml:space="preserve">coquelet</t>
  </si>
  <si>
    <t xml:space="preserve">Canards : démarrage</t>
  </si>
  <si>
    <t xml:space="preserve">03053</t>
  </si>
  <si>
    <t xml:space="preserve">CHANTELLE</t>
  </si>
  <si>
    <t xml:space="preserve">Canard gras</t>
  </si>
  <si>
    <t xml:space="preserve">dinde</t>
  </si>
  <si>
    <t xml:space="preserve">Canards : finition</t>
  </si>
  <si>
    <t xml:space="preserve">03075</t>
  </si>
  <si>
    <t xml:space="preserve">CHEZELLE</t>
  </si>
  <si>
    <t xml:space="preserve">canard à rôtir</t>
  </si>
  <si>
    <t xml:space="preserve">pintade</t>
  </si>
  <si>
    <t xml:space="preserve">Oies : élevage prêts à engraisser</t>
  </si>
  <si>
    <t xml:space="preserve">03096</t>
  </si>
  <si>
    <t xml:space="preserve">DENEUILLE-LES CHANTELLE</t>
  </si>
  <si>
    <t xml:space="preserve">Oie prêt-à-engraisser</t>
  </si>
  <si>
    <t xml:space="preserve">pintade chaponnée</t>
  </si>
  <si>
    <t xml:space="preserve">Oies : engraissement et étapes suivantes éventuelles</t>
  </si>
  <si>
    <t xml:space="preserve">03175</t>
  </si>
  <si>
    <t xml:space="preserve">MONESTIER</t>
  </si>
  <si>
    <t xml:space="preserve">Oie engraissée</t>
  </si>
  <si>
    <t xml:space="preserve">poulet biologique</t>
  </si>
  <si>
    <t xml:space="preserve">Oies : démarrage</t>
  </si>
  <si>
    <t xml:space="preserve">03278</t>
  </si>
  <si>
    <t xml:space="preserve">TAXAT-SENAT</t>
  </si>
  <si>
    <t xml:space="preserve">Poulet cabanes mobiles</t>
  </si>
  <si>
    <t xml:space="preserve">Oies : finition</t>
  </si>
  <si>
    <t xml:space="preserve">08001</t>
  </si>
  <si>
    <t xml:space="preserve">ACY-ROMANCE</t>
  </si>
  <si>
    <t xml:space="preserve">poulet certifié</t>
  </si>
  <si>
    <t xml:space="preserve">Canards à rôtir, y compris abattage/transformation éventuels</t>
  </si>
  <si>
    <t xml:space="preserve">08006</t>
  </si>
  <si>
    <t xml:space="preserve">ALLAND’HUY-ET-SAUSSEUIL</t>
  </si>
  <si>
    <t xml:space="preserve">poulet export</t>
  </si>
  <si>
    <t xml:space="preserve">Oies à rôtir, y compris abattage/transformation éventuels</t>
  </si>
  <si>
    <t xml:space="preserve">08008</t>
  </si>
  <si>
    <t xml:space="preserve">AMAGNE</t>
  </si>
  <si>
    <t xml:space="preserve">poulet label rouge</t>
  </si>
  <si>
    <t xml:space="preserve">Autres : à saisir manuellement</t>
  </si>
  <si>
    <t xml:space="preserve">08010</t>
  </si>
  <si>
    <t xml:space="preserve">AMBLY-FLEURY</t>
  </si>
  <si>
    <t xml:space="preserve">poulet lourd non sexé</t>
  </si>
  <si>
    <t xml:space="preserve">08014</t>
  </si>
  <si>
    <t xml:space="preserve">ANNELLES</t>
  </si>
  <si>
    <t xml:space="preserve">poulet lourd sexé</t>
  </si>
  <si>
    <t xml:space="preserve">08021</t>
  </si>
  <si>
    <t xml:space="preserve">ARNICOURT</t>
  </si>
  <si>
    <t xml:space="preserve">poulet standard</t>
  </si>
  <si>
    <t xml:space="preserve">08025</t>
  </si>
  <si>
    <t xml:space="preserve">ATTIGNY</t>
  </si>
  <si>
    <t xml:space="preserve">08027</t>
  </si>
  <si>
    <t xml:space="preserve">AUBONCOURT-VAUZELLES</t>
  </si>
  <si>
    <t xml:space="preserve">08038</t>
  </si>
  <si>
    <t xml:space="preserve">AVANÇON</t>
  </si>
  <si>
    <t xml:space="preserve">08041</t>
  </si>
  <si>
    <t xml:space="preserve">BAALONS</t>
  </si>
  <si>
    <t xml:space="preserve">08042</t>
  </si>
  <si>
    <t xml:space="preserve">BALAIVES-ET-BUTZ</t>
  </si>
  <si>
    <t xml:space="preserve">08047</t>
  </si>
  <si>
    <t xml:space="preserve">BARBAISE</t>
  </si>
  <si>
    <t xml:space="preserve">08048</t>
  </si>
  <si>
    <t xml:space="preserve">BARBY</t>
  </si>
  <si>
    <t xml:space="preserve">08062</t>
  </si>
  <si>
    <t xml:space="preserve">BERTONCOURT</t>
  </si>
  <si>
    <t xml:space="preserve">08064</t>
  </si>
  <si>
    <t xml:space="preserve">BIERMES</t>
  </si>
  <si>
    <t xml:space="preserve">08076</t>
  </si>
  <si>
    <t xml:space="preserve">BOULZICOURT</t>
  </si>
  <si>
    <t xml:space="preserve">08099</t>
  </si>
  <si>
    <t xml:space="preserve">CHAMPIGNEUL SUR VENCE</t>
  </si>
  <si>
    <t xml:space="preserve">08103</t>
  </si>
  <si>
    <t xml:space="preserve">CHARBOGNE</t>
  </si>
  <si>
    <t xml:space="preserve">08107</t>
  </si>
  <si>
    <t xml:space="preserve">CHÂTEAU-PORCIEN</t>
  </si>
  <si>
    <t xml:space="preserve">08117</t>
  </si>
  <si>
    <t xml:space="preserve">CHESNOIS-AUBONCOURT</t>
  </si>
  <si>
    <t xml:space="preserve">08132</t>
  </si>
  <si>
    <t xml:space="preserve">CORNY-MACHEROMENIL</t>
  </si>
  <si>
    <t xml:space="preserve">08133</t>
  </si>
  <si>
    <t xml:space="preserve">COUCY</t>
  </si>
  <si>
    <t xml:space="preserve">08144</t>
  </si>
  <si>
    <t xml:space="preserve">DOUX</t>
  </si>
  <si>
    <t xml:space="preserve">08146</t>
  </si>
  <si>
    <t xml:space="preserve">DRAIZE</t>
  </si>
  <si>
    <t xml:space="preserve">08150</t>
  </si>
  <si>
    <t xml:space="preserve">ÉCLY</t>
  </si>
  <si>
    <t xml:space="preserve">08151</t>
  </si>
  <si>
    <t xml:space="preserve">ECORDAL</t>
  </si>
  <si>
    <t xml:space="preserve">08163</t>
  </si>
  <si>
    <t xml:space="preserve">FAISSAULT</t>
  </si>
  <si>
    <t xml:space="preserve">08165</t>
  </si>
  <si>
    <t xml:space="preserve">FAUX</t>
  </si>
  <si>
    <t xml:space="preserve">08193</t>
  </si>
  <si>
    <t xml:space="preserve">GIVRY</t>
  </si>
  <si>
    <t xml:space="preserve">08196</t>
  </si>
  <si>
    <t xml:space="preserve">GRANDCHAMP</t>
  </si>
  <si>
    <t xml:space="preserve">08203</t>
  </si>
  <si>
    <t xml:space="preserve">GUIGNICOURT-SUR-VENCE</t>
  </si>
  <si>
    <t xml:space="preserve">08219</t>
  </si>
  <si>
    <t xml:space="preserve">HAUTEVILLE</t>
  </si>
  <si>
    <t xml:space="preserve">08234</t>
  </si>
  <si>
    <t xml:space="preserve">INAUMONT</t>
  </si>
  <si>
    <t xml:space="preserve">08240</t>
  </si>
  <si>
    <t xml:space="preserve">JUSTINE-HERBIGNY</t>
  </si>
  <si>
    <t xml:space="preserve">08228</t>
  </si>
  <si>
    <t xml:space="preserve">LA HORGNE</t>
  </si>
  <si>
    <t xml:space="preserve">08323</t>
  </si>
  <si>
    <t xml:space="preserve">LA NEUVILLE LES WASIGNY</t>
  </si>
  <si>
    <t xml:space="preserve">08243</t>
  </si>
  <si>
    <t xml:space="preserve">LALOBBE</t>
  </si>
  <si>
    <t xml:space="preserve">08262</t>
  </si>
  <si>
    <t xml:space="preserve">LUCQUY</t>
  </si>
  <si>
    <t xml:space="preserve">08283</t>
  </si>
  <si>
    <t xml:space="preserve">MAZERNY</t>
  </si>
  <si>
    <t xml:space="preserve">08286</t>
  </si>
  <si>
    <t xml:space="preserve">MENIL-ANNELLES</t>
  </si>
  <si>
    <t xml:space="preserve">08288</t>
  </si>
  <si>
    <t xml:space="preserve">MESMONT</t>
  </si>
  <si>
    <t xml:space="preserve">08295</t>
  </si>
  <si>
    <t xml:space="preserve">MONDIGNY</t>
  </si>
  <si>
    <t xml:space="preserve">08305</t>
  </si>
  <si>
    <t xml:space="preserve">MONTIGNY-SUR-VENCE</t>
  </si>
  <si>
    <t xml:space="preserve">08306</t>
  </si>
  <si>
    <t xml:space="preserve">MONT-LAURENT</t>
  </si>
  <si>
    <t xml:space="preserve">08313</t>
  </si>
  <si>
    <t xml:space="preserve">NANTEUIL-SUR-AISNE</t>
  </si>
  <si>
    <t xml:space="preserve">08324</t>
  </si>
  <si>
    <t xml:space="preserve">NEUVIZY</t>
  </si>
  <si>
    <t xml:space="preserve">08329</t>
  </si>
  <si>
    <t xml:space="preserve">NOVION-PORCIEN</t>
  </si>
  <si>
    <t xml:space="preserve">08330</t>
  </si>
  <si>
    <t xml:space="preserve">NOVY-CHEVRIERES</t>
  </si>
  <si>
    <t xml:space="preserve">08339</t>
  </si>
  <si>
    <t xml:space="preserve">PERTHES</t>
  </si>
  <si>
    <t xml:space="preserve">08341</t>
  </si>
  <si>
    <t xml:space="preserve">POIX-TERRON</t>
  </si>
  <si>
    <t xml:space="preserve">08348</t>
  </si>
  <si>
    <t xml:space="preserve">PUISEUX</t>
  </si>
  <si>
    <t xml:space="preserve">08352</t>
  </si>
  <si>
    <t xml:space="preserve">RALLICOURT</t>
  </si>
  <si>
    <t xml:space="preserve">08362</t>
  </si>
  <si>
    <t xml:space="preserve">RETHEL</t>
  </si>
  <si>
    <t xml:space="preserve">08384</t>
  </si>
  <si>
    <t xml:space="preserve">SAINT LAMBERT ET MONT DE JEUX</t>
  </si>
  <si>
    <t xml:space="preserve">08387</t>
  </si>
  <si>
    <t xml:space="preserve">SAINT-LOUP-TERRIER</t>
  </si>
  <si>
    <t xml:space="preserve">08395</t>
  </si>
  <si>
    <t xml:space="preserve">SAINT-PIERRE-SUR-VENCE</t>
  </si>
  <si>
    <t xml:space="preserve">08401</t>
  </si>
  <si>
    <t xml:space="preserve">SAULCES-CHAMPENOISES</t>
  </si>
  <si>
    <t xml:space="preserve">08402</t>
  </si>
  <si>
    <t xml:space="preserve">SAULCES-MONCLIN</t>
  </si>
  <si>
    <t xml:space="preserve">08403</t>
  </si>
  <si>
    <t xml:space="preserve">SAULT-LES-RETHEL</t>
  </si>
  <si>
    <t xml:space="preserve">08415</t>
  </si>
  <si>
    <t xml:space="preserve">SERY</t>
  </si>
  <si>
    <t xml:space="preserve">08416</t>
  </si>
  <si>
    <t xml:space="preserve">SEUIL</t>
  </si>
  <si>
    <t xml:space="preserve">08419</t>
  </si>
  <si>
    <t xml:space="preserve">SIGNY-L'ABBAYE</t>
  </si>
  <si>
    <t xml:space="preserve">08422</t>
  </si>
  <si>
    <t xml:space="preserve">SINGLY</t>
  </si>
  <si>
    <t xml:space="preserve">08426</t>
  </si>
  <si>
    <t xml:space="preserve">SON</t>
  </si>
  <si>
    <t xml:space="preserve">08427</t>
  </si>
  <si>
    <t xml:space="preserve">SORBON</t>
  </si>
  <si>
    <t xml:space="preserve">08428</t>
  </si>
  <si>
    <t xml:space="preserve">SORCY-BAUTHEMONT</t>
  </si>
  <si>
    <t xml:space="preserve">08435</t>
  </si>
  <si>
    <t xml:space="preserve">TAGNON</t>
  </si>
  <si>
    <t xml:space="preserve">08438</t>
  </si>
  <si>
    <t xml:space="preserve">TAIZY</t>
  </si>
  <si>
    <t xml:space="preserve">08452</t>
  </si>
  <si>
    <t xml:space="preserve">THUGNY-TRUGNY</t>
  </si>
  <si>
    <t xml:space="preserve">08454</t>
  </si>
  <si>
    <t xml:space="preserve">TOULIGNY</t>
  </si>
  <si>
    <t xml:space="preserve">08462</t>
  </si>
  <si>
    <t xml:space="preserve">VAUX-CHAMPAGNE</t>
  </si>
  <si>
    <t xml:space="preserve">08467</t>
  </si>
  <si>
    <t xml:space="preserve">VAUX-MONTREUIL</t>
  </si>
  <si>
    <t xml:space="preserve">08472</t>
  </si>
  <si>
    <t xml:space="preserve">VIEL-SAINT-REMY</t>
  </si>
  <si>
    <t xml:space="preserve">08479</t>
  </si>
  <si>
    <t xml:space="preserve">VILLERS-LE-TOURNEUR</t>
  </si>
  <si>
    <t xml:space="preserve">08482</t>
  </si>
  <si>
    <t xml:space="preserve">VILLERS-SUR-LE-MONT</t>
  </si>
  <si>
    <t xml:space="preserve">08496</t>
  </si>
  <si>
    <t xml:space="preserve">WAGNON</t>
  </si>
  <si>
    <t xml:space="preserve">08499</t>
  </si>
  <si>
    <t xml:space="preserve">WASIGNY</t>
  </si>
  <si>
    <t xml:space="preserve">08500</t>
  </si>
  <si>
    <t xml:space="preserve">WIGNICOURT</t>
  </si>
  <si>
    <t xml:space="preserve">08503</t>
  </si>
  <si>
    <t xml:space="preserve">YVERNAUMONT</t>
  </si>
  <si>
    <t xml:space="preserve">LES-SAINTES-MARIES-DE-LA-MER</t>
  </si>
  <si>
    <t xml:space="preserve">ARROMANCHES-LES-BAINS</t>
  </si>
  <si>
    <t xml:space="preserve">ASNELLES</t>
  </si>
  <si>
    <t xml:space="preserve">BAZENVILLE</t>
  </si>
  <si>
    <t xml:space="preserve">COLOMBIERS-SUR-SEULLES</t>
  </si>
  <si>
    <t xml:space="preserve">CREPON</t>
  </si>
  <si>
    <t xml:space="preserve">CREULLY-SUR-SEULLES</t>
  </si>
  <si>
    <t xml:space="preserve">GRAYE-SUR-MER</t>
  </si>
  <si>
    <t xml:space="preserve">LE MANOIR</t>
  </si>
  <si>
    <t xml:space="preserve">MEUVAINES</t>
  </si>
  <si>
    <t xml:space="preserve">PONTS-SUR-SEULLES</t>
  </si>
  <si>
    <t xml:space="preserve">RYES</t>
  </si>
  <si>
    <t xml:space="preserve">SAINT-COME-DE-FRESNE</t>
  </si>
  <si>
    <t xml:space="preserve">SAINTE-CROIX-SUR-MER</t>
  </si>
  <si>
    <t xml:space="preserve">TRACY-SUR-MER</t>
  </si>
  <si>
    <t xml:space="preserve">VER-SUR-MER</t>
  </si>
  <si>
    <t xml:space="preserve">AUSSONNE</t>
  </si>
  <si>
    <t xml:space="preserve">BEAUZELLE</t>
  </si>
  <si>
    <t xml:space="preserve">BOULOC</t>
  </si>
  <si>
    <t xml:space="preserve">BRETX</t>
  </si>
  <si>
    <t xml:space="preserve">BRUGUIERES</t>
  </si>
  <si>
    <t xml:space="preserve">CASTELNAU-D'ESTRETEFONDS</t>
  </si>
  <si>
    <t xml:space="preserve">CORNEBARRIEU</t>
  </si>
  <si>
    <t xml:space="preserve">DAUX</t>
  </si>
  <si>
    <t xml:space="preserve">FENOUILLET</t>
  </si>
  <si>
    <t xml:space="preserve">GAGNAC-SUR-GARONNE</t>
  </si>
  <si>
    <t xml:space="preserve">GRENADE</t>
  </si>
  <si>
    <t xml:space="preserve">LARRA</t>
  </si>
  <si>
    <t xml:space="preserve">LAUNAC</t>
  </si>
  <si>
    <t xml:space="preserve">LE BURGAUD</t>
  </si>
  <si>
    <t xml:space="preserve">LESPINASSE</t>
  </si>
  <si>
    <t xml:space="preserve">LEVIGNAC</t>
  </si>
  <si>
    <t xml:space="preserve">MENVILLE</t>
  </si>
  <si>
    <t xml:space="preserve">MERVILLE</t>
  </si>
  <si>
    <t xml:space="preserve">MONDONVILLE</t>
  </si>
  <si>
    <t xml:space="preserve">MONTAIGUT-SUR-SAVE</t>
  </si>
  <si>
    <t xml:space="preserve">ONDES</t>
  </si>
  <si>
    <t xml:space="preserve">SAINT-CEZERT</t>
  </si>
  <si>
    <t xml:space="preserve">SAINT-JORY</t>
  </si>
  <si>
    <t xml:space="preserve">SAINT-PAUL-SUR-SAVE</t>
  </si>
  <si>
    <t xml:space="preserve">SAINT-RUSTICE</t>
  </si>
  <si>
    <t xml:space="preserve">SAINT-SAUVEUR</t>
  </si>
  <si>
    <t xml:space="preserve">SEILH</t>
  </si>
  <si>
    <t xml:space="preserve">THIL</t>
  </si>
  <si>
    <t xml:space="preserve">VILLENEUVE-LES-BOULOC</t>
  </si>
  <si>
    <t xml:space="preserve">AIGNAN</t>
  </si>
  <si>
    <t xml:space="preserve">ARBLADE-LE-BAS</t>
  </si>
  <si>
    <t xml:space="preserve">ARBLADE-LE-HAUT</t>
  </si>
  <si>
    <t xml:space="preserve">ARMENTIEUX</t>
  </si>
  <si>
    <t xml:space="preserve">ARMOUS-ET-CAU</t>
  </si>
  <si>
    <t xml:space="preserve">AUBIET</t>
  </si>
  <si>
    <t xml:space="preserve">AUJAN-MOURNEDE</t>
  </si>
  <si>
    <t xml:space="preserve">AURENSAN</t>
  </si>
  <si>
    <t xml:space="preserve">AURIMONT</t>
  </si>
  <si>
    <t xml:space="preserve">AUTERIVE</t>
  </si>
  <si>
    <t xml:space="preserve">AUX-AUSSAT</t>
  </si>
  <si>
    <t xml:space="preserve">AVERON-BERGELLE</t>
  </si>
  <si>
    <t xml:space="preserve">AYZIEU</t>
  </si>
  <si>
    <t xml:space="preserve">BARCELONNE-DU-GERS</t>
  </si>
  <si>
    <t xml:space="preserve">BARCUGNAN</t>
  </si>
  <si>
    <t xml:space="preserve">BARS</t>
  </si>
  <si>
    <t xml:space="preserve">BASCOUS</t>
  </si>
  <si>
    <t xml:space="preserve">BASSOUES</t>
  </si>
  <si>
    <t xml:space="preserve">BAZIAN</t>
  </si>
  <si>
    <t xml:space="preserve">BAZUGUES</t>
  </si>
  <si>
    <t xml:space="preserve">BEAUCAIRE</t>
  </si>
  <si>
    <t xml:space="preserve">BEAUMARCHES</t>
  </si>
  <si>
    <t xml:space="preserve">BEAUMONT</t>
  </si>
  <si>
    <t xml:space="preserve">BECCAS</t>
  </si>
  <si>
    <t xml:space="preserve">BEDECHAN</t>
  </si>
  <si>
    <t xml:space="preserve">BELLOC-SAINT-CLAMENS</t>
  </si>
  <si>
    <t xml:space="preserve">BELMONT</t>
  </si>
  <si>
    <t xml:space="preserve">BERAUT</t>
  </si>
  <si>
    <t xml:space="preserve">BERDOUES</t>
  </si>
  <si>
    <t xml:space="preserve">BERNEDE</t>
  </si>
  <si>
    <t xml:space="preserve">BETOUS</t>
  </si>
  <si>
    <t xml:space="preserve">BETPLAN</t>
  </si>
  <si>
    <t xml:space="preserve">BEZERIL</t>
  </si>
  <si>
    <t xml:space="preserve">BEZOLLES</t>
  </si>
  <si>
    <t xml:space="preserve">BLOUSSON-SERIAN</t>
  </si>
  <si>
    <t xml:space="preserve">BOULAUR</t>
  </si>
  <si>
    <t xml:space="preserve">BOURROUILLAN</t>
  </si>
  <si>
    <t xml:space="preserve">BOUZON-GELLENAVE</t>
  </si>
  <si>
    <t xml:space="preserve">BRETAGNE-D'ARMAGNAC</t>
  </si>
  <si>
    <t xml:space="preserve">CAHUZAC-SUR-ADOUR</t>
  </si>
  <si>
    <t xml:space="preserve">CAILLAVET</t>
  </si>
  <si>
    <t xml:space="preserve">CALLIAN</t>
  </si>
  <si>
    <t xml:space="preserve">CAMPAGNE-D'ARMAGNAC</t>
  </si>
  <si>
    <t xml:space="preserve">CASSAIGNE</t>
  </si>
  <si>
    <t xml:space="preserve">CASTELNAU D'AUZAN LABARRERE</t>
  </si>
  <si>
    <t xml:space="preserve">CASTELNAU-BARBARENS</t>
  </si>
  <si>
    <t xml:space="preserve">CASTELNAU-D'ANGLES</t>
  </si>
  <si>
    <t xml:space="preserve">CASTELNAVET</t>
  </si>
  <si>
    <t xml:space="preserve">CASTEX</t>
  </si>
  <si>
    <t xml:space="preserve">CASTEX-D'ARMAGNAC</t>
  </si>
  <si>
    <t xml:space="preserve">CASTILLON-DEBATS</t>
  </si>
  <si>
    <t xml:space="preserve">CAUMONT</t>
  </si>
  <si>
    <t xml:space="preserve">CAUPENNE-D'ARMAGNAC</t>
  </si>
  <si>
    <t xml:space="preserve">CAUSSENS</t>
  </si>
  <si>
    <t xml:space="preserve">CAZAUBON</t>
  </si>
  <si>
    <t xml:space="preserve">CAZAUX-D'ANGLES</t>
  </si>
  <si>
    <t xml:space="preserve">CAZAUX-VILLECOMTAL</t>
  </si>
  <si>
    <t xml:space="preserve">CAZENEUVE</t>
  </si>
  <si>
    <t xml:space="preserve">CLERMONT-POUYGUILLES</t>
  </si>
  <si>
    <t xml:space="preserve">CONDOM</t>
  </si>
  <si>
    <t xml:space="preserve">CORNEILLAN</t>
  </si>
  <si>
    <t xml:space="preserve">COULOUME-MONDEBAT</t>
  </si>
  <si>
    <t xml:space="preserve">COURRENSAN</t>
  </si>
  <si>
    <t xml:space="preserve">COURTIES</t>
  </si>
  <si>
    <t xml:space="preserve">CRAVENCERES</t>
  </si>
  <si>
    <t xml:space="preserve">CUELAS</t>
  </si>
  <si>
    <t xml:space="preserve">DEMU</t>
  </si>
  <si>
    <t xml:space="preserve">DUFFORT</t>
  </si>
  <si>
    <t xml:space="preserve">EAUZE</t>
  </si>
  <si>
    <t xml:space="preserve">ESCLASSAN-LABASTIDE</t>
  </si>
  <si>
    <t xml:space="preserve">ESPAS</t>
  </si>
  <si>
    <t xml:space="preserve">ESTAMPES</t>
  </si>
  <si>
    <t xml:space="preserve">ESTANG</t>
  </si>
  <si>
    <t xml:space="preserve">ESTIPOUY</t>
  </si>
  <si>
    <t xml:space="preserve">FAGET-ABBATIAL</t>
  </si>
  <si>
    <t xml:space="preserve">FOURCES</t>
  </si>
  <si>
    <t xml:space="preserve">FUSTEROUAU</t>
  </si>
  <si>
    <t xml:space="preserve">GALIAX</t>
  </si>
  <si>
    <t xml:space="preserve">GAZAX-ET-BACCARISSE</t>
  </si>
  <si>
    <t xml:space="preserve">GEE-RIVIERE</t>
  </si>
  <si>
    <t xml:space="preserve">GIMONT</t>
  </si>
  <si>
    <t xml:space="preserve">GONDRIN</t>
  </si>
  <si>
    <t xml:space="preserve">GOUX</t>
  </si>
  <si>
    <t xml:space="preserve">HAGET</t>
  </si>
  <si>
    <t xml:space="preserve">HAULIES</t>
  </si>
  <si>
    <t xml:space="preserve">IDRAC-RESPAILLES</t>
  </si>
  <si>
    <t xml:space="preserve">IZOTGES</t>
  </si>
  <si>
    <t xml:space="preserve">JU-BELLOC</t>
  </si>
  <si>
    <t xml:space="preserve">JUILLAC</t>
  </si>
  <si>
    <t xml:space="preserve">JUILLES</t>
  </si>
  <si>
    <t xml:space="preserve">JUSTIAN</t>
  </si>
  <si>
    <t xml:space="preserve">L'ISLE-ARNE</t>
  </si>
  <si>
    <t xml:space="preserve">L'ISLE-DE-NOE</t>
  </si>
  <si>
    <t xml:space="preserve">LAAS</t>
  </si>
  <si>
    <t xml:space="preserve">LABARTHE</t>
  </si>
  <si>
    <t xml:space="preserve">LABARTHETE</t>
  </si>
  <si>
    <t xml:space="preserve">LABEJAN</t>
  </si>
  <si>
    <t xml:space="preserve">LADEVEZE-RIVIERE</t>
  </si>
  <si>
    <t xml:space="preserve">LADEVEZE-VILLE</t>
  </si>
  <si>
    <t xml:space="preserve">LAGARDE-HACHAN</t>
  </si>
  <si>
    <t xml:space="preserve">LAGARDERE</t>
  </si>
  <si>
    <t xml:space="preserve">LAGRAULET-DU-GERS</t>
  </si>
  <si>
    <t xml:space="preserve">LAGUIAN-MAZOUS</t>
  </si>
  <si>
    <t xml:space="preserve">LAHAS</t>
  </si>
  <si>
    <t xml:space="preserve">LAMAZERE</t>
  </si>
  <si>
    <t xml:space="preserve">LANNE-SOUBIRAN</t>
  </si>
  <si>
    <t xml:space="preserve">LANNEMAIGNAN</t>
  </si>
  <si>
    <t xml:space="preserve">LANNEPAX</t>
  </si>
  <si>
    <t xml:space="preserve">LANNUX</t>
  </si>
  <si>
    <t xml:space="preserve">LAREE</t>
  </si>
  <si>
    <t xml:space="preserve">LARRESSINGLE</t>
  </si>
  <si>
    <t xml:space="preserve">LARROQUE-SUR-L'OSSE</t>
  </si>
  <si>
    <t xml:space="preserve">LARTIGUE</t>
  </si>
  <si>
    <t xml:space="preserve">LASSERADE</t>
  </si>
  <si>
    <t xml:space="preserve">LAUJUZAN</t>
  </si>
  <si>
    <t xml:space="preserve">LAURAET</t>
  </si>
  <si>
    <t xml:space="preserve">LAVERAET</t>
  </si>
  <si>
    <t xml:space="preserve">LE HOUGA</t>
  </si>
  <si>
    <t xml:space="preserve">LELIN-LAPUJOLLE</t>
  </si>
  <si>
    <t xml:space="preserve">LIAS-D'ARMAGNAC</t>
  </si>
  <si>
    <t xml:space="preserve">LOUBEDAT</t>
  </si>
  <si>
    <t xml:space="preserve">LOUBERSAN</t>
  </si>
  <si>
    <t xml:space="preserve">LOURTIES-MONBRUN</t>
  </si>
  <si>
    <t xml:space="preserve">LOUSLITGES</t>
  </si>
  <si>
    <t xml:space="preserve">LOUSSOUS-DEBAT</t>
  </si>
  <si>
    <t xml:space="preserve">LUPIAC</t>
  </si>
  <si>
    <t xml:space="preserve">LUPPE-VIOLLES</t>
  </si>
  <si>
    <t xml:space="preserve">LUSSAN</t>
  </si>
  <si>
    <t xml:space="preserve">MAGNAN</t>
  </si>
  <si>
    <t xml:space="preserve">MAIGNAUT-TAUZIA</t>
  </si>
  <si>
    <t xml:space="preserve">MALABAT</t>
  </si>
  <si>
    <t xml:space="preserve">MANAS-BASTANOUS</t>
  </si>
  <si>
    <t xml:space="preserve">MANCIET</t>
  </si>
  <si>
    <t xml:space="preserve">MANSENCOME</t>
  </si>
  <si>
    <t xml:space="preserve">MARAMBAT</t>
  </si>
  <si>
    <t xml:space="preserve">MARCIAC</t>
  </si>
  <si>
    <t xml:space="preserve">MARGOUET-MEYMES</t>
  </si>
  <si>
    <t xml:space="preserve">MARGUESTAU</t>
  </si>
  <si>
    <t xml:space="preserve">MARSAN</t>
  </si>
  <si>
    <t xml:space="preserve">MARSEILLAN</t>
  </si>
  <si>
    <t xml:space="preserve">MASCARAS</t>
  </si>
  <si>
    <t xml:space="preserve">MASSEUBE</t>
  </si>
  <si>
    <t xml:space="preserve">MAULEON-D'ARMAGNAC</t>
  </si>
  <si>
    <t xml:space="preserve">MAULICHERES</t>
  </si>
  <si>
    <t xml:space="preserve">MAUMUSSON-LAGUIAN</t>
  </si>
  <si>
    <t xml:space="preserve">MAUPAS</t>
  </si>
  <si>
    <t xml:space="preserve">MIELAN</t>
  </si>
  <si>
    <t xml:space="preserve">MIRAMONT-D'ASTARAC</t>
  </si>
  <si>
    <t xml:space="preserve">MIRANDE</t>
  </si>
  <si>
    <t xml:space="preserve">MIRANNES</t>
  </si>
  <si>
    <t xml:space="preserve">MONCASSIN</t>
  </si>
  <si>
    <t xml:space="preserve">MONCLAR</t>
  </si>
  <si>
    <t xml:space="preserve">MONCLAR-SUR-LOSSE</t>
  </si>
  <si>
    <t xml:space="preserve">MONGAUSY</t>
  </si>
  <si>
    <t xml:space="preserve">MONGUILHEM</t>
  </si>
  <si>
    <t xml:space="preserve">MONLAUR-BERNET</t>
  </si>
  <si>
    <t xml:space="preserve">MONLEZUN</t>
  </si>
  <si>
    <t xml:space="preserve">MONLEZUN-D'ARMAGNAC</t>
  </si>
  <si>
    <t xml:space="preserve">MONPARDIAC</t>
  </si>
  <si>
    <t xml:space="preserve">MONT-DE-MARRAST</t>
  </si>
  <si>
    <t xml:space="preserve">MONTAMAT</t>
  </si>
  <si>
    <t xml:space="preserve">MONTAUT</t>
  </si>
  <si>
    <t xml:space="preserve">MONTEGUT</t>
  </si>
  <si>
    <t xml:space="preserve">MONTEGUT-ARROS</t>
  </si>
  <si>
    <t xml:space="preserve">MONTESQUIOU</t>
  </si>
  <si>
    <t xml:space="preserve">MONTIRON</t>
  </si>
  <si>
    <t xml:space="preserve">MONTREAL</t>
  </si>
  <si>
    <t xml:space="preserve">MORMES</t>
  </si>
  <si>
    <t xml:space="preserve">MOUCHAN</t>
  </si>
  <si>
    <t xml:space="preserve">MOUCHES</t>
  </si>
  <si>
    <t xml:space="preserve">MOUREDE</t>
  </si>
  <si>
    <t xml:space="preserve">NOGARO</t>
  </si>
  <si>
    <t xml:space="preserve">NOULENS</t>
  </si>
  <si>
    <t xml:space="preserve">PALLANNE</t>
  </si>
  <si>
    <t xml:space="preserve">PANJAS</t>
  </si>
  <si>
    <t xml:space="preserve">PELLEFIGUE</t>
  </si>
  <si>
    <t xml:space="preserve">PERCHEDE</t>
  </si>
  <si>
    <t xml:space="preserve">PESSAN</t>
  </si>
  <si>
    <t xml:space="preserve">PEYRUSSE-GRANDE</t>
  </si>
  <si>
    <t xml:space="preserve">PEYRUSSE-VIEILLE</t>
  </si>
  <si>
    <t xml:space="preserve">PLAISANCE</t>
  </si>
  <si>
    <t xml:space="preserve">POLASTRON</t>
  </si>
  <si>
    <t xml:space="preserve">PONSAMPERE</t>
  </si>
  <si>
    <t xml:space="preserve">PONSAN-SOUBIRAN</t>
  </si>
  <si>
    <t xml:space="preserve">POUYDRAGUIN</t>
  </si>
  <si>
    <t xml:space="preserve">POUYLEBON</t>
  </si>
  <si>
    <t xml:space="preserve">PRECHAC-SUR-ADOUR</t>
  </si>
  <si>
    <t xml:space="preserve">PRENERON</t>
  </si>
  <si>
    <t xml:space="preserve">PROJAN</t>
  </si>
  <si>
    <t xml:space="preserve">RAMOUZENS</t>
  </si>
  <si>
    <t xml:space="preserve">REANS</t>
  </si>
  <si>
    <t xml:space="preserve">RICOURT</t>
  </si>
  <si>
    <t xml:space="preserve">RISCLE</t>
  </si>
  <si>
    <t xml:space="preserve">ROQUEBRUNE</t>
  </si>
  <si>
    <t xml:space="preserve">ROQUES</t>
  </si>
  <si>
    <t xml:space="preserve">ROZES</t>
  </si>
  <si>
    <t xml:space="preserve">SABAZAN</t>
  </si>
  <si>
    <t xml:space="preserve">SADEILLAN</t>
  </si>
  <si>
    <t xml:space="preserve">SAINT-ANDRE</t>
  </si>
  <si>
    <t xml:space="preserve">SAINT-ARAILLES</t>
  </si>
  <si>
    <t xml:space="preserve">SAINT-ARROMAN</t>
  </si>
  <si>
    <t xml:space="preserve">SAINT-AUNIX-LENGROS</t>
  </si>
  <si>
    <t xml:space="preserve">SAINT-CAPRAIS</t>
  </si>
  <si>
    <t xml:space="preserve">SAINT-CHRISTAUD</t>
  </si>
  <si>
    <t xml:space="preserve">SAINT-ELIX-D'ASTARAC</t>
  </si>
  <si>
    <t xml:space="preserve">SAINT-ELIX-THEUX</t>
  </si>
  <si>
    <t xml:space="preserve">SAINT-GERME</t>
  </si>
  <si>
    <t xml:space="preserve">SAINT-GRIEDE</t>
  </si>
  <si>
    <t xml:space="preserve">SAINT-JEAN-POUTGE</t>
  </si>
  <si>
    <t xml:space="preserve">SAINT-JUSTIN</t>
  </si>
  <si>
    <t xml:space="preserve">SAINT-MARTIN</t>
  </si>
  <si>
    <t xml:space="preserve">SAINT-MARTIN-D'ARMAGNAC</t>
  </si>
  <si>
    <t xml:space="preserve">SAINT-MARTIN-GIMOIS</t>
  </si>
  <si>
    <t xml:space="preserve">SAINT-MAUR</t>
  </si>
  <si>
    <t xml:space="preserve">SAINT-MEDARD</t>
  </si>
  <si>
    <t xml:space="preserve">SAINT-MICHEL</t>
  </si>
  <si>
    <t xml:space="preserve">SAINT-MONT</t>
  </si>
  <si>
    <t xml:space="preserve">SAINT-OST</t>
  </si>
  <si>
    <t xml:space="preserve">SAINT-PAUL-DE-BAISE</t>
  </si>
  <si>
    <t xml:space="preserve">SAINT-PIERRE-D'AUBEZIES</t>
  </si>
  <si>
    <t xml:space="preserve">SAINT-SOULAN</t>
  </si>
  <si>
    <t xml:space="preserve">SAINTE-AURENCE-CAZAUX</t>
  </si>
  <si>
    <t xml:space="preserve">SAINTE-CHRISTIE-D'ARMAGNAC</t>
  </si>
  <si>
    <t xml:space="preserve">SAINTE-DODE</t>
  </si>
  <si>
    <t xml:space="preserve">SALLES-D'ARMAGNAC</t>
  </si>
  <si>
    <t xml:space="preserve">SAMARAN</t>
  </si>
  <si>
    <t xml:space="preserve">SARAMON</t>
  </si>
  <si>
    <t xml:space="preserve">SARRAGACHIES</t>
  </si>
  <si>
    <t xml:space="preserve">SARRAGUZAN</t>
  </si>
  <si>
    <t xml:space="preserve">SAUVIAC</t>
  </si>
  <si>
    <t xml:space="preserve">SCIEURAC-ET-FLOURES</t>
  </si>
  <si>
    <t xml:space="preserve">SEAILLES</t>
  </si>
  <si>
    <t xml:space="preserve">SEGOS</t>
  </si>
  <si>
    <t xml:space="preserve">SEISSAN</t>
  </si>
  <si>
    <t xml:space="preserve">SEMBOUES</t>
  </si>
  <si>
    <t xml:space="preserve">SEMEZIES-CACHAN</t>
  </si>
  <si>
    <t xml:space="preserve">SION</t>
  </si>
  <si>
    <t xml:space="preserve">SORBETS</t>
  </si>
  <si>
    <t xml:space="preserve">TARSAC</t>
  </si>
  <si>
    <t xml:space="preserve">TASQUE</t>
  </si>
  <si>
    <t xml:space="preserve">TERMES-D'ARMAGNAC</t>
  </si>
  <si>
    <t xml:space="preserve">TIESTE-URAGNOUX</t>
  </si>
  <si>
    <t xml:space="preserve">TILLAC</t>
  </si>
  <si>
    <t xml:space="preserve">TIRENT-PONTEJAC</t>
  </si>
  <si>
    <t xml:space="preserve">TOUJOUSE</t>
  </si>
  <si>
    <t xml:space="preserve">TOURDUN</t>
  </si>
  <si>
    <t xml:space="preserve">TRAVERSERES</t>
  </si>
  <si>
    <t xml:space="preserve">TRONCENS</t>
  </si>
  <si>
    <t xml:space="preserve">TUDELLE</t>
  </si>
  <si>
    <t xml:space="preserve">URGOSSE</t>
  </si>
  <si>
    <t xml:space="preserve">VALENCE-SUR-BAISE</t>
  </si>
  <si>
    <t xml:space="preserve">VERGOIGNAN</t>
  </si>
  <si>
    <t xml:space="preserve">VERLUS</t>
  </si>
  <si>
    <t xml:space="preserve">VIC-FEZENSAC</t>
  </si>
  <si>
    <t xml:space="preserve">VIELLA</t>
  </si>
  <si>
    <t xml:space="preserve">VILLECOMTAL-SUR-ARROS</t>
  </si>
  <si>
    <t xml:space="preserve">VIOZAN</t>
  </si>
  <si>
    <t xml:space="preserve">AIRE-SUR-L'ADOUR</t>
  </si>
  <si>
    <t xml:space="preserve">AMOU</t>
  </si>
  <si>
    <t xml:space="preserve">ANGOUMÉ</t>
  </si>
  <si>
    <t xml:space="preserve">ANGRESSE</t>
  </si>
  <si>
    <t xml:space="preserve">ARBOUCAVE</t>
  </si>
  <si>
    <t xml:space="preserve">ARENGOSSE</t>
  </si>
  <si>
    <t xml:space="preserve">ARGELOS</t>
  </si>
  <si>
    <t xml:space="preserve">ARSAGUE</t>
  </si>
  <si>
    <t xml:space="preserve">ARTASSENX</t>
  </si>
  <si>
    <t xml:space="preserve">ARTHEZ-D'ARMAGNAC</t>
  </si>
  <si>
    <t xml:space="preserve">ARUE</t>
  </si>
  <si>
    <t xml:space="preserve">ARX</t>
  </si>
  <si>
    <t xml:space="preserve">AUBAGNAN</t>
  </si>
  <si>
    <t xml:space="preserve">AUDIGNON</t>
  </si>
  <si>
    <t xml:space="preserve">AUDON</t>
  </si>
  <si>
    <t xml:space="preserve">AURICE</t>
  </si>
  <si>
    <t xml:space="preserve">AZUR</t>
  </si>
  <si>
    <t xml:space="preserve">BAHUS-SOUBIRAN</t>
  </si>
  <si>
    <t xml:space="preserve">BAIGTS</t>
  </si>
  <si>
    <t xml:space="preserve">BANOS</t>
  </si>
  <si>
    <t xml:space="preserve">BASCONS</t>
  </si>
  <si>
    <t xml:space="preserve">BAS-MAUCO</t>
  </si>
  <si>
    <t xml:space="preserve">BASSERCLES</t>
  </si>
  <si>
    <t xml:space="preserve">BASTENNES</t>
  </si>
  <si>
    <t xml:space="preserve">BATS</t>
  </si>
  <si>
    <t xml:space="preserve">BAUDIGNAN</t>
  </si>
  <si>
    <t xml:space="preserve">BÉGAAR</t>
  </si>
  <si>
    <t xml:space="preserve">BÉLIS</t>
  </si>
  <si>
    <t xml:space="preserve">BÉLUS</t>
  </si>
  <si>
    <t xml:space="preserve">BÉNESSE-LÈS-DAX</t>
  </si>
  <si>
    <t xml:space="preserve">BÉNESSE-MAREMNE</t>
  </si>
  <si>
    <t xml:space="preserve">BENQUET</t>
  </si>
  <si>
    <t xml:space="preserve">BERGOUEY</t>
  </si>
  <si>
    <t xml:space="preserve">BETBEZER-D'ARMAGNAC</t>
  </si>
  <si>
    <t xml:space="preserve">BEYLONGUE</t>
  </si>
  <si>
    <t xml:space="preserve">BEYRIES</t>
  </si>
  <si>
    <t xml:space="preserve">BIARROTTE</t>
  </si>
  <si>
    <t xml:space="preserve">BIAUDOS</t>
  </si>
  <si>
    <t xml:space="preserve">BONNEGARDE</t>
  </si>
  <si>
    <t xml:space="preserve">BORDÈRES-ET-LAMENSANS</t>
  </si>
  <si>
    <t xml:space="preserve">BOSTENS</t>
  </si>
  <si>
    <t xml:space="preserve">BOUGUE</t>
  </si>
  <si>
    <t xml:space="preserve">BOURDALAT</t>
  </si>
  <si>
    <t xml:space="preserve">BOURRIOT-BERGONCE</t>
  </si>
  <si>
    <t xml:space="preserve">BRASSEMPOUY</t>
  </si>
  <si>
    <t xml:space="preserve">BRETAGNE-DE-MARSAN</t>
  </si>
  <si>
    <t xml:space="preserve">BROCAS</t>
  </si>
  <si>
    <t xml:space="preserve">BUANES</t>
  </si>
  <si>
    <t xml:space="preserve">CACHEN</t>
  </si>
  <si>
    <t xml:space="preserve">CAGNOTTE</t>
  </si>
  <si>
    <t xml:space="preserve">CAMPAGNE</t>
  </si>
  <si>
    <t xml:space="preserve">CAMPET-ET-LAMOLÈRE</t>
  </si>
  <si>
    <t xml:space="preserve">CANDRESSE</t>
  </si>
  <si>
    <t xml:space="preserve">CANENX-ET-RÉAUT</t>
  </si>
  <si>
    <t xml:space="preserve">CAPBRETON</t>
  </si>
  <si>
    <t xml:space="preserve">CARCARÈS-SAINTE-CROIX</t>
  </si>
  <si>
    <t xml:space="preserve">CARCEN-PONSON</t>
  </si>
  <si>
    <t xml:space="preserve">CASSEN</t>
  </si>
  <si>
    <t xml:space="preserve">CASTAIGNOS-SOUSLENS</t>
  </si>
  <si>
    <t xml:space="preserve">CASTANDET</t>
  </si>
  <si>
    <t xml:space="preserve">CASTELNAU-CHALOSSE</t>
  </si>
  <si>
    <t xml:space="preserve">CASTELNAU-TURSAN</t>
  </si>
  <si>
    <t xml:space="preserve">CASTELNER</t>
  </si>
  <si>
    <t xml:space="preserve">CASTEL-SARRAZIN</t>
  </si>
  <si>
    <t xml:space="preserve">CASTETS</t>
  </si>
  <si>
    <t xml:space="preserve">CAUNA</t>
  </si>
  <si>
    <t xml:space="preserve">CAUNEILLE</t>
  </si>
  <si>
    <t xml:space="preserve">CAUPENNE</t>
  </si>
  <si>
    <t xml:space="preserve">CAZALIS</t>
  </si>
  <si>
    <t xml:space="preserve">CAZÈRES-SUR-L'ADOUR</t>
  </si>
  <si>
    <t xml:space="preserve">CÈRE</t>
  </si>
  <si>
    <t xml:space="preserve">CLASSUN</t>
  </si>
  <si>
    <t xml:space="preserve">CLÈDES</t>
  </si>
  <si>
    <t xml:space="preserve">CLERMONT</t>
  </si>
  <si>
    <t xml:space="preserve">COUDURES</t>
  </si>
  <si>
    <t xml:space="preserve">CRÉON-D'ARMAGNAC</t>
  </si>
  <si>
    <t xml:space="preserve">DAX</t>
  </si>
  <si>
    <t xml:space="preserve">DOAZIT</t>
  </si>
  <si>
    <t xml:space="preserve">DONZACQ</t>
  </si>
  <si>
    <t xml:space="preserve">DUHORT-BACHEN</t>
  </si>
  <si>
    <t xml:space="preserve">DUMES</t>
  </si>
  <si>
    <t xml:space="preserve">ESCALANS</t>
  </si>
  <si>
    <t xml:space="preserve">ESTIBEAUX</t>
  </si>
  <si>
    <t xml:space="preserve">ESTIGARDE</t>
  </si>
  <si>
    <t xml:space="preserve">EUGÉNIE-LES-BAINS</t>
  </si>
  <si>
    <t xml:space="preserve">EYRES-MONCUBE</t>
  </si>
  <si>
    <t xml:space="preserve">FARGUES</t>
  </si>
  <si>
    <t xml:space="preserve">GAAS</t>
  </si>
  <si>
    <t xml:space="preserve">GABARRET</t>
  </si>
  <si>
    <t xml:space="preserve">GAILLÈRES</t>
  </si>
  <si>
    <t xml:space="preserve">GAMARDE-LES-BAINS</t>
  </si>
  <si>
    <t xml:space="preserve">GAREIN</t>
  </si>
  <si>
    <t xml:space="preserve">GARREY</t>
  </si>
  <si>
    <t xml:space="preserve">GAUJACQ</t>
  </si>
  <si>
    <t xml:space="preserve">GEAUNE</t>
  </si>
  <si>
    <t xml:space="preserve">GELOUX</t>
  </si>
  <si>
    <t xml:space="preserve">GIBRET</t>
  </si>
  <si>
    <t xml:space="preserve">GOOS</t>
  </si>
  <si>
    <t xml:space="preserve">GOURBERA</t>
  </si>
  <si>
    <t xml:space="preserve">GOUSSE</t>
  </si>
  <si>
    <t xml:space="preserve">GOUTS</t>
  </si>
  <si>
    <t xml:space="preserve">GRENADE-SUR-L'ADOUR</t>
  </si>
  <si>
    <t xml:space="preserve">HABAS</t>
  </si>
  <si>
    <t xml:space="preserve">HAGETMAU</t>
  </si>
  <si>
    <t xml:space="preserve">HASTINGUES</t>
  </si>
  <si>
    <t xml:space="preserve">HAURIET</t>
  </si>
  <si>
    <t xml:space="preserve">HAUT-MAUCO</t>
  </si>
  <si>
    <t xml:space="preserve">HERM</t>
  </si>
  <si>
    <t xml:space="preserve">HERRÉ</t>
  </si>
  <si>
    <t xml:space="preserve">HEUGAS</t>
  </si>
  <si>
    <t xml:space="preserve">HINX</t>
  </si>
  <si>
    <t xml:space="preserve">HONTANX</t>
  </si>
  <si>
    <t xml:space="preserve">HORSARRIEU</t>
  </si>
  <si>
    <t xml:space="preserve">JOSSE</t>
  </si>
  <si>
    <t xml:space="preserve">LABASTIDE-CHALOSSE</t>
  </si>
  <si>
    <t xml:space="preserve">LABASTIDE-D'ARMAGNAC</t>
  </si>
  <si>
    <t xml:space="preserve">LABATUT</t>
  </si>
  <si>
    <t xml:space="preserve">LABENNE</t>
  </si>
  <si>
    <t xml:space="preserve">LABRIT</t>
  </si>
  <si>
    <t xml:space="preserve">LACAJUNTE</t>
  </si>
  <si>
    <t xml:space="preserve">LACQUY</t>
  </si>
  <si>
    <t xml:space="preserve">LACRABE</t>
  </si>
  <si>
    <t xml:space="preserve">LAGLORIEUSE</t>
  </si>
  <si>
    <t xml:space="preserve">LAGRANGE</t>
  </si>
  <si>
    <t xml:space="preserve">LAHOSSE</t>
  </si>
  <si>
    <t xml:space="preserve">LALUQUE</t>
  </si>
  <si>
    <t xml:space="preserve">LAMOTHE</t>
  </si>
  <si>
    <t xml:space="preserve">LARBEY</t>
  </si>
  <si>
    <t xml:space="preserve">LARRIVIÈRE-SAINT-SAVIN</t>
  </si>
  <si>
    <t xml:space="preserve">LATRILLE</t>
  </si>
  <si>
    <t xml:space="preserve">LAURÈDE</t>
  </si>
  <si>
    <t xml:space="preserve">LAURET</t>
  </si>
  <si>
    <t xml:space="preserve">LE FRÊCHE</t>
  </si>
  <si>
    <t xml:space="preserve">LE LEUY</t>
  </si>
  <si>
    <t xml:space="preserve">LE SEN</t>
  </si>
  <si>
    <t xml:space="preserve">LE VIGNAU</t>
  </si>
  <si>
    <t xml:space="preserve">LENCOUACQ</t>
  </si>
  <si>
    <t xml:space="preserve">LÉON</t>
  </si>
  <si>
    <t xml:space="preserve">LESGOR</t>
  </si>
  <si>
    <t xml:space="preserve">LESPERON</t>
  </si>
  <si>
    <t xml:space="preserve">LINXE</t>
  </si>
  <si>
    <t xml:space="preserve">LOSSE</t>
  </si>
  <si>
    <t xml:space="preserve">LOUER</t>
  </si>
  <si>
    <t xml:space="preserve">LOURQUEN</t>
  </si>
  <si>
    <t xml:space="preserve">LUBBON</t>
  </si>
  <si>
    <t xml:space="preserve">LUCBARDEZ ET BARGUES</t>
  </si>
  <si>
    <t xml:space="preserve">LUGLON</t>
  </si>
  <si>
    <t xml:space="preserve">LUSSAGNET</t>
  </si>
  <si>
    <t xml:space="preserve">MAGESCQ</t>
  </si>
  <si>
    <t xml:space="preserve">MAILLAS</t>
  </si>
  <si>
    <t xml:space="preserve">MAILLÈRES</t>
  </si>
  <si>
    <t xml:space="preserve">MANT</t>
  </si>
  <si>
    <t xml:space="preserve">MARPAPS</t>
  </si>
  <si>
    <t xml:space="preserve">MAURIES</t>
  </si>
  <si>
    <t xml:space="preserve">MAURRIN</t>
  </si>
  <si>
    <t xml:space="preserve">MAUVEZIN-D'ARMAGNAC</t>
  </si>
  <si>
    <t xml:space="preserve">MAYLIS</t>
  </si>
  <si>
    <t xml:space="preserve">MAZEROLLES</t>
  </si>
  <si>
    <t xml:space="preserve">MÉES</t>
  </si>
  <si>
    <t xml:space="preserve">MEILHAN</t>
  </si>
  <si>
    <t xml:space="preserve">MESSANGES</t>
  </si>
  <si>
    <t xml:space="preserve">MIMBASTE</t>
  </si>
  <si>
    <t xml:space="preserve">MIRAMONT-SENSACQ</t>
  </si>
  <si>
    <t xml:space="preserve">MISSON</t>
  </si>
  <si>
    <t xml:space="preserve">MOLIETS-ET-MAÂ</t>
  </si>
  <si>
    <t xml:space="preserve">MOMUY</t>
  </si>
  <si>
    <t xml:space="preserve">MONGET</t>
  </si>
  <si>
    <t xml:space="preserve">MONSÉGUR</t>
  </si>
  <si>
    <t xml:space="preserve">MONT-DE-MARSAN</t>
  </si>
  <si>
    <t xml:space="preserve">MONTÉGUT</t>
  </si>
  <si>
    <t xml:space="preserve">MONTFORT-EN-CHALOSSE</t>
  </si>
  <si>
    <t xml:space="preserve">MONTGAILLARD</t>
  </si>
  <si>
    <t xml:space="preserve">MONTSOUÉ</t>
  </si>
  <si>
    <t xml:space="preserve">MORCENX LA NOUVELLE</t>
  </si>
  <si>
    <t xml:space="preserve">MORGANX</t>
  </si>
  <si>
    <t xml:space="preserve">MOUSCARDÈS</t>
  </si>
  <si>
    <t xml:space="preserve">MUGRON</t>
  </si>
  <si>
    <t xml:space="preserve">NARROSSE</t>
  </si>
  <si>
    <t xml:space="preserve">NASSIET</t>
  </si>
  <si>
    <t xml:space="preserve">NERBIS</t>
  </si>
  <si>
    <t xml:space="preserve">NOUSSE</t>
  </si>
  <si>
    <t xml:space="preserve">OEYREGAVE</t>
  </si>
  <si>
    <t xml:space="preserve">OEYRELUY</t>
  </si>
  <si>
    <t xml:space="preserve">ONARD</t>
  </si>
  <si>
    <t xml:space="preserve">ONDRES</t>
  </si>
  <si>
    <t xml:space="preserve">ORIST</t>
  </si>
  <si>
    <t xml:space="preserve">ORTHEVIELLE</t>
  </si>
  <si>
    <t xml:space="preserve">ORX</t>
  </si>
  <si>
    <t xml:space="preserve">OSSAGES</t>
  </si>
  <si>
    <t xml:space="preserve">OUSSE-SUZAN</t>
  </si>
  <si>
    <t xml:space="preserve">OZOURT</t>
  </si>
  <si>
    <t xml:space="preserve">PARLEBOSCQ</t>
  </si>
  <si>
    <t xml:space="preserve">PAYROS-CAZAUTETS</t>
  </si>
  <si>
    <t xml:space="preserve">PÉCORADE</t>
  </si>
  <si>
    <t xml:space="preserve">PERQUIE</t>
  </si>
  <si>
    <t xml:space="preserve">PEY</t>
  </si>
  <si>
    <t xml:space="preserve">PEYRE</t>
  </si>
  <si>
    <t xml:space="preserve">PEYREHORADE</t>
  </si>
  <si>
    <t xml:space="preserve">PHILONDENX</t>
  </si>
  <si>
    <t xml:space="preserve">PIMBO</t>
  </si>
  <si>
    <t xml:space="preserve">POMAREZ</t>
  </si>
  <si>
    <t xml:space="preserve">PONTONX-SUR-L'ADOUR</t>
  </si>
  <si>
    <t xml:space="preserve">PORT-DE-LANNE</t>
  </si>
  <si>
    <t xml:space="preserve">POUDENX</t>
  </si>
  <si>
    <t xml:space="preserve">POUILLON</t>
  </si>
  <si>
    <t xml:space="preserve">POUYDESSEAUX</t>
  </si>
  <si>
    <t xml:space="preserve">POYANNE</t>
  </si>
  <si>
    <t xml:space="preserve">POYARTIN</t>
  </si>
  <si>
    <t xml:space="preserve">PRÉCHACQ-LES-BAINS</t>
  </si>
  <si>
    <t xml:space="preserve">PUJO-LE-PLAN</t>
  </si>
  <si>
    <t xml:space="preserve">PUYOL-CAZALET</t>
  </si>
  <si>
    <t xml:space="preserve">RENUNG</t>
  </si>
  <si>
    <t xml:space="preserve">RETJONS</t>
  </si>
  <si>
    <t xml:space="preserve">RIMBEZ-ET-BAUDIETS</t>
  </si>
  <si>
    <t xml:space="preserve">RION-DES-LANDES</t>
  </si>
  <si>
    <t xml:space="preserve">RIVIÈRE-SAAS-ET-GOURBY</t>
  </si>
  <si>
    <t xml:space="preserve">ROQUEFORT</t>
  </si>
  <si>
    <t xml:space="preserve">SABRES</t>
  </si>
  <si>
    <t xml:space="preserve">SAINT-AGNET</t>
  </si>
  <si>
    <t xml:space="preserve">SAINT-ANDRÉ-DE-SEIGNANX</t>
  </si>
  <si>
    <t xml:space="preserve">SAINT-AUBIN</t>
  </si>
  <si>
    <t xml:space="preserve">SAINT-AVIT</t>
  </si>
  <si>
    <t xml:space="preserve">SAINT-BARTHÉLEMY</t>
  </si>
  <si>
    <t xml:space="preserve">SAINT-CRICQ-CHALOSSE</t>
  </si>
  <si>
    <t xml:space="preserve">SAINT-CRICQ-DU-GAVE</t>
  </si>
  <si>
    <t xml:space="preserve">SAINT-CRICQ-VILLENEUVE</t>
  </si>
  <si>
    <t xml:space="preserve">SAINTE-COLOMBE</t>
  </si>
  <si>
    <t xml:space="preserve">SAINTE-FOY</t>
  </si>
  <si>
    <t xml:space="preserve">SAINTE-MARIE-DE-GOSSE</t>
  </si>
  <si>
    <t xml:space="preserve">SAINT-ÉTIENNE-D'ORTHE</t>
  </si>
  <si>
    <t xml:space="preserve">SAINT-GEIN</t>
  </si>
  <si>
    <t xml:space="preserve">SAINT-GEOURS-D'AURIBAT</t>
  </si>
  <si>
    <t xml:space="preserve">SAINT-GEOURS-DE-MAREMNE</t>
  </si>
  <si>
    <t xml:space="preserve">SAINT-GOR</t>
  </si>
  <si>
    <t xml:space="preserve">SAINT-JEAN-DE-LIER</t>
  </si>
  <si>
    <t xml:space="preserve">SAINT-JEAN-DE-MARSACQ</t>
  </si>
  <si>
    <t xml:space="preserve">SAINT-JULIEN-D'ARMAGNAC</t>
  </si>
  <si>
    <t xml:space="preserve">SAINT-LAURENT-DE-GOSSE</t>
  </si>
  <si>
    <t xml:space="preserve">SAINT-LON-LES-MINES</t>
  </si>
  <si>
    <t xml:space="preserve">SAINT-LOUBOUER</t>
  </si>
  <si>
    <t xml:space="preserve">SAINT-MARTIN-DE-HINX</t>
  </si>
  <si>
    <t xml:space="preserve">SAINT-MARTIN-DE-SEIGNANX</t>
  </si>
  <si>
    <t xml:space="preserve">SAINT-MARTIN-D'ONEY</t>
  </si>
  <si>
    <t xml:space="preserve">SAINT-MAURICE-SUR-ADOUR</t>
  </si>
  <si>
    <t xml:space="preserve">SAINT-MICHEL-ESCALUS</t>
  </si>
  <si>
    <t xml:space="preserve">SAINT-PANDELON</t>
  </si>
  <si>
    <t xml:space="preserve">SAINT-PAUL-LÈS-DAX</t>
  </si>
  <si>
    <t xml:space="preserve">SAINT-PERDON</t>
  </si>
  <si>
    <t xml:space="preserve">SAINT-PIERRE-DU-MONT</t>
  </si>
  <si>
    <t xml:space="preserve">SAINT-SEVER</t>
  </si>
  <si>
    <t xml:space="preserve">SAINT-VINCENT-DE-PAUL</t>
  </si>
  <si>
    <t xml:space="preserve">SAINT-VINCENT-DE-TYROSSE</t>
  </si>
  <si>
    <t xml:space="preserve">SAINT-YAGUEN</t>
  </si>
  <si>
    <t xml:space="preserve">SAMADET</t>
  </si>
  <si>
    <t xml:space="preserve">SARBAZAN</t>
  </si>
  <si>
    <t xml:space="preserve">SARRAZIET</t>
  </si>
  <si>
    <t xml:space="preserve">SARRON</t>
  </si>
  <si>
    <t xml:space="preserve">SAUBION</t>
  </si>
  <si>
    <t xml:space="preserve">SAUBRIGUES</t>
  </si>
  <si>
    <t xml:space="preserve">SAUBUSSE</t>
  </si>
  <si>
    <t xml:space="preserve">SAUGNAC-ET-CAMBRAN</t>
  </si>
  <si>
    <t xml:space="preserve">SEIGNOSSE</t>
  </si>
  <si>
    <t xml:space="preserve">SERRES-GASTON</t>
  </si>
  <si>
    <t xml:space="preserve">SERRESLOUS-ET-ARRIBANS</t>
  </si>
  <si>
    <t xml:space="preserve">SEYRESSE</t>
  </si>
  <si>
    <t xml:space="preserve">SIEST</t>
  </si>
  <si>
    <t xml:space="preserve">SOORTS-HOSSEGOR</t>
  </si>
  <si>
    <t xml:space="preserve">SORDE-L'ABBAYE</t>
  </si>
  <si>
    <t xml:space="preserve">SORT-EN-CHALOSSE</t>
  </si>
  <si>
    <t xml:space="preserve">SOUPROSSE</t>
  </si>
  <si>
    <t xml:space="preserve">SOUSTONS</t>
  </si>
  <si>
    <t xml:space="preserve">TALLER</t>
  </si>
  <si>
    <t xml:space="preserve">TARNOS</t>
  </si>
  <si>
    <t xml:space="preserve">TARTAS</t>
  </si>
  <si>
    <t xml:space="preserve">TERCIS-LES-BAINS</t>
  </si>
  <si>
    <t xml:space="preserve">TÉTHIEU</t>
  </si>
  <si>
    <t xml:space="preserve">TILH</t>
  </si>
  <si>
    <t xml:space="preserve">TOSSE</t>
  </si>
  <si>
    <t xml:space="preserve">TOULOUZETTE</t>
  </si>
  <si>
    <t xml:space="preserve">UCHACQ-ET-PARENTIS</t>
  </si>
  <si>
    <t xml:space="preserve">URGONS</t>
  </si>
  <si>
    <t xml:space="preserve">VERT</t>
  </si>
  <si>
    <t xml:space="preserve">VICQ-D'AURIBAT</t>
  </si>
  <si>
    <t xml:space="preserve">VIELLE-SOUBIRAN</t>
  </si>
  <si>
    <t xml:space="preserve">VIELLE-TURSAN</t>
  </si>
  <si>
    <t xml:space="preserve">VIEUX-BOUCAU-LES-BAINS</t>
  </si>
  <si>
    <t xml:space="preserve">VILLENAVE</t>
  </si>
  <si>
    <t xml:space="preserve">VILLENEUVE-DE-MARSAN</t>
  </si>
  <si>
    <t xml:space="preserve">YGOS-SAINT-SATURNIN</t>
  </si>
  <si>
    <t xml:space="preserve">YZOSSE</t>
  </si>
  <si>
    <t xml:space="preserve">ARTHUN</t>
  </si>
  <si>
    <t xml:space="preserve">BOEN-SUR-LIGNON</t>
  </si>
  <si>
    <t xml:space="preserve">BUSSY-ALBIEUX</t>
  </si>
  <si>
    <t xml:space="preserve">POMMIERS</t>
  </si>
  <si>
    <t xml:space="preserve">SAINTE-AGATHE-LA-BOUTERESSE</t>
  </si>
  <si>
    <t xml:space="preserve">SAINTE-FOY-SAINT-SULPICE</t>
  </si>
  <si>
    <t xml:space="preserve">SAINT-ETIENNE-LE-MOLARD</t>
  </si>
  <si>
    <t xml:space="preserve">SAINT-SIXTE</t>
  </si>
  <si>
    <t xml:space="preserve">LA BAULE-ESCOUBLAC</t>
  </si>
  <si>
    <t xml:space="preserve">PORNICHET</t>
  </si>
  <si>
    <t xml:space="preserve">SAINT NAZAIRE</t>
  </si>
  <si>
    <t xml:space="preserve">BEAULIEU-SUR-LOIRE</t>
  </si>
  <si>
    <t xml:space="preserve">BONNY-SUR-LOIRE</t>
  </si>
  <si>
    <t xml:space="preserve">BRETEAU</t>
  </si>
  <si>
    <t xml:space="preserve">BRIARE</t>
  </si>
  <si>
    <t xml:space="preserve">CHAMPOULET</t>
  </si>
  <si>
    <t xml:space="preserve">CHÂTILLON-SUR-LOIRE</t>
  </si>
  <si>
    <t xml:space="preserve">FAVERELLES</t>
  </si>
  <si>
    <t xml:space="preserve">OUSSON-SUR-LOIRE</t>
  </si>
  <si>
    <t xml:space="preserve">OUZOUER-SUR-TRÉZÉE</t>
  </si>
  <si>
    <t xml:space="preserve">THOU</t>
  </si>
  <si>
    <t xml:space="preserve">BATILLY-EN-PUISAYE</t>
  </si>
  <si>
    <t xml:space="preserve">DAMMARIE-EN-PUISAYE</t>
  </si>
  <si>
    <t xml:space="preserve">ANDIRAN</t>
  </si>
  <si>
    <t xml:space="preserve">BARBASTE</t>
  </si>
  <si>
    <t xml:space="preserve">BEAUGAS</t>
  </si>
  <si>
    <t xml:space="preserve">BIAS</t>
  </si>
  <si>
    <t xml:space="preserve">BOUDY-DE-BEAUREGARD</t>
  </si>
  <si>
    <t xml:space="preserve">BOURNEL</t>
  </si>
  <si>
    <t xml:space="preserve">BOUSSES</t>
  </si>
  <si>
    <t xml:space="preserve">CAHUZAC</t>
  </si>
  <si>
    <t xml:space="preserve">CANCON</t>
  </si>
  <si>
    <t xml:space="preserve">CASSENEUIL</t>
  </si>
  <si>
    <t xml:space="preserve">CASTELNAUD DE GRATECAMBE</t>
  </si>
  <si>
    <t xml:space="preserve">CASTILLONES</t>
  </si>
  <si>
    <t xml:space="preserve">CAVARC</t>
  </si>
  <si>
    <t xml:space="preserve">DOUDRAC</t>
  </si>
  <si>
    <t xml:space="preserve">DOUZAINS</t>
  </si>
  <si>
    <t xml:space="preserve">DURANCE</t>
  </si>
  <si>
    <t xml:space="preserve">FERRENSAC</t>
  </si>
  <si>
    <t xml:space="preserve">FIEUX</t>
  </si>
  <si>
    <t xml:space="preserve">FRANCESCAS</t>
  </si>
  <si>
    <t xml:space="preserve">FRECHOU</t>
  </si>
  <si>
    <t xml:space="preserve">LACAUSSADE</t>
  </si>
  <si>
    <t xml:space="preserve">LALANDUSSE</t>
  </si>
  <si>
    <t xml:space="preserve">LANNES</t>
  </si>
  <si>
    <t xml:space="preserve">LOUGRATTE</t>
  </si>
  <si>
    <t xml:space="preserve">MAZIERES-NARESSE</t>
  </si>
  <si>
    <t xml:space="preserve">MEZIN</t>
  </si>
  <si>
    <t xml:space="preserve">MONBAHUS</t>
  </si>
  <si>
    <t xml:space="preserve">MONCRABEAU</t>
  </si>
  <si>
    <t xml:space="preserve">MONFLANQUIN</t>
  </si>
  <si>
    <t xml:space="preserve">MONTASTRUC</t>
  </si>
  <si>
    <t xml:space="preserve">MONTAURIOL</t>
  </si>
  <si>
    <t xml:space="preserve">MONTIGNAC-DE-LAUZUN</t>
  </si>
  <si>
    <t xml:space="preserve">MONVIEL</t>
  </si>
  <si>
    <t xml:space="preserve">MOULINET</t>
  </si>
  <si>
    <t xml:space="preserve">NERAC</t>
  </si>
  <si>
    <t xml:space="preserve">NOMDIEU</t>
  </si>
  <si>
    <t xml:space="preserve">PAILLOLES</t>
  </si>
  <si>
    <t xml:space="preserve">PINEL HAUTERIVE</t>
  </si>
  <si>
    <t xml:space="preserve">POUDENAS</t>
  </si>
  <si>
    <t xml:space="preserve">REAUP-LISSE</t>
  </si>
  <si>
    <t xml:space="preserve">ST AUBIN</t>
  </si>
  <si>
    <t xml:space="preserve">SAINT PE SAINT SIMON</t>
  </si>
  <si>
    <t xml:space="preserve">SAINT-COLOMB-DE-LAUZUN</t>
  </si>
  <si>
    <t xml:space="preserve">SAINTE MAURE DE PEYRIAC</t>
  </si>
  <si>
    <t xml:space="preserve">SAINT-ETIENNE-DE-VILLEREAL</t>
  </si>
  <si>
    <t xml:space="preserve">SAINT-EUTROPE-DE-BORN</t>
  </si>
  <si>
    <t xml:space="preserve">SAINT-MAURICE-DE-LESPATEL</t>
  </si>
  <si>
    <t xml:space="preserve">SAINT-PASTOUR</t>
  </si>
  <si>
    <t xml:space="preserve">SAINT-QUENTIN-DU-DROPT</t>
  </si>
  <si>
    <t xml:space="preserve">SAVIGNAC-SUR-LEYZE</t>
  </si>
  <si>
    <t xml:space="preserve">SAUVETAT-SUR-LEDE</t>
  </si>
  <si>
    <t xml:space="preserve">SEGALAS</t>
  </si>
  <si>
    <t xml:space="preserve">SERIGNAC PEBOUDOU</t>
  </si>
  <si>
    <t xml:space="preserve">SOS</t>
  </si>
  <si>
    <t xml:space="preserve">VILLENEUVE-SUR-LOT</t>
  </si>
  <si>
    <t xml:space="preserve">VILLEREAL</t>
  </si>
  <si>
    <t xml:space="preserve">BACILLY</t>
  </si>
  <si>
    <t xml:space="preserve">JULLOUVILLE</t>
  </si>
  <si>
    <t xml:space="preserve">CAROLLES</t>
  </si>
  <si>
    <t xml:space="preserve">CHAMPEAUX</t>
  </si>
  <si>
    <t xml:space="preserve">DRAGEY-RONTHON</t>
  </si>
  <si>
    <t xml:space="preserve">GENETS</t>
  </si>
  <si>
    <t xml:space="preserve">SAINT-JEAN-LE-THOMAS</t>
  </si>
  <si>
    <t xml:space="preserve">SARTILLY-BAIE-BOCAGE</t>
  </si>
  <si>
    <t xml:space="preserve">VAINS</t>
  </si>
  <si>
    <t xml:space="preserve">YQUELON</t>
  </si>
  <si>
    <t xml:space="preserve">ANCTOVILLE-SUR-BOSCQ</t>
  </si>
  <si>
    <t xml:space="preserve">DONVILLE-LES-BAINS</t>
  </si>
  <si>
    <t xml:space="preserve">LONGUEVILLE</t>
  </si>
  <si>
    <t xml:space="preserve">SAINT-JEAN-DES-CHAMPS</t>
  </si>
  <si>
    <t xml:space="preserve">BREHAL</t>
  </si>
  <si>
    <t xml:space="preserve">CHANTELOUP</t>
  </si>
  <si>
    <t xml:space="preserve">GRANVILLE</t>
  </si>
  <si>
    <t xml:space="preserve">COUDEVILLE-SUR-MER</t>
  </si>
  <si>
    <t xml:space="preserve">BREVILLE-SUR-MER</t>
  </si>
  <si>
    <t xml:space="preserve">SAINT-PAIR-SUR-MER</t>
  </si>
  <si>
    <t xml:space="preserve">SAINT-AUBIN-DES-PREAUX</t>
  </si>
  <si>
    <t xml:space="preserve">SAINT-PIERRE-LANGERS</t>
  </si>
  <si>
    <t xml:space="preserve">HUDIMESNIL</t>
  </si>
  <si>
    <t xml:space="preserve">SAINT-PLANCHERS</t>
  </si>
  <si>
    <t xml:space="preserve">CHANTEHEUX</t>
  </si>
  <si>
    <t xml:space="preserve">CHENEVIERES</t>
  </si>
  <si>
    <t xml:space="preserve">FRAIMBOIS</t>
  </si>
  <si>
    <t xml:space="preserve">GERBEVILLER</t>
  </si>
  <si>
    <t xml:space="preserve">HERIMENIL</t>
  </si>
  <si>
    <t xml:space="preserve">LARONXE</t>
  </si>
  <si>
    <t xml:space="preserve">LUNEVILLE (sud de la voie ferrée)</t>
  </si>
  <si>
    <t xml:space="preserve">MONCEL-LES-LUNEVILLE</t>
  </si>
  <si>
    <t xml:space="preserve">MOYEN</t>
  </si>
  <si>
    <t xml:space="preserve">SAINT-CLEMENT</t>
  </si>
  <si>
    <t xml:space="preserve">VATHIMENIL</t>
  </si>
  <si>
    <t xml:space="preserve">ART-SUR-MEURTHE</t>
  </si>
  <si>
    <t xml:space="preserve">BUISSONCOURT</t>
  </si>
  <si>
    <t xml:space="preserve">COYVILLER</t>
  </si>
  <si>
    <t xml:space="preserve">DOMBASLE-SUR-MEURTHE</t>
  </si>
  <si>
    <t xml:space="preserve">HARAUCOURT</t>
  </si>
  <si>
    <t xml:space="preserve">LANEUVEVILLE-DEVANT-NANCY</t>
  </si>
  <si>
    <t xml:space="preserve">LENONCOURT</t>
  </si>
  <si>
    <t xml:space="preserve">MANONCOURT-EN-VERMOIS</t>
  </si>
  <si>
    <t xml:space="preserve">ROSIERES-AUX-SALINES</t>
  </si>
  <si>
    <t xml:space="preserve">SAINT-NICOLAS-DE-PORT</t>
  </si>
  <si>
    <t xml:space="preserve">SOMMERVILLER</t>
  </si>
  <si>
    <t xml:space="preserve">VARANGEVILLE</t>
  </si>
  <si>
    <t xml:space="preserve">VILLE-EN-VERMOIS</t>
  </si>
  <si>
    <t xml:space="preserve">GAVRES</t>
  </si>
  <si>
    <t xml:space="preserve">LAMOR PLAGE</t>
  </si>
  <si>
    <t xml:space="preserve">LOCMIQUELIC</t>
  </si>
  <si>
    <t xml:space="preserve">PLOUHINEC (zone des 5km)</t>
  </si>
  <si>
    <t xml:space="preserve">PORT-LOUIS</t>
  </si>
  <si>
    <t xml:space="preserve">RIANTEC</t>
  </si>
  <si>
    <t xml:space="preserve">LE HEZO (zone des 5km)</t>
  </si>
  <si>
    <t xml:space="preserve">LE TOUR DU PARC (zone des 5km)</t>
  </si>
  <si>
    <t xml:space="preserve">SAINT ARMEL</t>
  </si>
  <si>
    <t xml:space="preserve">SARZEAU (zone des 5km)</t>
  </si>
  <si>
    <t xml:space="preserve">SENE (zone des 5km)</t>
  </si>
  <si>
    <t xml:space="preserve">SURZUR (zone des 5km)</t>
  </si>
  <si>
    <t xml:space="preserve">ANNAY</t>
  </si>
  <si>
    <t xml:space="preserve">ARQUIAN</t>
  </si>
  <si>
    <t xml:space="preserve">NEUVY-SUR-LOIRE</t>
  </si>
  <si>
    <t xml:space="preserve">AAST</t>
  </si>
  <si>
    <t xml:space="preserve">ABÈRE</t>
  </si>
  <si>
    <t xml:space="preserve">ABIDOS</t>
  </si>
  <si>
    <t xml:space="preserve">ABITAIN</t>
  </si>
  <si>
    <t xml:space="preserve">ABOS</t>
  </si>
  <si>
    <t xml:space="preserve">AGNOS</t>
  </si>
  <si>
    <t xml:space="preserve">AÏCIRITS-CAMOU-SUHAST</t>
  </si>
  <si>
    <t xml:space="preserve">AINHARP</t>
  </si>
  <si>
    <t xml:space="preserve">AMENDEUIX-ONEIX</t>
  </si>
  <si>
    <t xml:space="preserve">AMOROTS-SUCCOS</t>
  </si>
  <si>
    <t xml:space="preserve">ANCE</t>
  </si>
  <si>
    <t xml:space="preserve">ANDOINS</t>
  </si>
  <si>
    <t xml:space="preserve">ANDREIN</t>
  </si>
  <si>
    <t xml:space="preserve">ANGAÏS</t>
  </si>
  <si>
    <t xml:space="preserve">ANGLET</t>
  </si>
  <si>
    <t xml:space="preserve">ANGOUS</t>
  </si>
  <si>
    <t xml:space="preserve">ANOS</t>
  </si>
  <si>
    <t xml:space="preserve">ANOYE</t>
  </si>
  <si>
    <t xml:space="preserve">ARAMITS</t>
  </si>
  <si>
    <t xml:space="preserve">ARANCOU</t>
  </si>
  <si>
    <t xml:space="preserve">ARAUJUZON</t>
  </si>
  <si>
    <t xml:space="preserve">ARAUX</t>
  </si>
  <si>
    <t xml:space="preserve">ARBÉRATS-SILLÈGUE</t>
  </si>
  <si>
    <t xml:space="preserve">ARBOUET-SUSSAUTE</t>
  </si>
  <si>
    <t xml:space="preserve">ARBUS</t>
  </si>
  <si>
    <t xml:space="preserve">AREN</t>
  </si>
  <si>
    <t xml:space="preserve">ARESSY</t>
  </si>
  <si>
    <t xml:space="preserve">ARGAGNON</t>
  </si>
  <si>
    <t xml:space="preserve">ARGET</t>
  </si>
  <si>
    <t xml:space="preserve">ARHANSUS</t>
  </si>
  <si>
    <t xml:space="preserve">ARMENDARITS</t>
  </si>
  <si>
    <t xml:space="preserve">ARNOS</t>
  </si>
  <si>
    <t xml:space="preserve">AROUE-ITHOROTS-OLHAÏBY</t>
  </si>
  <si>
    <t xml:space="preserve">ARRAST-LARREBIEU</t>
  </si>
  <si>
    <t xml:space="preserve">ARRAUTE-CHARRITTE</t>
  </si>
  <si>
    <t xml:space="preserve">ARRICAU-BORDES</t>
  </si>
  <si>
    <t xml:space="preserve">ARRIEN</t>
  </si>
  <si>
    <t xml:space="preserve">ARROS-DE-NAY</t>
  </si>
  <si>
    <t xml:space="preserve">ARROSÈS</t>
  </si>
  <si>
    <t xml:space="preserve">ARTHEZ-DE-BÉARN</t>
  </si>
  <si>
    <t xml:space="preserve">ARTHEZ-D'ASSON</t>
  </si>
  <si>
    <t xml:space="preserve">ARTIGUELOUTAN</t>
  </si>
  <si>
    <t xml:space="preserve">ARTIGUELOUVE</t>
  </si>
  <si>
    <t xml:space="preserve">ARTIX</t>
  </si>
  <si>
    <t xml:space="preserve">ARUDY</t>
  </si>
  <si>
    <t xml:space="preserve">ARZACQ-ARRAZIGUET</t>
  </si>
  <si>
    <t xml:space="preserve">ASASP-ARROS</t>
  </si>
  <si>
    <t xml:space="preserve">ASSAT</t>
  </si>
  <si>
    <t xml:space="preserve">ASSON</t>
  </si>
  <si>
    <t xml:space="preserve">ASTE-BÉON</t>
  </si>
  <si>
    <t xml:space="preserve">ASTIS</t>
  </si>
  <si>
    <t xml:space="preserve">ATHOS-ASPIS</t>
  </si>
  <si>
    <t xml:space="preserve">AUBERTIN</t>
  </si>
  <si>
    <t xml:space="preserve">AUBIN</t>
  </si>
  <si>
    <t xml:space="preserve">AUBOUS</t>
  </si>
  <si>
    <t xml:space="preserve">AUDAUX</t>
  </si>
  <si>
    <t xml:space="preserve">AUGA</t>
  </si>
  <si>
    <t xml:space="preserve">AURIAC</t>
  </si>
  <si>
    <t xml:space="preserve">AURIONS-IDERNES</t>
  </si>
  <si>
    <t xml:space="preserve">AUSSEVIELLE</t>
  </si>
  <si>
    <t xml:space="preserve">AUTERRIVE</t>
  </si>
  <si>
    <t xml:space="preserve">AUTEVIELLE-ST-MARTIN-BIDEREN</t>
  </si>
  <si>
    <t xml:space="preserve">AYDIE</t>
  </si>
  <si>
    <t xml:space="preserve">AYDIUS</t>
  </si>
  <si>
    <t xml:space="preserve">AYHERRE</t>
  </si>
  <si>
    <t xml:space="preserve">BAIGTS-DE-BÉARN</t>
  </si>
  <si>
    <t xml:space="preserve">BALANSUN</t>
  </si>
  <si>
    <t xml:space="preserve">BALEIX</t>
  </si>
  <si>
    <t xml:space="preserve">BALIRACQ-MAUMUSSON</t>
  </si>
  <si>
    <t xml:space="preserve">BALIROS</t>
  </si>
  <si>
    <t xml:space="preserve">BARCUS</t>
  </si>
  <si>
    <t xml:space="preserve">BARDOS</t>
  </si>
  <si>
    <t xml:space="preserve">BARINQUE</t>
  </si>
  <si>
    <t xml:space="preserve">BARRAUTE-CAMU</t>
  </si>
  <si>
    <t xml:space="preserve">BARZUN</t>
  </si>
  <si>
    <t xml:space="preserve">BASSILLON-VAUZÉ</t>
  </si>
  <si>
    <t xml:space="preserve">BASTANÈS</t>
  </si>
  <si>
    <t xml:space="preserve">BAUDREIX</t>
  </si>
  <si>
    <t xml:space="preserve">BAYONNE</t>
  </si>
  <si>
    <t xml:space="preserve">BÉDEILLE</t>
  </si>
  <si>
    <t xml:space="preserve">BÉGUIOS</t>
  </si>
  <si>
    <t xml:space="preserve">BÉHASQUE-LAPISTE</t>
  </si>
  <si>
    <t xml:space="preserve">BELLOCQ</t>
  </si>
  <si>
    <t xml:space="preserve">BÉNÉJACQ</t>
  </si>
  <si>
    <t xml:space="preserve">BÉOST</t>
  </si>
  <si>
    <t xml:space="preserve">BENTAYOU-SÉRÉE</t>
  </si>
  <si>
    <t xml:space="preserve">BÉRENX</t>
  </si>
  <si>
    <t xml:space="preserve">BERGOUEY-VIELLENAVE</t>
  </si>
  <si>
    <t xml:space="preserve">BERNADETS</t>
  </si>
  <si>
    <t xml:space="preserve">BERROGAIN-LARUNS</t>
  </si>
  <si>
    <t xml:space="preserve">BESCAT</t>
  </si>
  <si>
    <t xml:space="preserve">BÉSINGRAND</t>
  </si>
  <si>
    <t xml:space="preserve">BÉTRACQ</t>
  </si>
  <si>
    <t xml:space="preserve">BEUSTE</t>
  </si>
  <si>
    <t xml:space="preserve">BEYRIE-SUR-JOYEUSE</t>
  </si>
  <si>
    <t xml:space="preserve">BEYRIE-EN-BÉARN</t>
  </si>
  <si>
    <t xml:space="preserve">BIARRITZ</t>
  </si>
  <si>
    <t xml:space="preserve">BIDACHE</t>
  </si>
  <si>
    <t xml:space="preserve">BIDOS</t>
  </si>
  <si>
    <t xml:space="preserve">BIELLE</t>
  </si>
  <si>
    <t xml:space="preserve">BILHÈRES</t>
  </si>
  <si>
    <t xml:space="preserve">BILLÈRE</t>
  </si>
  <si>
    <t xml:space="preserve">BIRON</t>
  </si>
  <si>
    <t xml:space="preserve">BIZANOS</t>
  </si>
  <si>
    <t xml:space="preserve">BOEIL-BEZING</t>
  </si>
  <si>
    <t xml:space="preserve">BONNUT</t>
  </si>
  <si>
    <t xml:space="preserve">BORDÈRES</t>
  </si>
  <si>
    <t xml:space="preserve">BORDES</t>
  </si>
  <si>
    <t xml:space="preserve">BOSDARROS</t>
  </si>
  <si>
    <t xml:space="preserve">BOUCAU</t>
  </si>
  <si>
    <t xml:space="preserve">BOUEILH-BOUEILHO-LASQUE</t>
  </si>
  <si>
    <t xml:space="preserve">BOUGARBER</t>
  </si>
  <si>
    <t xml:space="preserve">BOUILLON</t>
  </si>
  <si>
    <t xml:space="preserve">BOUMOURT</t>
  </si>
  <si>
    <t xml:space="preserve">BOURDETTES</t>
  </si>
  <si>
    <t xml:space="preserve">BOURNOS</t>
  </si>
  <si>
    <t xml:space="preserve">BRISCOUS</t>
  </si>
  <si>
    <t xml:space="preserve">BRUGES-CAPBIS-MIFAGET</t>
  </si>
  <si>
    <t xml:space="preserve">BUGNEIN</t>
  </si>
  <si>
    <t xml:space="preserve">BUNUS</t>
  </si>
  <si>
    <t xml:space="preserve">BURGARONNE</t>
  </si>
  <si>
    <t xml:space="preserve">BUROS</t>
  </si>
  <si>
    <t xml:space="preserve">BUROSSE-MENDOUSSE</t>
  </si>
  <si>
    <t xml:space="preserve">BUZIET</t>
  </si>
  <si>
    <t xml:space="preserve">BUZY</t>
  </si>
  <si>
    <t xml:space="preserve">CABIDOS</t>
  </si>
  <si>
    <t xml:space="preserve">CADILLON</t>
  </si>
  <si>
    <t xml:space="preserve">CAME</t>
  </si>
  <si>
    <t xml:space="preserve">CARDESSE</t>
  </si>
  <si>
    <t xml:space="preserve">CARRÈRE</t>
  </si>
  <si>
    <t xml:space="preserve">CARRESSE-CASSABER</t>
  </si>
  <si>
    <t xml:space="preserve">CASTAGNÈDE</t>
  </si>
  <si>
    <t xml:space="preserve">CASTEIDE-CAMI</t>
  </si>
  <si>
    <t xml:space="preserve">CASTEIDE-CANDAU</t>
  </si>
  <si>
    <t xml:space="preserve">CASTEIDE-DOAT</t>
  </si>
  <si>
    <t xml:space="preserve">CASTÉRA-LOUBIX</t>
  </si>
  <si>
    <t xml:space="preserve">CASTET</t>
  </si>
  <si>
    <t xml:space="preserve">CASTETBON</t>
  </si>
  <si>
    <t xml:space="preserve">CASTÉTIS</t>
  </si>
  <si>
    <t xml:space="preserve">CASTETNAU-CAMBLONG</t>
  </si>
  <si>
    <t xml:space="preserve">CASTETNER</t>
  </si>
  <si>
    <t xml:space="preserve">CASTETPUGON</t>
  </si>
  <si>
    <t xml:space="preserve">CASTILLON D'ARTHEZ</t>
  </si>
  <si>
    <t xml:space="preserve">CASTILLON</t>
  </si>
  <si>
    <t xml:space="preserve">CAUBIOS-LOOS</t>
  </si>
  <si>
    <t xml:space="preserve">CESCAU</t>
  </si>
  <si>
    <t xml:space="preserve">CHARRE</t>
  </si>
  <si>
    <t xml:space="preserve">CHARRITTE-DE-BAS</t>
  </si>
  <si>
    <t xml:space="preserve">CHÉRAUTE</t>
  </si>
  <si>
    <t xml:space="preserve">CLARACQ</t>
  </si>
  <si>
    <t xml:space="preserve">COARRAZE</t>
  </si>
  <si>
    <t xml:space="preserve">CONCHEZ-DE-BÉARN</t>
  </si>
  <si>
    <t xml:space="preserve">CORBÈRE-ABÈRES</t>
  </si>
  <si>
    <t xml:space="preserve">COSLÉDAÀ-LUBE-BOAST</t>
  </si>
  <si>
    <t xml:space="preserve">COUBLUCQ</t>
  </si>
  <si>
    <t xml:space="preserve">CROUSEILLES</t>
  </si>
  <si>
    <t xml:space="preserve">CUQUERON</t>
  </si>
  <si>
    <t xml:space="preserve">DENGUIN</t>
  </si>
  <si>
    <t xml:space="preserve">DIUSSE</t>
  </si>
  <si>
    <t xml:space="preserve">DOAZON</t>
  </si>
  <si>
    <t xml:space="preserve">DOGNEN</t>
  </si>
  <si>
    <t xml:space="preserve">DOMEZAIN-BERRAUTE</t>
  </si>
  <si>
    <t xml:space="preserve">DOUMY</t>
  </si>
  <si>
    <t xml:space="preserve">EAUX-BONNES</t>
  </si>
  <si>
    <t xml:space="preserve">ESCOS</t>
  </si>
  <si>
    <t xml:space="preserve">ESCOT</t>
  </si>
  <si>
    <t xml:space="preserve">ESCOU</t>
  </si>
  <si>
    <t xml:space="preserve">ESCOUBÈS</t>
  </si>
  <si>
    <t xml:space="preserve">ESCOUT</t>
  </si>
  <si>
    <t xml:space="preserve">ESCURÈS</t>
  </si>
  <si>
    <t xml:space="preserve">ESLOURENTIES-DABAN</t>
  </si>
  <si>
    <t xml:space="preserve">ESPÉCHÈDE</t>
  </si>
  <si>
    <t xml:space="preserve">ESPÈS-UNDUREIN</t>
  </si>
  <si>
    <t xml:space="preserve">ESPIUTE</t>
  </si>
  <si>
    <t xml:space="preserve">ESPOEY</t>
  </si>
  <si>
    <t xml:space="preserve">ESQUIULE</t>
  </si>
  <si>
    <t xml:space="preserve">ESTIALESCQ</t>
  </si>
  <si>
    <t xml:space="preserve">ESTOS</t>
  </si>
  <si>
    <t xml:space="preserve">ETCHARRY</t>
  </si>
  <si>
    <t xml:space="preserve">EYSUS</t>
  </si>
  <si>
    <t xml:space="preserve">FÉAS</t>
  </si>
  <si>
    <t xml:space="preserve">FICHOUS-RIUMAYOU</t>
  </si>
  <si>
    <t xml:space="preserve">GABASTON</t>
  </si>
  <si>
    <t xml:space="preserve">GABAT</t>
  </si>
  <si>
    <t xml:space="preserve">GAN</t>
  </si>
  <si>
    <t xml:space="preserve">GARINDEIN</t>
  </si>
  <si>
    <t xml:space="preserve">GARLÈDE-MONDEBAT</t>
  </si>
  <si>
    <t xml:space="preserve">GARLIN</t>
  </si>
  <si>
    <t xml:space="preserve">GAROS</t>
  </si>
  <si>
    <t xml:space="preserve">GARRIS</t>
  </si>
  <si>
    <t xml:space="preserve">GAYON</t>
  </si>
  <si>
    <t xml:space="preserve">GELOS</t>
  </si>
  <si>
    <t xml:space="preserve">GER</t>
  </si>
  <si>
    <t xml:space="preserve">GERDEREST</t>
  </si>
  <si>
    <t xml:space="preserve">GÈRE-BÉLESTEN</t>
  </si>
  <si>
    <t xml:space="preserve">GÉRONCE</t>
  </si>
  <si>
    <t xml:space="preserve">GESTAS</t>
  </si>
  <si>
    <t xml:space="preserve">GÉUS-D'ARZACQ</t>
  </si>
  <si>
    <t xml:space="preserve">GEÜS-D'OLORON</t>
  </si>
  <si>
    <t xml:space="preserve">GOÈS</t>
  </si>
  <si>
    <t xml:space="preserve">GOMER</t>
  </si>
  <si>
    <t xml:space="preserve">GOTEIN-LIBARRENX</t>
  </si>
  <si>
    <t xml:space="preserve">GUICHE</t>
  </si>
  <si>
    <t xml:space="preserve">GUINARTHE-PARENTIES</t>
  </si>
  <si>
    <t xml:space="preserve">GURMENÇON</t>
  </si>
  <si>
    <t xml:space="preserve">GURS</t>
  </si>
  <si>
    <t xml:space="preserve">HAGETAUBIN</t>
  </si>
  <si>
    <t xml:space="preserve">HAUT-DE-BOSDARROS</t>
  </si>
  <si>
    <t xml:space="preserve">HERRÈRE</t>
  </si>
  <si>
    <t xml:space="preserve">HIGUÈRES-SOUYE</t>
  </si>
  <si>
    <t xml:space="preserve">L'HÔPITAL-D'ORION</t>
  </si>
  <si>
    <t xml:space="preserve">L'HÔPITAL-SAINT-BLAISE</t>
  </si>
  <si>
    <t xml:space="preserve">HOURS</t>
  </si>
  <si>
    <t xml:space="preserve">IBARROLLE</t>
  </si>
  <si>
    <t xml:space="preserve">IDAUX-MENDY</t>
  </si>
  <si>
    <t xml:space="preserve">IDRON</t>
  </si>
  <si>
    <t xml:space="preserve">IGON</t>
  </si>
  <si>
    <t xml:space="preserve">ILHARRE</t>
  </si>
  <si>
    <t xml:space="preserve">ISTURITS</t>
  </si>
  <si>
    <t xml:space="preserve">IZESTE</t>
  </si>
  <si>
    <t xml:space="preserve">JASSES</t>
  </si>
  <si>
    <t xml:space="preserve">JURANÇON</t>
  </si>
  <si>
    <t xml:space="preserve">JUXUE</t>
  </si>
  <si>
    <t xml:space="preserve">LAÀ-MONDRANS</t>
  </si>
  <si>
    <t xml:space="preserve">LAÀS</t>
  </si>
  <si>
    <t xml:space="preserve">LABASTIDE-CÉZÉRACQ</t>
  </si>
  <si>
    <t xml:space="preserve">LA BASTIDE-CLAIRENCE</t>
  </si>
  <si>
    <t xml:space="preserve">LABASTIDE-MONRÉJEAU</t>
  </si>
  <si>
    <t xml:space="preserve">LABASTIDE-VILLEFRANCHE</t>
  </si>
  <si>
    <t xml:space="preserve">LABATMALE</t>
  </si>
  <si>
    <t xml:space="preserve">LABETS-BISCAY</t>
  </si>
  <si>
    <t xml:space="preserve">LABEYRIE</t>
  </si>
  <si>
    <t xml:space="preserve">LACADÉE</t>
  </si>
  <si>
    <t xml:space="preserve">LACOMMANDE</t>
  </si>
  <si>
    <t xml:space="preserve">LACQ</t>
  </si>
  <si>
    <t xml:space="preserve">LAGOR</t>
  </si>
  <si>
    <t xml:space="preserve">LAGOS</t>
  </si>
  <si>
    <t xml:space="preserve">LAHONCE</t>
  </si>
  <si>
    <t xml:space="preserve">LAHONTAN</t>
  </si>
  <si>
    <t xml:space="preserve">LAHOURCADE</t>
  </si>
  <si>
    <t xml:space="preserve">LALONGUE</t>
  </si>
  <si>
    <t xml:space="preserve">LALONQUETTE</t>
  </si>
  <si>
    <t xml:space="preserve">LAMAYOU</t>
  </si>
  <si>
    <t xml:space="preserve">LANNECAUBE</t>
  </si>
  <si>
    <t xml:space="preserve">LANNEPLAÀ</t>
  </si>
  <si>
    <t xml:space="preserve">LANTABAT</t>
  </si>
  <si>
    <t xml:space="preserve">LARCEVEAU-ARROS-CIBITS</t>
  </si>
  <si>
    <t xml:space="preserve">LAROIN</t>
  </si>
  <si>
    <t xml:space="preserve">LARREULE</t>
  </si>
  <si>
    <t xml:space="preserve">LARRIBAR-SORHAPURU</t>
  </si>
  <si>
    <t xml:space="preserve">LARUNS</t>
  </si>
  <si>
    <t xml:space="preserve">LASCLAVERIES</t>
  </si>
  <si>
    <t xml:space="preserve">LASSERRE</t>
  </si>
  <si>
    <t xml:space="preserve">LASSEUBE</t>
  </si>
  <si>
    <t xml:space="preserve">LASSEUBETAT</t>
  </si>
  <si>
    <t xml:space="preserve">LAY-LAMIDOU</t>
  </si>
  <si>
    <t xml:space="preserve">LEDEUIX</t>
  </si>
  <si>
    <t xml:space="preserve">LÉE</t>
  </si>
  <si>
    <t xml:space="preserve">LEMBEYE</t>
  </si>
  <si>
    <t xml:space="preserve">LÈME</t>
  </si>
  <si>
    <t xml:space="preserve">LÉREN</t>
  </si>
  <si>
    <t xml:space="preserve">LESCAR</t>
  </si>
  <si>
    <t xml:space="preserve">LESPIELLE</t>
  </si>
  <si>
    <t xml:space="preserve">LESPOURCY</t>
  </si>
  <si>
    <t xml:space="preserve">LESTELLE-BÉTHARRAM</t>
  </si>
  <si>
    <t xml:space="preserve">LICHOS</t>
  </si>
  <si>
    <t xml:space="preserve">LIMENDOUS</t>
  </si>
  <si>
    <t xml:space="preserve">LIVRON</t>
  </si>
  <si>
    <t xml:space="preserve">LOHITZUN-OYHERCQ</t>
  </si>
  <si>
    <t xml:space="preserve">LOMBIA</t>
  </si>
  <si>
    <t xml:space="preserve">LONÇON</t>
  </si>
  <si>
    <t xml:space="preserve">LONS</t>
  </si>
  <si>
    <t xml:space="preserve">LOUBIENG</t>
  </si>
  <si>
    <t xml:space="preserve">LOURENTIES</t>
  </si>
  <si>
    <t xml:space="preserve">LOUVIE-JUZON</t>
  </si>
  <si>
    <t xml:space="preserve">LOUVIE-SOUBIRON</t>
  </si>
  <si>
    <t xml:space="preserve">LOUVIGNY</t>
  </si>
  <si>
    <t xml:space="preserve">LUC-ARMAU</t>
  </si>
  <si>
    <t xml:space="preserve">LUCARRÉ</t>
  </si>
  <si>
    <t xml:space="preserve">LUCGARIER</t>
  </si>
  <si>
    <t xml:space="preserve">LUCQ-DE-BÉARN</t>
  </si>
  <si>
    <t xml:space="preserve">LURBE-SAINT-CHRISTAU</t>
  </si>
  <si>
    <t xml:space="preserve">LUSSAGNET-LUSSON</t>
  </si>
  <si>
    <t xml:space="preserve">LUXE-SUMBERRAUTE</t>
  </si>
  <si>
    <t xml:space="preserve">LYS</t>
  </si>
  <si>
    <t xml:space="preserve">MALAUSSANNE</t>
  </si>
  <si>
    <t xml:space="preserve">MASCARAÀS-HARON</t>
  </si>
  <si>
    <t xml:space="preserve">MASLACQ</t>
  </si>
  <si>
    <t xml:space="preserve">MASPARRAUTE</t>
  </si>
  <si>
    <t xml:space="preserve">MASPIE-LALONQUÈRE-JUILLACQ</t>
  </si>
  <si>
    <t xml:space="preserve">MAUCOR</t>
  </si>
  <si>
    <t xml:space="preserve">MAULÉON-LICHARRE</t>
  </si>
  <si>
    <t xml:space="preserve">MAURE</t>
  </si>
  <si>
    <t xml:space="preserve">MAZÈRES-LEZONS</t>
  </si>
  <si>
    <t xml:space="preserve">MÉHARIN</t>
  </si>
  <si>
    <t xml:space="preserve">MEILLON</t>
  </si>
  <si>
    <t xml:space="preserve">MENDITTE</t>
  </si>
  <si>
    <t xml:space="preserve">MÉRACQ</t>
  </si>
  <si>
    <t xml:space="preserve">MÉRITEIN</t>
  </si>
  <si>
    <t xml:space="preserve">MESPLÈDE</t>
  </si>
  <si>
    <t xml:space="preserve">MIALOS</t>
  </si>
  <si>
    <t xml:space="preserve">MIOSSENS-LANUSSE</t>
  </si>
  <si>
    <t xml:space="preserve">MIREPEIX</t>
  </si>
  <si>
    <t xml:space="preserve">MOMAS</t>
  </si>
  <si>
    <t xml:space="preserve">MOMY</t>
  </si>
  <si>
    <t xml:space="preserve">MONASSUT-AUDIRACQ</t>
  </si>
  <si>
    <t xml:space="preserve">MONCAUP</t>
  </si>
  <si>
    <t xml:space="preserve">MONCAYOLLE-LARRORY-MENDIBIEU</t>
  </si>
  <si>
    <t xml:space="preserve">MONCLA</t>
  </si>
  <si>
    <t xml:space="preserve">MONEIN</t>
  </si>
  <si>
    <t xml:space="preserve">MONPEZAT</t>
  </si>
  <si>
    <t xml:space="preserve">MONT</t>
  </si>
  <si>
    <t xml:space="preserve">MONTAGUT</t>
  </si>
  <si>
    <t xml:space="preserve">MONTANER</t>
  </si>
  <si>
    <t xml:space="preserve">MONTARDON</t>
  </si>
  <si>
    <t xml:space="preserve">MONT-DISSE</t>
  </si>
  <si>
    <t xml:space="preserve">MONTFORT</t>
  </si>
  <si>
    <t xml:space="preserve">MORLAÀS</t>
  </si>
  <si>
    <t xml:space="preserve">MORLANNE</t>
  </si>
  <si>
    <t xml:space="preserve">MOUGUERRE</t>
  </si>
  <si>
    <t xml:space="preserve">MOUHOUS</t>
  </si>
  <si>
    <t xml:space="preserve">MOUMOUR</t>
  </si>
  <si>
    <t xml:space="preserve">MOURENX</t>
  </si>
  <si>
    <t xml:space="preserve">MUSCULDY</t>
  </si>
  <si>
    <t xml:space="preserve">NABAS</t>
  </si>
  <si>
    <t xml:space="preserve">NARCASTET</t>
  </si>
  <si>
    <t xml:space="preserve">NARP</t>
  </si>
  <si>
    <t xml:space="preserve">NAVAILLES-ANGOS</t>
  </si>
  <si>
    <t xml:space="preserve">NAVARRENX</t>
  </si>
  <si>
    <t xml:space="preserve">NAY</t>
  </si>
  <si>
    <t xml:space="preserve">NOGUÈRES</t>
  </si>
  <si>
    <t xml:space="preserve">NOUSTY</t>
  </si>
  <si>
    <t xml:space="preserve">OGENNE-CAMPTORT</t>
  </si>
  <si>
    <t xml:space="preserve">OGEU-LES-BAINS</t>
  </si>
  <si>
    <t xml:space="preserve">OLORON-SAINTE-MARIE</t>
  </si>
  <si>
    <t xml:space="preserve">ORAÀS</t>
  </si>
  <si>
    <t xml:space="preserve">ORDIARP</t>
  </si>
  <si>
    <t xml:space="preserve">ORÈGUE</t>
  </si>
  <si>
    <t xml:space="preserve">ORIN</t>
  </si>
  <si>
    <t xml:space="preserve">ORION</t>
  </si>
  <si>
    <t xml:space="preserve">ORRIULE</t>
  </si>
  <si>
    <t xml:space="preserve">ORSANCO</t>
  </si>
  <si>
    <t xml:space="preserve">ORTHEZ</t>
  </si>
  <si>
    <t xml:space="preserve">OS-MARSILLON</t>
  </si>
  <si>
    <t xml:space="preserve">OSSENX</t>
  </si>
  <si>
    <t xml:space="preserve">OSSERAIN-RIVAREYTE</t>
  </si>
  <si>
    <t xml:space="preserve">OSTABAT-ASME</t>
  </si>
  <si>
    <t xml:space="preserve">OUILLON</t>
  </si>
  <si>
    <t xml:space="preserve">OUSSE</t>
  </si>
  <si>
    <t xml:space="preserve">OZENX-MONTESTRUCQ</t>
  </si>
  <si>
    <t xml:space="preserve">PAGOLLE</t>
  </si>
  <si>
    <t xml:space="preserve">PARBAYSE</t>
  </si>
  <si>
    <t xml:space="preserve">PARDIES</t>
  </si>
  <si>
    <t xml:space="preserve">PARDIES-PIÉTAT</t>
  </si>
  <si>
    <t xml:space="preserve">PAU</t>
  </si>
  <si>
    <t xml:space="preserve">PEYRELONGUE-ABOS</t>
  </si>
  <si>
    <t xml:space="preserve">PIETS-PLASENCE-MOUSTROU</t>
  </si>
  <si>
    <t xml:space="preserve">POEY-DE-LESCAR</t>
  </si>
  <si>
    <t xml:space="preserve">POEY-D'OLORON</t>
  </si>
  <si>
    <t xml:space="preserve">POMPS</t>
  </si>
  <si>
    <t xml:space="preserve">PONSON-DEBAT-POUTS</t>
  </si>
  <si>
    <t xml:space="preserve">PONSON-DESSUS</t>
  </si>
  <si>
    <t xml:space="preserve">PONTACQ</t>
  </si>
  <si>
    <t xml:space="preserve">PONTIACQ-VIELLEPINTE</t>
  </si>
  <si>
    <t xml:space="preserve">PORTET</t>
  </si>
  <si>
    <t xml:space="preserve">POULIACQ</t>
  </si>
  <si>
    <t xml:space="preserve">POURSIUGUES-BOUCOUE</t>
  </si>
  <si>
    <t xml:space="preserve">PRÉCHACQ-JOSBAIG</t>
  </si>
  <si>
    <t xml:space="preserve">PRÉCHACQ-NAVARRENX</t>
  </si>
  <si>
    <t xml:space="preserve">PRÉCILHON</t>
  </si>
  <si>
    <t xml:space="preserve">PUYOÔ</t>
  </si>
  <si>
    <t xml:space="preserve">RAMOUS</t>
  </si>
  <si>
    <t xml:space="preserve">RÉBÉNACQ</t>
  </si>
  <si>
    <t xml:space="preserve">RIBARROUY</t>
  </si>
  <si>
    <t xml:space="preserve">RIUPEYROUS</t>
  </si>
  <si>
    <t xml:space="preserve">RIVEHAUTE</t>
  </si>
  <si>
    <t xml:space="preserve">RONTIGNON</t>
  </si>
  <si>
    <t xml:space="preserve">ROQUIAGUE</t>
  </si>
  <si>
    <t xml:space="preserve">SAINT-ABIT</t>
  </si>
  <si>
    <t xml:space="preserve">SAINT-ARMOU</t>
  </si>
  <si>
    <t xml:space="preserve">SAINT-BOÈS</t>
  </si>
  <si>
    <t xml:space="preserve">SAINT-CASTIN</t>
  </si>
  <si>
    <t xml:space="preserve">SAINTE-COLOME</t>
  </si>
  <si>
    <t xml:space="preserve">SAINT-DOS</t>
  </si>
  <si>
    <t xml:space="preserve">SAINT-FAUST</t>
  </si>
  <si>
    <t xml:space="preserve">SAINT-GIRONS</t>
  </si>
  <si>
    <t xml:space="preserve">SAINT-GLADIE-ARRIVE-MUNEIN</t>
  </si>
  <si>
    <t xml:space="preserve">SAINT-GOIN</t>
  </si>
  <si>
    <t xml:space="preserve">SAINT-JAMMES</t>
  </si>
  <si>
    <t xml:space="preserve">SAINT-JEAN-POUDGE</t>
  </si>
  <si>
    <t xml:space="preserve">SAINT-LAURENT-BRETAGNE</t>
  </si>
  <si>
    <t xml:space="preserve">SAINT-MARTIN-D'ARBEROUE</t>
  </si>
  <si>
    <t xml:space="preserve">SAINT-MÉDARD</t>
  </si>
  <si>
    <t xml:space="preserve">SAINT-PALAIS</t>
  </si>
  <si>
    <t xml:space="preserve">SAINT-PÉ-DE-LÉREN</t>
  </si>
  <si>
    <t xml:space="preserve">SAINT-PIERRE-D'IRUBE</t>
  </si>
  <si>
    <t xml:space="preserve">SAINT-VINCENT</t>
  </si>
  <si>
    <t xml:space="preserve">SALIES-DE-BÉARN</t>
  </si>
  <si>
    <t xml:space="preserve">SALLES-MONGISCARD</t>
  </si>
  <si>
    <t xml:space="preserve">SALLESPISSE</t>
  </si>
  <si>
    <t xml:space="preserve">SAMES</t>
  </si>
  <si>
    <t xml:space="preserve">SAMSONS-LION</t>
  </si>
  <si>
    <t xml:space="preserve">SARPOURENX</t>
  </si>
  <si>
    <t xml:space="preserve">SARRANCE</t>
  </si>
  <si>
    <t xml:space="preserve">SAUBOLE</t>
  </si>
  <si>
    <t xml:space="preserve">SAUCÈDE</t>
  </si>
  <si>
    <t xml:space="preserve">SAUGUIS-SAINT-ÉTIENNE</t>
  </si>
  <si>
    <t xml:space="preserve">SAULT-DE-NAVAILLES</t>
  </si>
  <si>
    <t xml:space="preserve">SAUVAGNON</t>
  </si>
  <si>
    <t xml:space="preserve">SAUVELADE</t>
  </si>
  <si>
    <t xml:space="preserve">SAUVETERRE-DE-BÉARN</t>
  </si>
  <si>
    <t xml:space="preserve">SÉBY</t>
  </si>
  <si>
    <t xml:space="preserve">SEDZE-MAUBECQ</t>
  </si>
  <si>
    <t xml:space="preserve">SEDZÈRE</t>
  </si>
  <si>
    <t xml:space="preserve">SÉMÉACQ-BLACHON</t>
  </si>
  <si>
    <t xml:space="preserve">SENDETS</t>
  </si>
  <si>
    <t xml:space="preserve">SERRES-CASTET</t>
  </si>
  <si>
    <t xml:space="preserve">SERRES-MORLAÀS</t>
  </si>
  <si>
    <t xml:space="preserve">SERRES-SAINTE-MARIE</t>
  </si>
  <si>
    <t xml:space="preserve">SÉVIGNACQ-MEYRACQ</t>
  </si>
  <si>
    <t xml:space="preserve">SÉVIGNACQ</t>
  </si>
  <si>
    <t xml:space="preserve">SIMACOURBE</t>
  </si>
  <si>
    <t xml:space="preserve">SIROS</t>
  </si>
  <si>
    <t xml:space="preserve">SOUMOULOU</t>
  </si>
  <si>
    <t xml:space="preserve">SUS</t>
  </si>
  <si>
    <t xml:space="preserve">SUSMIOU</t>
  </si>
  <si>
    <t xml:space="preserve">TABAILLE-USQUAIN</t>
  </si>
  <si>
    <t xml:space="preserve">TADOUSSE-USSAU</t>
  </si>
  <si>
    <t xml:space="preserve">TARON-SADIRAC-VIELLENAVE</t>
  </si>
  <si>
    <t xml:space="preserve">TARSACQ</t>
  </si>
  <si>
    <t xml:space="preserve">THÈZE</t>
  </si>
  <si>
    <t xml:space="preserve">UHART-MIXE</t>
  </si>
  <si>
    <t xml:space="preserve">URCUIT</t>
  </si>
  <si>
    <t xml:space="preserve">URDÈS</t>
  </si>
  <si>
    <t xml:space="preserve">UROST</t>
  </si>
  <si>
    <t xml:space="preserve">URT</t>
  </si>
  <si>
    <t xml:space="preserve">UZAN</t>
  </si>
  <si>
    <t xml:space="preserve">UZEIN</t>
  </si>
  <si>
    <t xml:space="preserve">UZOS</t>
  </si>
  <si>
    <t xml:space="preserve">VERDETS</t>
  </si>
  <si>
    <t xml:space="preserve">VIALER</t>
  </si>
  <si>
    <t xml:space="preserve">VIELLENAVE-D'ARTHEZ</t>
  </si>
  <si>
    <t xml:space="preserve">VIELLENAVE-DE-NAVARRENX</t>
  </si>
  <si>
    <t xml:space="preserve">VIELLESÉGURE</t>
  </si>
  <si>
    <t xml:space="preserve">VIGNES</t>
  </si>
  <si>
    <t xml:space="preserve">VILLEFRANQUE</t>
  </si>
  <si>
    <t xml:space="preserve">VIODOS-ABENSE-DE-BAS</t>
  </si>
  <si>
    <t xml:space="preserve">VIVEN</t>
  </si>
  <si>
    <t xml:space="preserve">ANDREST</t>
  </si>
  <si>
    <t xml:space="preserve">65010</t>
  </si>
  <si>
    <t xml:space="preserve">ANGOS</t>
  </si>
  <si>
    <t xml:space="preserve">ANSOST</t>
  </si>
  <si>
    <t xml:space="preserve">ANTIN</t>
  </si>
  <si>
    <t xml:space="preserve">ARTAGNAN</t>
  </si>
  <si>
    <t xml:space="preserve">AUBAREDE</t>
  </si>
  <si>
    <t xml:space="preserve">AUCUN</t>
  </si>
  <si>
    <t xml:space="preserve">65047</t>
  </si>
  <si>
    <t xml:space="preserve">AUREILHAN</t>
  </si>
  <si>
    <t xml:space="preserve">AURIEBAT</t>
  </si>
  <si>
    <t xml:space="preserve">AZEREIX</t>
  </si>
  <si>
    <t xml:space="preserve">BARBACHEN</t>
  </si>
  <si>
    <t xml:space="preserve">BARTHE</t>
  </si>
  <si>
    <t xml:space="preserve">BAZET</t>
  </si>
  <si>
    <t xml:space="preserve">BAZILLAC</t>
  </si>
  <si>
    <t xml:space="preserve">BERNADETS-DEBAT</t>
  </si>
  <si>
    <t xml:space="preserve">BERNADETS-DESSUS</t>
  </si>
  <si>
    <t xml:space="preserve">BETPOUY</t>
  </si>
  <si>
    <t xml:space="preserve">BONNEFONT</t>
  </si>
  <si>
    <t xml:space="preserve">BONREPOS</t>
  </si>
  <si>
    <t xml:space="preserve">BORDERES-SUR-L'ECHEZ</t>
  </si>
  <si>
    <t xml:space="preserve">65101</t>
  </si>
  <si>
    <t xml:space="preserve">BOUILH-DEVANT</t>
  </si>
  <si>
    <t xml:space="preserve">BOUILH-PEREUILH</t>
  </si>
  <si>
    <t xml:space="preserve">65104</t>
  </si>
  <si>
    <t xml:space="preserve">BOULIN</t>
  </si>
  <si>
    <t xml:space="preserve">BOURS</t>
  </si>
  <si>
    <t xml:space="preserve">BUGARD</t>
  </si>
  <si>
    <t xml:space="preserve">BUZON</t>
  </si>
  <si>
    <t xml:space="preserve">CABANAC</t>
  </si>
  <si>
    <t xml:space="preserve">CAIXON</t>
  </si>
  <si>
    <t xml:space="preserve">65120</t>
  </si>
  <si>
    <t xml:space="preserve">CALAVENTE</t>
  </si>
  <si>
    <t xml:space="preserve">CAMALES</t>
  </si>
  <si>
    <t xml:space="preserve">CAMPUZAN</t>
  </si>
  <si>
    <t xml:space="preserve">CASTELNAU-RIVIERE-BASSE</t>
  </si>
  <si>
    <t xml:space="preserve">CASTELVIEILH</t>
  </si>
  <si>
    <t xml:space="preserve">CASTERA-LOU</t>
  </si>
  <si>
    <t xml:space="preserve">CAUBOUS</t>
  </si>
  <si>
    <t xml:space="preserve">CAUSSADE-RIVIERE</t>
  </si>
  <si>
    <t xml:space="preserve">CHELLE-DEBAT</t>
  </si>
  <si>
    <t xml:space="preserve">CHIS</t>
  </si>
  <si>
    <t xml:space="preserve">CIZOS</t>
  </si>
  <si>
    <t xml:space="preserve">CLARAC</t>
  </si>
  <si>
    <t xml:space="preserve">65151</t>
  </si>
  <si>
    <t xml:space="preserve">COLLONGUES</t>
  </si>
  <si>
    <t xml:space="preserve">COUSSAN</t>
  </si>
  <si>
    <t xml:space="preserve">DOURS</t>
  </si>
  <si>
    <t xml:space="preserve">65259</t>
  </si>
  <si>
    <t xml:space="preserve">LANSAC</t>
  </si>
  <si>
    <t xml:space="preserve">65270</t>
  </si>
  <si>
    <t xml:space="preserve">LESPOUEY</t>
  </si>
  <si>
    <t xml:space="preserve">65272</t>
  </si>
  <si>
    <t xml:space="preserve">LHEZ</t>
  </si>
  <si>
    <t xml:space="preserve">ESCAUNETS</t>
  </si>
  <si>
    <t xml:space="preserve">ESCONDEAUX</t>
  </si>
  <si>
    <t xml:space="preserve">65170</t>
  </si>
  <si>
    <t xml:space="preserve">ESTAMPURES</t>
  </si>
  <si>
    <t xml:space="preserve">ESTIRAC</t>
  </si>
  <si>
    <t xml:space="preserve">FERRIERES</t>
  </si>
  <si>
    <t xml:space="preserve">FONTRAILLES</t>
  </si>
  <si>
    <t xml:space="preserve">65178</t>
  </si>
  <si>
    <t xml:space="preserve">FRECHEDE</t>
  </si>
  <si>
    <t xml:space="preserve">GAILLAGOS</t>
  </si>
  <si>
    <t xml:space="preserve">GALAN</t>
  </si>
  <si>
    <t xml:space="preserve">GALEZ</t>
  </si>
  <si>
    <t xml:space="preserve">GARDERES</t>
  </si>
  <si>
    <t xml:space="preserve">65187</t>
  </si>
  <si>
    <t xml:space="preserve">GAUSSAN</t>
  </si>
  <si>
    <t xml:space="preserve">GAYAN</t>
  </si>
  <si>
    <t xml:space="preserve">GENSAC</t>
  </si>
  <si>
    <t xml:space="preserve">GONEZ</t>
  </si>
  <si>
    <t xml:space="preserve">GOUDON</t>
  </si>
  <si>
    <t xml:space="preserve">GUIZERIX</t>
  </si>
  <si>
    <t xml:space="preserve">HACHAN</t>
  </si>
  <si>
    <t xml:space="preserve">HAGEDET</t>
  </si>
  <si>
    <t xml:space="preserve">HERES</t>
  </si>
  <si>
    <t xml:space="preserve">HOURC</t>
  </si>
  <si>
    <t xml:space="preserve">IBOS</t>
  </si>
  <si>
    <t xml:space="preserve">JACQUE</t>
  </si>
  <si>
    <t xml:space="preserve">LABATUT-RIVIERE</t>
  </si>
  <si>
    <t xml:space="preserve">LACASSAGNE</t>
  </si>
  <si>
    <t xml:space="preserve">LAFITOLE</t>
  </si>
  <si>
    <t xml:space="preserve">LAGARDE</t>
  </si>
  <si>
    <t xml:space="preserve">LAHITTE-TOUPIERE</t>
  </si>
  <si>
    <t xml:space="preserve">LALANNE-TRIE</t>
  </si>
  <si>
    <t xml:space="preserve">LAMARQUE-RUSTAING</t>
  </si>
  <si>
    <t xml:space="preserve">LAMEAC</t>
  </si>
  <si>
    <t xml:space="preserve">LAPEYRE</t>
  </si>
  <si>
    <t xml:space="preserve">65261</t>
  </si>
  <si>
    <t xml:space="preserve">LARAN</t>
  </si>
  <si>
    <t xml:space="preserve">LARROQUE</t>
  </si>
  <si>
    <t xml:space="preserve">LASCAZERES</t>
  </si>
  <si>
    <t xml:space="preserve">LASLADES</t>
  </si>
  <si>
    <t xml:space="preserve">LESCURRY</t>
  </si>
  <si>
    <t xml:space="preserve">LIAC</t>
  </si>
  <si>
    <t xml:space="preserve">LIBAROS</t>
  </si>
  <si>
    <t xml:space="preserve">LIZOS</t>
  </si>
  <si>
    <t xml:space="preserve">LOUIT</t>
  </si>
  <si>
    <t xml:space="preserve">LUBRET-SAINT-LUC</t>
  </si>
  <si>
    <t xml:space="preserve">LUBY-BETMONT</t>
  </si>
  <si>
    <t xml:space="preserve">LUQUET</t>
  </si>
  <si>
    <t xml:space="preserve">LUSTAR</t>
  </si>
  <si>
    <t xml:space="preserve">65296</t>
  </si>
  <si>
    <t xml:space="preserve">MADIRAN</t>
  </si>
  <si>
    <t xml:space="preserve">MANSAN</t>
  </si>
  <si>
    <t xml:space="preserve">MARQUERIE</t>
  </si>
  <si>
    <t xml:space="preserve">MARSAC</t>
  </si>
  <si>
    <t xml:space="preserve">65303</t>
  </si>
  <si>
    <t xml:space="preserve">MAUBOURGUET</t>
  </si>
  <si>
    <t xml:space="preserve">MINGOT</t>
  </si>
  <si>
    <t xml:space="preserve">MONFAUCON</t>
  </si>
  <si>
    <t xml:space="preserve">MOULEDOUS</t>
  </si>
  <si>
    <t xml:space="preserve">MOUMOULOUS</t>
  </si>
  <si>
    <t xml:space="preserve">MUN</t>
  </si>
  <si>
    <t xml:space="preserve">NOUILHAN</t>
  </si>
  <si>
    <t xml:space="preserve">OLEAC-DEBAT</t>
  </si>
  <si>
    <t xml:space="preserve">ORGAN</t>
  </si>
  <si>
    <t xml:space="preserve">ORIEUX</t>
  </si>
  <si>
    <t xml:space="preserve">ORLEIX</t>
  </si>
  <si>
    <t xml:space="preserve">OROIX</t>
  </si>
  <si>
    <t xml:space="preserve">OSMETS</t>
  </si>
  <si>
    <t xml:space="preserve">OSSUN</t>
  </si>
  <si>
    <t xml:space="preserve">OURSBELILLE</t>
  </si>
  <si>
    <t xml:space="preserve">PEYRET-SAINT-ANDRE</t>
  </si>
  <si>
    <t xml:space="preserve">PEYRIGUERE</t>
  </si>
  <si>
    <t xml:space="preserve">PEYRUN</t>
  </si>
  <si>
    <t xml:space="preserve">PINTAC</t>
  </si>
  <si>
    <t xml:space="preserve">POUYASTRUC</t>
  </si>
  <si>
    <t xml:space="preserve">PUJO</t>
  </si>
  <si>
    <t xml:space="preserve">PUNTOUS</t>
  </si>
  <si>
    <t xml:space="preserve">PUYDARRIEUX</t>
  </si>
  <si>
    <t xml:space="preserve">RABASTENS-DE-BIGORRE</t>
  </si>
  <si>
    <t xml:space="preserve">RECURT</t>
  </si>
  <si>
    <t xml:space="preserve">SABALOS</t>
  </si>
  <si>
    <t xml:space="preserve">SABARROS</t>
  </si>
  <si>
    <t xml:space="preserve">SADOURNIN</t>
  </si>
  <si>
    <t xml:space="preserve">SAINT-LANNE</t>
  </si>
  <si>
    <t xml:space="preserve">SAINT-LEZER</t>
  </si>
  <si>
    <t xml:space="preserve">SAINT-PE-DE-BIGORRE</t>
  </si>
  <si>
    <t xml:space="preserve">SAINT-SEVER-DE-RUSTAN</t>
  </si>
  <si>
    <t xml:space="preserve">SALLES</t>
  </si>
  <si>
    <t xml:space="preserve">SANOUS</t>
  </si>
  <si>
    <t xml:space="preserve">SARNIGUET</t>
  </si>
  <si>
    <t xml:space="preserve">SARRIAC-BIGORRE</t>
  </si>
  <si>
    <t xml:space="preserve">65410</t>
  </si>
  <si>
    <t xml:space="preserve">SARROUILLES</t>
  </si>
  <si>
    <t xml:space="preserve">SAUVETERRE</t>
  </si>
  <si>
    <t xml:space="preserve">65417</t>
  </si>
  <si>
    <t xml:space="preserve">SEMEAC</t>
  </si>
  <si>
    <t xml:space="preserve">SENAC</t>
  </si>
  <si>
    <t xml:space="preserve">SENTOUS</t>
  </si>
  <si>
    <t xml:space="preserve">SERE-RUSTAING</t>
  </si>
  <si>
    <t xml:space="preserve">SERON</t>
  </si>
  <si>
    <t xml:space="preserve">SIARROUY</t>
  </si>
  <si>
    <t xml:space="preserve">65426</t>
  </si>
  <si>
    <t xml:space="preserve">SINZOS</t>
  </si>
  <si>
    <t xml:space="preserve">SOMBRUN</t>
  </si>
  <si>
    <t xml:space="preserve">SOREAC</t>
  </si>
  <si>
    <t xml:space="preserve">SOUBLECAUSE</t>
  </si>
  <si>
    <t xml:space="preserve">SOUYEAUX</t>
  </si>
  <si>
    <t xml:space="preserve">TALAZAC</t>
  </si>
  <si>
    <t xml:space="preserve">TARASTEIX</t>
  </si>
  <si>
    <t xml:space="preserve">THUY</t>
  </si>
  <si>
    <t xml:space="preserve">TOSTAT</t>
  </si>
  <si>
    <t xml:space="preserve">TOURNOUS-DARRE</t>
  </si>
  <si>
    <t xml:space="preserve">TOURNOUS-DEVANT</t>
  </si>
  <si>
    <t xml:space="preserve">TRIE-SUR-BAISE</t>
  </si>
  <si>
    <t xml:space="preserve">TROULEY-LABARTHE</t>
  </si>
  <si>
    <t xml:space="preserve">UGNOUAS</t>
  </si>
  <si>
    <t xml:space="preserve">VIC-EN-BIGORRE</t>
  </si>
  <si>
    <t xml:space="preserve">VIDOU</t>
  </si>
  <si>
    <t xml:space="preserve">VIDOUZE</t>
  </si>
  <si>
    <t xml:space="preserve">VIEUZOS</t>
  </si>
  <si>
    <t xml:space="preserve">VILLEMBITS</t>
  </si>
  <si>
    <t xml:space="preserve">VILLENAVE-PRES-BEARN</t>
  </si>
  <si>
    <t xml:space="preserve">VILLENAVE-PRES-MARSAC</t>
  </si>
  <si>
    <t xml:space="preserve">ACHENHEIM</t>
  </si>
  <si>
    <t xml:space="preserve">BALDENHEIM</t>
  </si>
  <si>
    <t xml:space="preserve">BATZENDORF</t>
  </si>
  <si>
    <t xml:space="preserve">BERNOLSHEIM</t>
  </si>
  <si>
    <t xml:space="preserve">BERSTETT et villages associés (Rumersheim, Gimbrett, Reitwiller)
</t>
  </si>
  <si>
    <t xml:space="preserve">67035</t>
  </si>
  <si>
    <t xml:space="preserve">BERSTHEIM</t>
  </si>
  <si>
    <t xml:space="preserve">BIETLENHEIM</t>
  </si>
  <si>
    <t xml:space="preserve">BILWISHEIM</t>
  </si>
  <si>
    <t xml:space="preserve">67043</t>
  </si>
  <si>
    <t xml:space="preserve">BISCHHEIM</t>
  </si>
  <si>
    <t xml:space="preserve">BLAESHEIM</t>
  </si>
  <si>
    <t xml:space="preserve">BRUMATH</t>
  </si>
  <si>
    <t xml:space="preserve">CHATENOIS</t>
  </si>
  <si>
    <t xml:space="preserve">DONNENHEIM</t>
  </si>
  <si>
    <t xml:space="preserve">DUPPIGHEIM</t>
  </si>
  <si>
    <t xml:space="preserve">ECKBOLSHEIM</t>
  </si>
  <si>
    <t xml:space="preserve">ECKWERSHEIM</t>
  </si>
  <si>
    <t xml:space="preserve">ENTZHEIM</t>
  </si>
  <si>
    <t xml:space="preserve">ESCHAU</t>
  </si>
  <si>
    <t xml:space="preserve">FEGERSHEIM</t>
  </si>
  <si>
    <t xml:space="preserve">GEISPOLSHEIM (gare)</t>
  </si>
  <si>
    <t xml:space="preserve">GEISPOLSHEIM (village)</t>
  </si>
  <si>
    <t xml:space="preserve">GEUDERTHEIM</t>
  </si>
  <si>
    <t xml:space="preserve">67169</t>
  </si>
  <si>
    <t xml:space="preserve">GRIES</t>
  </si>
  <si>
    <t xml:space="preserve">GRIESHEIM-SUR-SOUFFEL</t>
  </si>
  <si>
    <t xml:space="preserve">HANGENBIETEN</t>
  </si>
  <si>
    <t xml:space="preserve">67187</t>
  </si>
  <si>
    <t xml:space="preserve">HEIDOLSHEIM</t>
  </si>
  <si>
    <t xml:space="preserve">67197</t>
  </si>
  <si>
    <t xml:space="preserve">HINDISHEIM</t>
  </si>
  <si>
    <t xml:space="preserve">67200</t>
  </si>
  <si>
    <t xml:space="preserve">HIPSHEIM</t>
  </si>
  <si>
    <t xml:space="preserve">HOCHSTETT</t>
  </si>
  <si>
    <t xml:space="preserve">67204</t>
  </si>
  <si>
    <t xml:space="preserve">HOENHEIM</t>
  </si>
  <si>
    <t xml:space="preserve">67205</t>
  </si>
  <si>
    <t xml:space="preserve">HOERDT</t>
  </si>
  <si>
    <t xml:space="preserve">HOLTZHEIM</t>
  </si>
  <si>
    <t xml:space="preserve">ICHTRATZHEIM</t>
  </si>
  <si>
    <t xml:space="preserve">67218</t>
  </si>
  <si>
    <t xml:space="preserve">ILLKIRCH-GRAFFENSTADEN</t>
  </si>
  <si>
    <t xml:space="preserve">67237</t>
  </si>
  <si>
    <t xml:space="preserve">KILSTETT</t>
  </si>
  <si>
    <t xml:space="preserve">67239</t>
  </si>
  <si>
    <t xml:space="preserve">KINTZHEIM</t>
  </si>
  <si>
    <t xml:space="preserve">KRAUTWILLER</t>
  </si>
  <si>
    <t xml:space="preserve">67250</t>
  </si>
  <si>
    <t xml:space="preserve">KRIEGSHEIM</t>
  </si>
  <si>
    <t xml:space="preserve">67252</t>
  </si>
  <si>
    <t xml:space="preserve">KURTZENHOUSE</t>
  </si>
  <si>
    <t xml:space="preserve">67519</t>
  </si>
  <si>
    <t xml:space="preserve">LA WANTZENAU</t>
  </si>
  <si>
    <t xml:space="preserve">67256</t>
  </si>
  <si>
    <t xml:space="preserve">LAMPERTHEIM</t>
  </si>
  <si>
    <t xml:space="preserve">67266</t>
  </si>
  <si>
    <t xml:space="preserve">LIMERSHEIM</t>
  </si>
  <si>
    <t xml:space="preserve">67267</t>
  </si>
  <si>
    <t xml:space="preserve">LINGOLSHEIM</t>
  </si>
  <si>
    <t xml:space="preserve">67268</t>
  </si>
  <si>
    <t xml:space="preserve">LIPSHEIM</t>
  </si>
  <si>
    <t xml:space="preserve">67298</t>
  </si>
  <si>
    <t xml:space="preserve">MITTELSCHAEFFOLSHEIM</t>
  </si>
  <si>
    <t xml:space="preserve">MOMMENHEIM</t>
  </si>
  <si>
    <t xml:space="preserve">67309</t>
  </si>
  <si>
    <t xml:space="preserve">MUNDOLSHEIM</t>
  </si>
  <si>
    <t xml:space="preserve">MUSSIG</t>
  </si>
  <si>
    <t xml:space="preserve">MUTTERSHOLTZ</t>
  </si>
  <si>
    <t xml:space="preserve">67331</t>
  </si>
  <si>
    <t xml:space="preserve">NIEDERSCHAEFFOLSHEIM</t>
  </si>
  <si>
    <t xml:space="preserve">NORDHOUSE</t>
  </si>
  <si>
    <t xml:space="preserve">67350</t>
  </si>
  <si>
    <t xml:space="preserve">OBERSCHAEFFOLSHEIM</t>
  </si>
  <si>
    <t xml:space="preserve">67360</t>
  </si>
  <si>
    <t xml:space="preserve">OHNENHEIM</t>
  </si>
  <si>
    <t xml:space="preserve">67361</t>
  </si>
  <si>
    <t xml:space="preserve">OLWISHEIM</t>
  </si>
  <si>
    <t xml:space="preserve">67362</t>
  </si>
  <si>
    <t xml:space="preserve">ORSCHWILLER</t>
  </si>
  <si>
    <t xml:space="preserve">67365</t>
  </si>
  <si>
    <t xml:space="preserve">OSTWALD</t>
  </si>
  <si>
    <t xml:space="preserve">67495</t>
  </si>
  <si>
    <t xml:space="preserve">PFETTISHEIM commune de TRUCHTERSHEIM</t>
  </si>
  <si>
    <t xml:space="preserve">67375</t>
  </si>
  <si>
    <t xml:space="preserve">PFULGRIESHEIM</t>
  </si>
  <si>
    <t xml:space="preserve">67378</t>
  </si>
  <si>
    <t xml:space="preserve">PLOBSHEIM</t>
  </si>
  <si>
    <t xml:space="preserve">67389</t>
  </si>
  <si>
    <t xml:space="preserve">REICHSTETT</t>
  </si>
  <si>
    <t xml:space="preserve">ROTTELSHEIM</t>
  </si>
  <si>
    <t xml:space="preserve">SCHERWILLER</t>
  </si>
  <si>
    <t xml:space="preserve">SCHILTIGHEIM</t>
  </si>
  <si>
    <t xml:space="preserve">67460</t>
  </si>
  <si>
    <t xml:space="preserve">SCHWINDRATZHEIM</t>
  </si>
  <si>
    <t xml:space="preserve">SELESTAT</t>
  </si>
  <si>
    <t xml:space="preserve">SOUFFELWEYERSHEIM</t>
  </si>
  <si>
    <t xml:space="preserve">67482</t>
  </si>
  <si>
    <t xml:space="preserve">STRASBOURG</t>
  </si>
  <si>
    <t xml:space="preserve">VENDENHEIM</t>
  </si>
  <si>
    <t xml:space="preserve">WAHLENHEIM</t>
  </si>
  <si>
    <t xml:space="preserve">WALTENHEIM-SUR-ZORN</t>
  </si>
  <si>
    <t xml:space="preserve">WEITBRUCH</t>
  </si>
  <si>
    <t xml:space="preserve">WEYERSHEIM</t>
  </si>
  <si>
    <t xml:space="preserve">WINGERSHEIM LES QUATRE BANS</t>
  </si>
  <si>
    <t xml:space="preserve">WINTERSHOUSE</t>
  </si>
  <si>
    <t xml:space="preserve">WITTERSHEIM</t>
  </si>
  <si>
    <t xml:space="preserve">WOLFISHEIM</t>
  </si>
  <si>
    <t xml:space="preserve">ALGOSHEIM</t>
  </si>
  <si>
    <t xml:space="preserve">AMMERSCHWIHR</t>
  </si>
  <si>
    <t xml:space="preserve">ARTZENHEIM</t>
  </si>
  <si>
    <t xml:space="preserve">BALTZENHEIM</t>
  </si>
  <si>
    <t xml:space="preserve">BEBLENHEIM</t>
  </si>
  <si>
    <t xml:space="preserve">BENNWIHR</t>
  </si>
  <si>
    <t xml:space="preserve">BERGHEIM</t>
  </si>
  <si>
    <t xml:space="preserve">BIESHEIM</t>
  </si>
  <si>
    <t xml:space="preserve">BISCHWIHR</t>
  </si>
  <si>
    <t xml:space="preserve">COLMAR partie au nord de la D13-D415, de l’avenue Georges Clémenceau, de l’avenue Raymond Poincarré et de la D11</t>
  </si>
  <si>
    <t xml:space="preserve">DURRENENTZEN</t>
  </si>
  <si>
    <t xml:space="preserve">GEISWASSER</t>
  </si>
  <si>
    <t xml:space="preserve">GRUSSENHEIM</t>
  </si>
  <si>
    <t xml:space="preserve">GUEMAR partie au nord-est de l’intersection entre la Lohbach et la Fecht</t>
  </si>
  <si>
    <t xml:space="preserve">GUEMAR partie au sud-ouest de l’intersection entre la Lohbach et la Fecht</t>
  </si>
  <si>
    <t xml:space="preserve">HEITEREN</t>
  </si>
  <si>
    <t xml:space="preserve">HORBOURG-WIHR</t>
  </si>
  <si>
    <t xml:space="preserve">HOUSSEN</t>
  </si>
  <si>
    <t xml:space="preserve">HUNAWIHR</t>
  </si>
  <si>
    <t xml:space="preserve">ILLHAUESERN</t>
  </si>
  <si>
    <t xml:space="preserve">INGERSHEIM</t>
  </si>
  <si>
    <t xml:space="preserve">JEBSHEIM</t>
  </si>
  <si>
    <t xml:space="preserve">KATZENTHAL</t>
  </si>
  <si>
    <t xml:space="preserve">KAYSERSBERG-VIGNOBLE</t>
  </si>
  <si>
    <t xml:space="preserve">KUNHEIM</t>
  </si>
  <si>
    <t xml:space="preserve">MITTELWIHR</t>
  </si>
  <si>
    <t xml:space="preserve">NAMBSHEIM</t>
  </si>
  <si>
    <t xml:space="preserve">NEUF-BRISACH</t>
  </si>
  <si>
    <t xml:space="preserve">NIEDERMORSCHWIHR</t>
  </si>
  <si>
    <t xml:space="preserve">OBERSHAASHEIM</t>
  </si>
  <si>
    <t xml:space="preserve">OSTHEIM</t>
  </si>
  <si>
    <t xml:space="preserve">PORTE DU RIED</t>
  </si>
  <si>
    <t xml:space="preserve">RIBEAUVILLE partie à l’est de la rue de Colmar</t>
  </si>
  <si>
    <t xml:space="preserve">RIBEAUVILLE partie ouest de la rue de Colmar</t>
  </si>
  <si>
    <t xml:space="preserve">RIQUEWIHR</t>
  </si>
  <si>
    <t xml:space="preserve">RODERN</t>
  </si>
  <si>
    <t xml:space="preserve">RORSCHWIHR</t>
  </si>
  <si>
    <t xml:space="preserve">SAINT HIPPOLYTE</t>
  </si>
  <si>
    <t xml:space="preserve">THANNENKIRCH</t>
  </si>
  <si>
    <t xml:space="preserve">URSCHENHEIM</t>
  </si>
  <si>
    <t xml:space="preserve">VOGELGRUN</t>
  </si>
  <si>
    <t xml:space="preserve">VOGELSHEIM</t>
  </si>
  <si>
    <t xml:space="preserve">WICKERSCHWIHR</t>
  </si>
  <si>
    <t xml:space="preserve">WIDENSOLEN</t>
  </si>
  <si>
    <t xml:space="preserve">WOLFGANTZEN</t>
  </si>
  <si>
    <t xml:space="preserve">ZELLENBERG</t>
  </si>
  <si>
    <t xml:space="preserve">ANTHY-SUR-LEMAN</t>
  </si>
  <si>
    <t xml:space="preserve">BALLAISON</t>
  </si>
  <si>
    <t xml:space="preserve">BONS-EN-CHABLAIS</t>
  </si>
  <si>
    <t xml:space="preserve">BRENTHONNE</t>
  </si>
  <si>
    <t xml:space="preserve">CHENS-SUR-LEMAN</t>
  </si>
  <si>
    <t xml:space="preserve">DOUVAINE</t>
  </si>
  <si>
    <t xml:space="preserve">EXCENEVEX</t>
  </si>
  <si>
    <t xml:space="preserve">FESSY</t>
  </si>
  <si>
    <t xml:space="preserve">LOISIN</t>
  </si>
  <si>
    <t xml:space="preserve">LULLY</t>
  </si>
  <si>
    <t xml:space="preserve">MACHILLY</t>
  </si>
  <si>
    <t xml:space="preserve">MARGENCEL</t>
  </si>
  <si>
    <t xml:space="preserve">MASSONGY</t>
  </si>
  <si>
    <t xml:space="preserve">MESSERY</t>
  </si>
  <si>
    <t xml:space="preserve">NERNIER</t>
  </si>
  <si>
    <t xml:space="preserve">PERRIGNIER</t>
  </si>
  <si>
    <t xml:space="preserve">SCIEZ</t>
  </si>
  <si>
    <t xml:space="preserve">VEIGY-FONCENEX</t>
  </si>
  <si>
    <t xml:space="preserve">YVOIRE</t>
  </si>
  <si>
    <t xml:space="preserve">BAILLY</t>
  </si>
  <si>
    <t xml:space="preserve">BOIS-D'ARCY</t>
  </si>
  <si>
    <t xml:space="preserve">BOUGIVAL</t>
  </si>
  <si>
    <t xml:space="preserve">BUC</t>
  </si>
  <si>
    <t xml:space="preserve">LA CELLE-SAINT-CLOUD</t>
  </si>
  <si>
    <t xml:space="preserve">CHAMBOURCY</t>
  </si>
  <si>
    <t xml:space="preserve">CHATEAUFORT</t>
  </si>
  <si>
    <t xml:space="preserve">CHAVENAY</t>
  </si>
  <si>
    <t xml:space="preserve">LE CHESNAY</t>
  </si>
  <si>
    <t xml:space="preserve">LES CLAYES-SOUS-BOIS</t>
  </si>
  <si>
    <t xml:space="preserve">CROISSY-SUR-SEINE</t>
  </si>
  <si>
    <t xml:space="preserve">ELANCOURT</t>
  </si>
  <si>
    <t xml:space="preserve">L'ETANG-LA-VILLE</t>
  </si>
  <si>
    <t xml:space="preserve">FONTENAY-LE-FLEURY</t>
  </si>
  <si>
    <t xml:space="preserve">FOURQUEUX</t>
  </si>
  <si>
    <t xml:space="preserve">GUYANCOURT</t>
  </si>
  <si>
    <t xml:space="preserve">JOUY-EN-JOSAS</t>
  </si>
  <si>
    <t xml:space="preserve">LES-LOGES-EN-JOSAS</t>
  </si>
  <si>
    <t xml:space="preserve">LOUVECIENNES</t>
  </si>
  <si>
    <t xml:space="preserve">MAGNY-LES-HAMEAUX</t>
  </si>
  <si>
    <t xml:space="preserve">MAREIL-MARLY</t>
  </si>
  <si>
    <t xml:space="preserve">MARLY-LE-ROI</t>
  </si>
  <si>
    <t xml:space="preserve">MAUREPAS</t>
  </si>
  <si>
    <t xml:space="preserve">MONTIGNY-LE-BRETONNEUX</t>
  </si>
  <si>
    <t xml:space="preserve">NOISY-LE-ROI</t>
  </si>
  <si>
    <t xml:space="preserve">LE PECQ</t>
  </si>
  <si>
    <t xml:space="preserve">PLAISIR</t>
  </si>
  <si>
    <t xml:space="preserve">LE PORT-MARLY</t>
  </si>
  <si>
    <t xml:space="preserve">RENNEMOULIN</t>
  </si>
  <si>
    <t xml:space="preserve">ROCQUENCOURT</t>
  </si>
  <si>
    <t xml:space="preserve">SAINT-CYR-L'ECOLE</t>
  </si>
  <si>
    <t xml:space="preserve">SAINT-NOM-LA-BRETECHE</t>
  </si>
  <si>
    <t xml:space="preserve">TOUSSUS-LE-NOBLE</t>
  </si>
  <si>
    <t xml:space="preserve">TRAPPES</t>
  </si>
  <si>
    <t xml:space="preserve">VELIZY-VILLACOUBLAY</t>
  </si>
  <si>
    <t xml:space="preserve">VERSAILLES</t>
  </si>
  <si>
    <t xml:space="preserve">LE VESINET</t>
  </si>
  <si>
    <t xml:space="preserve">VILLEPREUX</t>
  </si>
  <si>
    <t xml:space="preserve">VIROFLAY</t>
  </si>
  <si>
    <t xml:space="preserve">VOISINS-LE-BRETONNEUX</t>
  </si>
  <si>
    <t xml:space="preserve">BOISME Nord</t>
  </si>
  <si>
    <t xml:space="preserve">BOISME Sud</t>
  </si>
  <si>
    <t xml:space="preserve">BRESSUIRE Sud</t>
  </si>
  <si>
    <t xml:space="preserve">BRESSUIRE Nord</t>
  </si>
  <si>
    <t xml:space="preserve">CLESSE</t>
  </si>
  <si>
    <t xml:space="preserve">LA CHAPELLE SAINT LAURENT</t>
  </si>
  <si>
    <t xml:space="preserve">CHICHE</t>
  </si>
  <si>
    <t xml:space="preserve">COURLAY</t>
  </si>
  <si>
    <t xml:space="preserve">FAYE L’ABESSE</t>
  </si>
  <si>
    <t xml:space="preserve">GEAY</t>
  </si>
  <si>
    <t xml:space="preserve">AUCAMVILLE</t>
  </si>
  <si>
    <t xml:space="preserve">GRISOLLES</t>
  </si>
  <si>
    <t xml:space="preserve">POMPIGNAN</t>
  </si>
  <si>
    <t xml:space="preserve">SAVENES</t>
  </si>
  <si>
    <t xml:space="preserve">VERDUN-SUR-GARONNE</t>
  </si>
  <si>
    <t xml:space="preserve">BRESSOLS</t>
  </si>
  <si>
    <t xml:space="preserve">CORBARIEU</t>
  </si>
  <si>
    <t xml:space="preserve">GENEBRIERES</t>
  </si>
  <si>
    <t xml:space="preserve">LA BASTIDE-SAINT-PIERRE</t>
  </si>
  <si>
    <t xml:space="preserve">LACOURT-SAINT-PIERRE</t>
  </si>
  <si>
    <t xml:space="preserve">LEOJAC</t>
  </si>
  <si>
    <t xml:space="preserve">MONTAUBAN</t>
  </si>
  <si>
    <t xml:space="preserve">NOHIC</t>
  </si>
  <si>
    <t xml:space="preserve">ORGUEIL</t>
  </si>
  <si>
    <t xml:space="preserve">REYNIES</t>
  </si>
  <si>
    <t xml:space="preserve">SAINT-ETIENNE-DE-TULMONT</t>
  </si>
  <si>
    <t xml:space="preserve">SAINT-NAUPHARY</t>
  </si>
  <si>
    <t xml:space="preserve">LA SALVETAT-BELMONTET</t>
  </si>
  <si>
    <t xml:space="preserve">VARENNES</t>
  </si>
  <si>
    <t xml:space="preserve">VILLEBRUMIER</t>
  </si>
  <si>
    <t xml:space="preserve">AIZENAY</t>
  </si>
  <si>
    <t xml:space="preserve">ANTIGNY</t>
  </si>
  <si>
    <t xml:space="preserve">APREMONT</t>
  </si>
  <si>
    <t xml:space="preserve">BOURNEAU</t>
  </si>
  <si>
    <t xml:space="preserve">BREUIL-BARRET</t>
  </si>
  <si>
    <t xml:space="preserve">CEZAIS</t>
  </si>
  <si>
    <t xml:space="preserve">CHALLANS</t>
  </si>
  <si>
    <t xml:space="preserve">CHEFFOIS</t>
  </si>
  <si>
    <t xml:space="preserve">COËX</t>
  </si>
  <si>
    <t xml:space="preserve">COMMEQUIERS</t>
  </si>
  <si>
    <t xml:space="preserve">FALLERON</t>
  </si>
  <si>
    <t xml:space="preserve">FOUSSAIS-PAYRE</t>
  </si>
  <si>
    <t xml:space="preserve">FROIDFOND</t>
  </si>
  <si>
    <t xml:space="preserve">GRAND'LANDES</t>
  </si>
  <si>
    <t xml:space="preserve">LA CHAPELLE-AUX-LYS</t>
  </si>
  <si>
    <t xml:space="preserve">LA CHAPELLE-PALLUAU</t>
  </si>
  <si>
    <t xml:space="preserve">LA CHATAIGNERAIE</t>
  </si>
  <si>
    <t xml:space="preserve">LA TARDIERE</t>
  </si>
  <si>
    <t xml:space="preserve">LOGE-FOUGEREUSE</t>
  </si>
  <si>
    <t xml:space="preserve">MACHÉ</t>
  </si>
  <si>
    <t xml:space="preserve">MARILLET</t>
  </si>
  <si>
    <t xml:space="preserve">MERVENT</t>
  </si>
  <si>
    <t xml:space="preserve">MOUILLERON-SAINT-GERMAIN</t>
  </si>
  <si>
    <t xml:space="preserve">PALLUAU</t>
  </si>
  <si>
    <t xml:space="preserve">PUY-DE-SERRE</t>
  </si>
  <si>
    <t xml:space="preserve">SAINT-CHRISTOPHE-DU-LIGNERON</t>
  </si>
  <si>
    <t xml:space="preserve">SAINT-CYR-DES-GATS</t>
  </si>
  <si>
    <t xml:space="preserve">SAINT-ÉTIENNE-DU-BOIS</t>
  </si>
  <si>
    <t xml:space="preserve">SAINT-HILAIRE-DE-VOUST</t>
  </si>
  <si>
    <t xml:space="preserve">SAINT-MAIXENT-SUR-VIE</t>
  </si>
  <si>
    <t xml:space="preserve">SAINT-MAURICE-DES-NOUES</t>
  </si>
  <si>
    <t xml:space="preserve">SAINT-MAURICE-LE-GIRARD</t>
  </si>
  <si>
    <t xml:space="preserve">SAINT-PAUL-MONT-PENIT</t>
  </si>
  <si>
    <t xml:space="preserve">SAINT-PIERRE-DU-CHEMIN</t>
  </si>
  <si>
    <t xml:space="preserve">SAINT-SULPICE-EN-PAREDS</t>
  </si>
  <si>
    <t xml:space="preserve">THOUARSAIS-BOUILDROUX</t>
  </si>
  <si>
    <t xml:space="preserve">VOUVANT</t>
  </si>
  <si>
    <t xml:space="preserve">BLÉNEAU</t>
  </si>
  <si>
    <t xml:space="preserve">LAVAU</t>
  </si>
  <si>
    <t xml:space="preserve">ROGNY-LES-SEPT-ÉCLUSES</t>
  </si>
  <si>
    <t xml:space="preserve">SAINT-MARTIN-DES-CHAMPS</t>
  </si>
  <si>
    <t xml:space="preserve">SAINT-PRIVÉ</t>
  </si>
  <si>
    <t xml:space="preserve">2A</t>
  </si>
  <si>
    <t xml:space="preserve">2A001</t>
  </si>
  <si>
    <t xml:space="preserve">AFA</t>
  </si>
  <si>
    <t xml:space="preserve">2A004</t>
  </si>
  <si>
    <t xml:space="preserve">AJACCIO</t>
  </si>
  <si>
    <t xml:space="preserve">2A006</t>
  </si>
  <si>
    <t xml:space="preserve">ALATA</t>
  </si>
  <si>
    <t xml:space="preserve">2A008</t>
  </si>
  <si>
    <t xml:space="preserve">ALBITRECCIA</t>
  </si>
  <si>
    <t xml:space="preserve">2A017</t>
  </si>
  <si>
    <t xml:space="preserve">APPIETTO</t>
  </si>
  <si>
    <t xml:space="preserve">2A032</t>
  </si>
  <si>
    <t xml:space="preserve">BASTELICACCIA</t>
  </si>
  <si>
    <t xml:space="preserve">2A048</t>
  </si>
  <si>
    <t xml:space="preserve">CALCATOGGIO</t>
  </si>
  <si>
    <t xml:space="preserve">2A060</t>
  </si>
  <si>
    <t xml:space="preserve">CANNELLE</t>
  </si>
  <si>
    <t xml:space="preserve">2A070</t>
  </si>
  <si>
    <t xml:space="preserve">CASAGLIONE</t>
  </si>
  <si>
    <t xml:space="preserve">2A085</t>
  </si>
  <si>
    <t xml:space="preserve">CAURO</t>
  </si>
  <si>
    <t xml:space="preserve">2A091</t>
  </si>
  <si>
    <t xml:space="preserve">COGNOCOLI-MONTICCHI</t>
  </si>
  <si>
    <t xml:space="preserve">2A103</t>
  </si>
  <si>
    <t xml:space="preserve">CUTTOLI-CORTICCHIATO</t>
  </si>
  <si>
    <t xml:space="preserve">2A104</t>
  </si>
  <si>
    <t xml:space="preserve">ECCICA-SUARELLA</t>
  </si>
  <si>
    <t xml:space="preserve">2A130</t>
  </si>
  <si>
    <t xml:space="preserve">GROSSETO-PRUGNA</t>
  </si>
  <si>
    <t xml:space="preserve">2A181</t>
  </si>
  <si>
    <t xml:space="preserve">OCANA</t>
  </si>
  <si>
    <t xml:space="preserve">2A209</t>
  </si>
  <si>
    <t xml:space="preserve">PERI</t>
  </si>
  <si>
    <t xml:space="preserve">2A228</t>
  </si>
  <si>
    <t xml:space="preserve">PIETROSELLA</t>
  </si>
  <si>
    <t xml:space="preserve">2A295</t>
  </si>
  <si>
    <t xml:space="preserve">SANT ANDRÉA D'ORCINO</t>
  </si>
  <si>
    <t xml:space="preserve">2A270</t>
  </si>
  <si>
    <t xml:space="preserve">SARI-D'ORCINO</t>
  </si>
  <si>
    <t xml:space="preserve">2A271</t>
  </si>
  <si>
    <t xml:space="preserve">SARROLA-CARCOPINO</t>
  </si>
  <si>
    <t xml:space="preserve">2A323</t>
  </si>
  <si>
    <t xml:space="preserve">TAVACO</t>
  </si>
  <si>
    <t xml:space="preserve">2A336</t>
  </si>
  <si>
    <t xml:space="preserve">VALLE-DI-MEZZANA</t>
  </si>
  <si>
    <t xml:space="preserve">2A351</t>
  </si>
  <si>
    <t xml:space="preserve">VILLANOVA</t>
  </si>
  <si>
    <t xml:space="preserve">2b</t>
  </si>
  <si>
    <t xml:space="preserve">2B012</t>
  </si>
  <si>
    <t xml:space="preserve">ALTIANI</t>
  </si>
  <si>
    <t xml:space="preserve">2B025</t>
  </si>
  <si>
    <t xml:space="preserve">AVAPESSA</t>
  </si>
  <si>
    <t xml:space="preserve">2B036</t>
  </si>
  <si>
    <t xml:space="preserve">BIGORNO</t>
  </si>
  <si>
    <t xml:space="preserve">2B039</t>
  </si>
  <si>
    <t xml:space="preserve">BISINCHI</t>
  </si>
  <si>
    <t xml:space="preserve">2B054</t>
  </si>
  <si>
    <t xml:space="preserve">CAMPILE</t>
  </si>
  <si>
    <t xml:space="preserve">2B055</t>
  </si>
  <si>
    <t xml:space="preserve">CAMPITELLO</t>
  </si>
  <si>
    <t xml:space="preserve">2B059</t>
  </si>
  <si>
    <t xml:space="preserve">CANAVAGGIA</t>
  </si>
  <si>
    <t xml:space="preserve">2B079</t>
  </si>
  <si>
    <t xml:space="preserve">CASTELLO-DI-ROSTINO</t>
  </si>
  <si>
    <t xml:space="preserve">2B084</t>
  </si>
  <si>
    <t xml:space="preserve">CATERI</t>
  </si>
  <si>
    <t xml:space="preserve">2B102</t>
  </si>
  <si>
    <t xml:space="preserve">CROCICCHIA</t>
  </si>
  <si>
    <t xml:space="preserve">2B105</t>
  </si>
  <si>
    <t xml:space="preserve">ERBAJOLO</t>
  </si>
  <si>
    <t xml:space="preserve">2B112</t>
  </si>
  <si>
    <t xml:space="preserve">FELICETO</t>
  </si>
  <si>
    <t xml:space="preserve">2B116</t>
  </si>
  <si>
    <t xml:space="preserve">FOCICCHIA</t>
  </si>
  <si>
    <t xml:space="preserve">2B140</t>
  </si>
  <si>
    <t xml:space="preserve">LENTO</t>
  </si>
  <si>
    <t xml:space="preserve">2B167</t>
  </si>
  <si>
    <t xml:space="preserve">MONTEGROSSO</t>
  </si>
  <si>
    <t xml:space="preserve">2B173</t>
  </si>
  <si>
    <t xml:space="preserve">MURO</t>
  </si>
  <si>
    <t xml:space="preserve">2B175</t>
  </si>
  <si>
    <t xml:space="preserve">NESSA</t>
  </si>
  <si>
    <t xml:space="preserve">2B195</t>
  </si>
  <si>
    <t xml:space="preserve">ORTIPORIO</t>
  </si>
  <si>
    <t xml:space="preserve">2B206</t>
  </si>
  <si>
    <t xml:space="preserve">PENTA-ACQUATELLA</t>
  </si>
  <si>
    <t xml:space="preserve">2B218</t>
  </si>
  <si>
    <t xml:space="preserve">PIEDICORTE-DI-GAGGIO</t>
  </si>
  <si>
    <t xml:space="preserve">2B292</t>
  </si>
  <si>
    <t xml:space="preserve">SANT'ANDREA-DI-BOZIO</t>
  </si>
  <si>
    <t xml:space="preserve">2B296</t>
  </si>
  <si>
    <t xml:space="preserve">SANT'ANTONINO</t>
  </si>
  <si>
    <t xml:space="preserve">2B274</t>
  </si>
  <si>
    <t xml:space="preserve">SCOLCA</t>
  </si>
  <si>
    <t xml:space="preserve">2B290</t>
  </si>
  <si>
    <t xml:space="preserve">SPELONCATO</t>
  </si>
  <si>
    <t xml:space="preserve">2B337</t>
  </si>
  <si>
    <t xml:space="preserve">VALLE-DI-ROSTINO</t>
  </si>
  <si>
    <t xml:space="preserve">2B</t>
  </si>
  <si>
    <t xml:space="preserve">2B002</t>
  </si>
  <si>
    <t xml:space="preserve">AGHIONE</t>
  </si>
  <si>
    <t xml:space="preserve">2B029</t>
  </si>
  <si>
    <t xml:space="preserve">BARBAGGIO</t>
  </si>
  <si>
    <t xml:space="preserve">2B030</t>
  </si>
  <si>
    <t xml:space="preserve">BARRETTALI</t>
  </si>
  <si>
    <t xml:space="preserve">2B033</t>
  </si>
  <si>
    <t xml:space="preserve">BASTIA</t>
  </si>
  <si>
    <t xml:space="preserve">2B037</t>
  </si>
  <si>
    <t xml:space="preserve">BIGUGLIA</t>
  </si>
  <si>
    <t xml:space="preserve">2B042</t>
  </si>
  <si>
    <t xml:space="preserve">BORGO</t>
  </si>
  <si>
    <t xml:space="preserve">2B046</t>
  </si>
  <si>
    <t xml:space="preserve">CAGNANO</t>
  </si>
  <si>
    <t xml:space="preserve">2B052</t>
  </si>
  <si>
    <t xml:space="preserve">CAMPANA</t>
  </si>
  <si>
    <t xml:space="preserve">2B058</t>
  </si>
  <si>
    <t xml:space="preserve">CANARI</t>
  </si>
  <si>
    <t xml:space="preserve">2B063</t>
  </si>
  <si>
    <t xml:space="preserve">CARCHETO-BRUSTIICO</t>
  </si>
  <si>
    <t xml:space="preserve">2B067</t>
  </si>
  <si>
    <t xml:space="preserve">CARPINETO</t>
  </si>
  <si>
    <t xml:space="preserve">2B069</t>
  </si>
  <si>
    <t xml:space="preserve">CASABIANCA</t>
  </si>
  <si>
    <t xml:space="preserve">2B072</t>
  </si>
  <si>
    <t xml:space="preserve">CASALTA</t>
  </si>
  <si>
    <t xml:space="preserve">2B077</t>
  </si>
  <si>
    <t xml:space="preserve">CASTELLARE-DI CASINCA</t>
  </si>
  <si>
    <t xml:space="preserve">2B080</t>
  </si>
  <si>
    <t xml:space="preserve">CASTIFAO</t>
  </si>
  <si>
    <t xml:space="preserve">2B087</t>
  </si>
  <si>
    <t xml:space="preserve">CERVIONE</t>
  </si>
  <si>
    <t xml:space="preserve">2B101</t>
  </si>
  <si>
    <t xml:space="preserve">CROCE</t>
  </si>
  <si>
    <t xml:space="preserve">2B111</t>
  </si>
  <si>
    <t xml:space="preserve">FELCE</t>
  </si>
  <si>
    <t xml:space="preserve">2B113</t>
  </si>
  <si>
    <t xml:space="preserve">FICAJA</t>
  </si>
  <si>
    <t xml:space="preserve">2B120</t>
  </si>
  <si>
    <t xml:space="preserve">FURIANI</t>
  </si>
  <si>
    <t xml:space="preserve">2B123</t>
  </si>
  <si>
    <t xml:space="preserve">GHISONACCIA</t>
  </si>
  <si>
    <t xml:space="preserve">2B125</t>
  </si>
  <si>
    <t xml:space="preserve">GIOCATOJO</t>
  </si>
  <si>
    <t xml:space="preserve">2B246</t>
  </si>
  <si>
    <t xml:space="preserve">LA PORTA</t>
  </si>
  <si>
    <t xml:space="preserve">2B145</t>
  </si>
  <si>
    <t xml:space="preserve">LORETO-DI-CASINCA</t>
  </si>
  <si>
    <t xml:space="preserve">2B148</t>
  </si>
  <si>
    <t xml:space="preserve">LUCCIANA</t>
  </si>
  <si>
    <t xml:space="preserve">2B149</t>
  </si>
  <si>
    <t xml:space="preserve">LUGO-DI-NAZZA</t>
  </si>
  <si>
    <t xml:space="preserve">2B152</t>
  </si>
  <si>
    <t xml:space="preserve">LURI</t>
  </si>
  <si>
    <t xml:space="preserve">2B162</t>
  </si>
  <si>
    <t xml:space="preserve">MOLTIFAO</t>
  </si>
  <si>
    <t xml:space="preserve">2B164</t>
  </si>
  <si>
    <t xml:space="preserve">MONACIA-D'OREZZA</t>
  </si>
  <si>
    <t xml:space="preserve">2B166</t>
  </si>
  <si>
    <t xml:space="preserve">MONTE</t>
  </si>
  <si>
    <t xml:space="preserve">2B169</t>
  </si>
  <si>
    <t xml:space="preserve">MOROSAGLIA</t>
  </si>
  <si>
    <t xml:space="preserve">2B172</t>
  </si>
  <si>
    <t xml:space="preserve">MURATO</t>
  </si>
  <si>
    <t xml:space="preserve">2B176</t>
  </si>
  <si>
    <t xml:space="preserve">NOCARIO</t>
  </si>
  <si>
    <t xml:space="preserve">2B185</t>
  </si>
  <si>
    <t xml:space="preserve">OLETTA</t>
  </si>
  <si>
    <t xml:space="preserve">2B188</t>
  </si>
  <si>
    <t xml:space="preserve">OLMETA-DI-TUDA</t>
  </si>
  <si>
    <t xml:space="preserve">2B192</t>
  </si>
  <si>
    <t xml:space="preserve">OLMO</t>
  </si>
  <si>
    <t xml:space="preserve">2B202</t>
  </si>
  <si>
    <t xml:space="preserve">PARATA</t>
  </si>
  <si>
    <t xml:space="preserve">2B207</t>
  </si>
  <si>
    <t xml:space="preserve">PENTA-DI-CASINCA</t>
  </si>
  <si>
    <t xml:space="preserve">2B214</t>
  </si>
  <si>
    <t xml:space="preserve">PIANO</t>
  </si>
  <si>
    <t xml:space="preserve">2B217</t>
  </si>
  <si>
    <t xml:space="preserve">PIAZZOLE</t>
  </si>
  <si>
    <t xml:space="preserve">2B219</t>
  </si>
  <si>
    <t xml:space="preserve">PIEDICROCE</t>
  </si>
  <si>
    <t xml:space="preserve">2B220</t>
  </si>
  <si>
    <t xml:space="preserve">PIEDIGRIGGIO</t>
  </si>
  <si>
    <t xml:space="preserve">2B221</t>
  </si>
  <si>
    <t xml:space="preserve">PIEDIPARTINO</t>
  </si>
  <si>
    <t xml:space="preserve">2B222</t>
  </si>
  <si>
    <t xml:space="preserve">PIE-D'OREZZA</t>
  </si>
  <si>
    <t xml:space="preserve">2B224</t>
  </si>
  <si>
    <t xml:space="preserve">PIETRACORABARA</t>
  </si>
  <si>
    <t xml:space="preserve">2B229</t>
  </si>
  <si>
    <t xml:space="preserve">PIETROSO</t>
  </si>
  <si>
    <t xml:space="preserve">2B234</t>
  </si>
  <si>
    <t xml:space="preserve">PIOBETTA</t>
  </si>
  <si>
    <t xml:space="preserve">2B236</t>
  </si>
  <si>
    <t xml:space="preserve">POGGIO-DI-NAZZA</t>
  </si>
  <si>
    <t xml:space="preserve">2B239</t>
  </si>
  <si>
    <t xml:space="preserve">POGGIO-D'OLETTA</t>
  </si>
  <si>
    <t xml:space="preserve">2B241</t>
  </si>
  <si>
    <t xml:space="preserve">POGGIO-MARINACCIO</t>
  </si>
  <si>
    <t xml:space="preserve">2B242</t>
  </si>
  <si>
    <t xml:space="preserve">POGGIO-MEZZANA</t>
  </si>
  <si>
    <t xml:space="preserve">2B243</t>
  </si>
  <si>
    <t xml:space="preserve">POLVEROSO</t>
  </si>
  <si>
    <t xml:space="preserve">2B244</t>
  </si>
  <si>
    <t xml:space="preserve">POPOLASCA</t>
  </si>
  <si>
    <t xml:space="preserve">2B245</t>
  </si>
  <si>
    <t xml:space="preserve">PORRI</t>
  </si>
  <si>
    <t xml:space="preserve">2B250</t>
  </si>
  <si>
    <t xml:space="preserve">PRUNELLI-DI-CASACCONI</t>
  </si>
  <si>
    <t xml:space="preserve">2B251</t>
  </si>
  <si>
    <t xml:space="preserve">PRUNELLI-DI-FIUMORBO</t>
  </si>
  <si>
    <t xml:space="preserve">2B252</t>
  </si>
  <si>
    <t xml:space="preserve">PRUNO</t>
  </si>
  <si>
    <t xml:space="preserve">2B255</t>
  </si>
  <si>
    <t xml:space="preserve">QUERCITELLO</t>
  </si>
  <si>
    <t xml:space="preserve">2B256</t>
  </si>
  <si>
    <t xml:space="preserve">RAPAGGIO</t>
  </si>
  <si>
    <t xml:space="preserve">2B257</t>
  </si>
  <si>
    <t xml:space="preserve">RAPALE</t>
  </si>
  <si>
    <t xml:space="preserve">2B265</t>
  </si>
  <si>
    <t xml:space="preserve">RUTALI</t>
  </si>
  <si>
    <t xml:space="preserve">2B299</t>
  </si>
  <si>
    <t xml:space="preserve">SAN-GAVINO-D'AMPUGNANI</t>
  </si>
  <si>
    <t xml:space="preserve">2B302</t>
  </si>
  <si>
    <t xml:space="preserve">SAN-GAVINO-DI-MORIANI</t>
  </si>
  <si>
    <t xml:space="preserve">2B303</t>
  </si>
  <si>
    <t xml:space="preserve">SAN-GIULIANO</t>
  </si>
  <si>
    <t xml:space="preserve">2B313</t>
  </si>
  <si>
    <t xml:space="preserve">SAN-NICOLAO</t>
  </si>
  <si>
    <t xml:space="preserve">2B307</t>
  </si>
  <si>
    <t xml:space="preserve">SANTA-LUCIA-DI-MORIANI</t>
  </si>
  <si>
    <t xml:space="preserve">2B311</t>
  </si>
  <si>
    <t xml:space="preserve">SANTA-MARIA-POGGIO</t>
  </si>
  <si>
    <t xml:space="preserve">2B293</t>
  </si>
  <si>
    <t xml:space="preserve">SANT'ANDREA-DI-COTONE</t>
  </si>
  <si>
    <t xml:space="preserve">2B317</t>
  </si>
  <si>
    <t xml:space="preserve">SANTA-REPARATA-DI-MORIANI</t>
  </si>
  <si>
    <t xml:space="preserve">2B273</t>
  </si>
  <si>
    <t xml:space="preserve">SCATA</t>
  </si>
  <si>
    <t xml:space="preserve">2B280</t>
  </si>
  <si>
    <t xml:space="preserve">SILVARECCIO</t>
  </si>
  <si>
    <t xml:space="preserve">2B281</t>
  </si>
  <si>
    <t xml:space="preserve">SISCO</t>
  </si>
  <si>
    <t xml:space="preserve">2B286</t>
  </si>
  <si>
    <t xml:space="preserve">SORBO-OCAGNANO</t>
  </si>
  <si>
    <t xml:space="preserve">2B291</t>
  </si>
  <si>
    <t xml:space="preserve">STAZZONA</t>
  </si>
  <si>
    <t xml:space="preserve">2B318</t>
  </si>
  <si>
    <t xml:space="preserve">TAGLIO-ISOLACCIO</t>
  </si>
  <si>
    <t xml:space="preserve">2B319</t>
  </si>
  <si>
    <t xml:space="preserve">TALASANI</t>
  </si>
  <si>
    <t xml:space="preserve">2B321</t>
  </si>
  <si>
    <t xml:space="preserve">TARRANO</t>
  </si>
  <si>
    <t xml:space="preserve">2B333</t>
  </si>
  <si>
    <t xml:space="preserve">VALLECALLE</t>
  </si>
  <si>
    <t xml:space="preserve">2B335</t>
  </si>
  <si>
    <t xml:space="preserve">VALLE-DI-CAMPOLORO</t>
  </si>
  <si>
    <t xml:space="preserve">2B338</t>
  </si>
  <si>
    <t xml:space="preserve">VALLE-D'OREZZA</t>
  </si>
  <si>
    <t xml:space="preserve">2B340</t>
  </si>
  <si>
    <t xml:space="preserve">VELONE-ORNETO</t>
  </si>
  <si>
    <t xml:space="preserve">2B343</t>
  </si>
  <si>
    <t xml:space="preserve">VENZOLASCA</t>
  </si>
  <si>
    <t xml:space="preserve">2B344</t>
  </si>
  <si>
    <t xml:space="preserve">VERDESE</t>
  </si>
  <si>
    <t xml:space="preserve">2B346</t>
  </si>
  <si>
    <t xml:space="preserve">VESCOVATO</t>
  </si>
  <si>
    <t xml:space="preserve">2B350</t>
  </si>
  <si>
    <t xml:space="preserve">VIGNALE</t>
  </si>
  <si>
    <t xml:space="preserve">2B355</t>
  </si>
  <si>
    <t xml:space="preserve">VOLPAJOLA</t>
  </si>
  <si>
    <t xml:space="preserve">2B361</t>
  </si>
  <si>
    <t xml:space="preserve">ZILIA</t>
  </si>
</sst>
</file>

<file path=xl/styles.xml><?xml version="1.0" encoding="utf-8"?>
<styleSheet xmlns="http://schemas.openxmlformats.org/spreadsheetml/2006/main">
  <numFmts count="11">
    <numFmt numFmtId="164" formatCode="General"/>
    <numFmt numFmtId="165" formatCode="[$-40C]#,##0.00\ [$€-40C];[RED]\-#,##0.00\ [$€-40C]"/>
    <numFmt numFmtId="166" formatCode="DD/MM/YY"/>
    <numFmt numFmtId="167" formatCode="D/M/YY"/>
    <numFmt numFmtId="168" formatCode="General"/>
    <numFmt numFmtId="169" formatCode="[$-40C]#,##0.00\ [$€-40C];[RED]#,##0.00\ [$€-40C]"/>
    <numFmt numFmtId="170" formatCode="@"/>
    <numFmt numFmtId="171" formatCode="0.0"/>
    <numFmt numFmtId="172" formatCode="[$-40C]General"/>
    <numFmt numFmtId="173" formatCode="0.00\ %"/>
    <numFmt numFmtId="174" formatCode="[$-40C]D/M/YY"/>
  </numFmts>
  <fonts count="37">
    <font>
      <sz val="11"/>
      <color rgb="FF000000"/>
      <name val="Liberation Sans1"/>
      <family val="0"/>
    </font>
    <font>
      <sz val="10"/>
      <name val="Arial"/>
      <family val="0"/>
    </font>
    <font>
      <sz val="10"/>
      <name val="Arial"/>
      <family val="0"/>
    </font>
    <font>
      <sz val="10"/>
      <name val="Arial"/>
      <family val="0"/>
    </font>
    <font>
      <b val="true"/>
      <sz val="10"/>
      <color rgb="FF000000"/>
      <name val="Liberation Sans1"/>
      <family val="0"/>
    </font>
    <font>
      <sz val="10"/>
      <color rgb="FFFFFFFF"/>
      <name val="Liberation Sans1"/>
      <family val="0"/>
    </font>
    <font>
      <sz val="10"/>
      <color rgb="FFCC0000"/>
      <name val="Liberation Sans1"/>
      <family val="0"/>
    </font>
    <font>
      <sz val="11"/>
      <color rgb="FFCC0000"/>
      <name val="Liberation Sans1"/>
      <family val="0"/>
    </font>
    <font>
      <b val="true"/>
      <sz val="11"/>
      <color rgb="FF000000"/>
      <name val="Liberation Sans1"/>
      <family val="0"/>
    </font>
    <font>
      <b val="true"/>
      <sz val="10"/>
      <color rgb="FFFFFFFF"/>
      <name val="Liberation Sans1"/>
      <family val="0"/>
    </font>
    <font>
      <i val="true"/>
      <sz val="10"/>
      <color rgb="FF808080"/>
      <name val="Liberation Sans1"/>
      <family val="0"/>
    </font>
    <font>
      <sz val="10"/>
      <color rgb="FF006600"/>
      <name val="Liberation Sans1"/>
      <family val="0"/>
    </font>
    <font>
      <b val="true"/>
      <sz val="24"/>
      <color rgb="FF000000"/>
      <name val="Liberation Sans1"/>
      <family val="0"/>
    </font>
    <font>
      <sz val="18"/>
      <color rgb="FF000000"/>
      <name val="Liberation Sans1"/>
      <family val="0"/>
    </font>
    <font>
      <sz val="12"/>
      <color rgb="FF000000"/>
      <name val="Liberation Sans1"/>
      <family val="0"/>
    </font>
    <font>
      <sz val="10"/>
      <color rgb="FF996600"/>
      <name val="Liberation Sans1"/>
      <family val="0"/>
    </font>
    <font>
      <sz val="10"/>
      <color rgb="FF000000"/>
      <name val="Arial"/>
      <family val="2"/>
    </font>
    <font>
      <sz val="10"/>
      <color rgb="FF333333"/>
      <name val="Liberation Sans1"/>
      <family val="0"/>
    </font>
    <font>
      <b val="true"/>
      <i val="true"/>
      <u val="single"/>
      <sz val="11"/>
      <color rgb="FF000000"/>
      <name val="Liberation Sans1"/>
      <family val="0"/>
    </font>
    <font>
      <b val="true"/>
      <sz val="11"/>
      <color rgb="FFFF0000"/>
      <name val="Liberation Sans1"/>
      <family val="0"/>
    </font>
    <font>
      <sz val="9"/>
      <color rgb="FF000000"/>
      <name val="Liberation Sans1"/>
      <family val="0"/>
    </font>
    <font>
      <sz val="10"/>
      <color rgb="FF000000"/>
      <name val="Liberation Sans1"/>
      <family val="0"/>
    </font>
    <font>
      <sz val="9"/>
      <color rgb="FF000000"/>
      <name val="Arial"/>
      <family val="2"/>
    </font>
    <font>
      <sz val="9"/>
      <color rgb="FF000000"/>
      <name val="Liberation Sans2"/>
      <family val="0"/>
    </font>
    <font>
      <b val="true"/>
      <sz val="9"/>
      <color rgb="FF000000"/>
      <name val="Liberation Sans1"/>
      <family val="0"/>
    </font>
    <font>
      <b val="true"/>
      <sz val="9"/>
      <color rgb="FF000000"/>
      <name val="Arial"/>
      <family val="2"/>
    </font>
    <font>
      <b val="true"/>
      <sz val="10"/>
      <color rgb="FFFF0000"/>
      <name val="Liberation Sans1"/>
      <family val="0"/>
    </font>
    <font>
      <b val="true"/>
      <sz val="9"/>
      <color rgb="FFFF0000"/>
      <name val="Liberation Sans1"/>
      <family val="0"/>
    </font>
    <font>
      <sz val="9"/>
      <color rgb="FFFF0000"/>
      <name val="Liberation Sans1"/>
      <family val="0"/>
    </font>
    <font>
      <sz val="10"/>
      <color rgb="FFFF0000"/>
      <name val="Liberation Sans1"/>
      <family val="0"/>
    </font>
    <font>
      <sz val="11"/>
      <color rgb="FFFF0000"/>
      <name val="Liberation Sans1"/>
      <family val="0"/>
    </font>
    <font>
      <sz val="9"/>
      <color rgb="FF00000A"/>
      <name val="Arial"/>
      <family val="2"/>
    </font>
    <font>
      <b val="true"/>
      <sz val="9"/>
      <color rgb="FF00000A"/>
      <name val="Arial"/>
      <family val="2"/>
    </font>
    <font>
      <u val="single"/>
      <sz val="10"/>
      <color rgb="FF000000"/>
      <name val="Arial"/>
      <family val="2"/>
    </font>
    <font>
      <b val="true"/>
      <sz val="11"/>
      <color rgb="FF00B0F0"/>
      <name val="Liberation Sans1"/>
      <family val="0"/>
    </font>
    <font>
      <sz val="11"/>
      <color rgb="FF000000"/>
      <name val="Arial"/>
      <family val="2"/>
    </font>
    <font>
      <sz val="11"/>
      <color rgb="FF000000"/>
      <name val="Calibri"/>
      <family val="2"/>
    </font>
  </fonts>
  <fills count="13">
    <fill>
      <patternFill patternType="none"/>
    </fill>
    <fill>
      <patternFill patternType="gray125"/>
    </fill>
    <fill>
      <patternFill patternType="solid">
        <fgColor rgb="FF000000"/>
        <bgColor rgb="FF00000A"/>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E8F2A1"/>
        <bgColor rgb="FFFFE699"/>
      </patternFill>
    </fill>
    <fill>
      <patternFill patternType="solid">
        <fgColor rgb="FFCC0000"/>
        <bgColor rgb="FFFF0000"/>
      </patternFill>
    </fill>
    <fill>
      <patternFill patternType="solid">
        <fgColor rgb="FFCCFFCC"/>
        <bgColor rgb="FFCCFFFF"/>
      </patternFill>
    </fill>
    <fill>
      <patternFill patternType="solid">
        <fgColor rgb="FFFFFFCC"/>
        <bgColor rgb="FFFFFFD7"/>
      </patternFill>
    </fill>
    <fill>
      <patternFill patternType="solid">
        <fgColor rgb="FFFFF200"/>
        <bgColor rgb="FFFFFF00"/>
      </patternFill>
    </fill>
    <fill>
      <patternFill patternType="solid">
        <fgColor rgb="FFFFE699"/>
        <bgColor rgb="FFE8F2A1"/>
      </patternFill>
    </fill>
    <fill>
      <patternFill patternType="solid">
        <fgColor rgb="FFFFFFD7"/>
        <bgColor rgb="FFFFFFCC"/>
      </patternFill>
    </fill>
  </fills>
  <borders count="15">
    <border diagonalUp="false" diagonalDown="false">
      <left/>
      <right/>
      <top/>
      <bottom/>
      <diagonal/>
    </border>
    <border diagonalUp="false" diagonalDown="false">
      <left style="hair">
        <color rgb="FF808080"/>
      </left>
      <right style="hair">
        <color rgb="FF808080"/>
      </right>
      <top style="hair">
        <color rgb="FF808080"/>
      </top>
      <bottom style="hair">
        <color rgb="FF808080"/>
      </bottom>
      <diagonal/>
    </border>
    <border diagonalUp="false" diagonalDown="false">
      <left style="hair"/>
      <right style="hair"/>
      <top style="hair"/>
      <bottom style="hair"/>
      <diagonal/>
    </border>
    <border diagonalUp="false" diagonalDown="false">
      <left style="hair"/>
      <right/>
      <top style="hair"/>
      <bottom/>
      <diagonal/>
    </border>
    <border diagonalUp="false" diagonalDown="false">
      <left/>
      <right/>
      <top style="hair"/>
      <bottom/>
      <diagonal/>
    </border>
    <border diagonalUp="false" diagonalDown="false">
      <left/>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 diagonalUp="false" diagonalDown="false">
      <left style="hair"/>
      <right style="hair"/>
      <top style="hair"/>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style="hair"/>
      <right style="hair"/>
      <top/>
      <bottom/>
      <diagonal/>
    </border>
  </borders>
  <cellStyleXfs count="5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6" fillId="5" borderId="0" applyFont="true" applyBorder="false" applyAlignment="true" applyProtection="false">
      <alignment horizontal="general" vertical="bottom" textRotation="0" wrapText="false" indent="0" shrinkToFit="false"/>
    </xf>
    <xf numFmtId="164" fontId="7" fillId="0"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8" fillId="0"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9" fillId="7" borderId="0" applyFont="true" applyBorder="fals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8"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0" borderId="0" applyFont="true" applyBorder="false" applyAlignment="true" applyProtection="false">
      <alignment horizontal="general" vertical="bottom" textRotation="0" wrapText="false" indent="0" shrinkToFit="false"/>
    </xf>
    <xf numFmtId="164" fontId="12" fillId="0" borderId="0" applyFont="true" applyBorder="false" applyAlignment="true" applyProtection="false">
      <alignment horizontal="general" vertical="bottom" textRotation="90" wrapText="false" indent="0" shrinkToFit="false"/>
    </xf>
    <xf numFmtId="164" fontId="15" fillId="9" borderId="0" applyFont="true" applyBorder="false" applyAlignment="true" applyProtection="false">
      <alignment horizontal="general" vertical="bottom" textRotation="0" wrapText="false" indent="0" shrinkToFit="false"/>
    </xf>
    <xf numFmtId="164" fontId="16" fillId="0" borderId="0" applyFont="true" applyBorder="false" applyAlignment="true" applyProtection="false">
      <alignment horizontal="general" vertical="bottom" textRotation="0" wrapText="false" indent="0" shrinkToFit="false"/>
    </xf>
    <xf numFmtId="164" fontId="17" fillId="9" borderId="1" applyFont="true" applyBorder="tru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5" fontId="18" fillId="0"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cellStyleXfs>
  <cellXfs count="10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8" fillId="10" borderId="0" xfId="0" applyFont="true" applyBorder="fals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right" vertical="bottom" textRotation="0" wrapText="false" indent="0" shrinkToFit="false"/>
      <protection locked="true" hidden="false"/>
    </xf>
    <xf numFmtId="164" fontId="0" fillId="6" borderId="2" xfId="0" applyFont="false" applyBorder="true" applyAlignment="false" applyProtection="true">
      <alignment horizontal="general" vertical="bottom" textRotation="0" wrapText="false" indent="0" shrinkToFit="false"/>
      <protection locked="fals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6" fontId="0" fillId="6" borderId="2" xfId="0" applyFont="false" applyBorder="true" applyAlignment="false" applyProtection="true">
      <alignment horizontal="general" vertical="bottom" textRotation="0" wrapText="false" indent="0" shrinkToFit="false"/>
      <protection locked="false" hidden="false"/>
    </xf>
    <xf numFmtId="164" fontId="20" fillId="0" borderId="0" xfId="0" applyFont="true" applyBorder="false" applyAlignment="true" applyProtection="false">
      <alignment horizontal="left" vertical="top"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4" fontId="21" fillId="0"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bottom" textRotation="0" wrapText="true" indent="0" shrinkToFit="false"/>
      <protection locked="true" hidden="false"/>
    </xf>
    <xf numFmtId="164" fontId="20" fillId="0" borderId="2" xfId="0" applyFont="true" applyBorder="true" applyAlignment="true" applyProtection="true">
      <alignment horizontal="left" vertical="center" textRotation="0" wrapText="true" indent="0" shrinkToFit="false"/>
      <protection locked="false" hidden="false"/>
    </xf>
    <xf numFmtId="167" fontId="0" fillId="6" borderId="2" xfId="0" applyFont="true" applyBorder="true" applyAlignment="true" applyProtection="true">
      <alignment horizontal="general" vertical="bottom" textRotation="0" wrapText="true" indent="0" shrinkToFit="false"/>
      <protection locked="false" hidden="false"/>
    </xf>
    <xf numFmtId="164" fontId="23" fillId="0" borderId="2" xfId="0" applyFont="true" applyBorder="true" applyAlignment="true" applyProtection="true">
      <alignment horizontal="left" vertical="top" textRotation="0" wrapText="true" indent="0" shrinkToFit="false"/>
      <protection locked="false" hidden="false"/>
    </xf>
    <xf numFmtId="164" fontId="0" fillId="6" borderId="2" xfId="0" applyFont="true" applyBorder="true" applyAlignment="true" applyProtection="true">
      <alignment horizontal="general" vertical="center" textRotation="0" wrapText="true" indent="0" shrinkToFit="false"/>
      <protection locked="false" hidden="false"/>
    </xf>
    <xf numFmtId="167" fontId="0" fillId="6" borderId="2" xfId="0" applyFont="true" applyBorder="true" applyAlignment="true" applyProtection="true">
      <alignment horizontal="general" vertical="center" textRotation="0" wrapText="true" indent="0" shrinkToFit="false"/>
      <protection locked="false" hidden="false"/>
    </xf>
    <xf numFmtId="164" fontId="8" fillId="11" borderId="2" xfId="0" applyFont="true" applyBorder="true" applyAlignment="false" applyProtection="false">
      <alignment horizontal="general" vertical="bottom" textRotation="0" wrapText="false" indent="0" shrinkToFit="false"/>
      <protection locked="true" hidden="false"/>
    </xf>
    <xf numFmtId="164" fontId="8" fillId="11" borderId="2" xfId="0" applyFont="true" applyBorder="true" applyAlignment="true" applyProtection="false">
      <alignment horizontal="general" vertical="bottom" textRotation="0" wrapText="true" indent="0" shrinkToFit="false"/>
      <protection locked="true" hidden="false"/>
    </xf>
    <xf numFmtId="164" fontId="21" fillId="0" borderId="2" xfId="0" applyFont="true" applyBorder="true" applyAlignment="false" applyProtection="false">
      <alignment horizontal="general" vertical="bottom" textRotation="0" wrapText="false" indent="0" shrinkToFit="false"/>
      <protection locked="true" hidden="false"/>
    </xf>
    <xf numFmtId="165" fontId="0" fillId="0" borderId="2" xfId="0" applyFont="false" applyBorder="true" applyAlignment="true" applyProtection="false">
      <alignment horizontal="general" vertical="center" textRotation="0" wrapText="false" indent="0" shrinkToFit="false"/>
      <protection locked="true" hidden="false"/>
    </xf>
    <xf numFmtId="165" fontId="8" fillId="0" borderId="2" xfId="0" applyFont="true" applyBorder="true" applyAlignment="true" applyProtection="false">
      <alignment horizontal="general" vertical="center" textRotation="0" wrapText="false" indent="0" shrinkToFit="false"/>
      <protection locked="true" hidden="false"/>
    </xf>
    <xf numFmtId="164" fontId="21" fillId="0" borderId="2" xfId="0" applyFont="true" applyBorder="true" applyAlignment="true" applyProtection="true">
      <alignment horizontal="general" vertical="bottom" textRotation="0" wrapText="true" indent="0" shrinkToFit="false"/>
      <protection locked="false" hidden="false"/>
    </xf>
    <xf numFmtId="164" fontId="26" fillId="12" borderId="2" xfId="0" applyFont="true" applyBorder="true" applyAlignment="true" applyProtection="false">
      <alignment horizontal="general" vertical="bottom" textRotation="0" wrapText="true" indent="0" shrinkToFit="false"/>
      <protection locked="true" hidden="false"/>
    </xf>
    <xf numFmtId="165" fontId="19" fillId="12" borderId="2" xfId="0" applyFont="true" applyBorder="true" applyAlignment="true" applyProtection="false">
      <alignment horizontal="general" vertical="center" textRotation="0" wrapText="false" indent="0" shrinkToFit="false"/>
      <protection locked="true" hidden="false"/>
    </xf>
    <xf numFmtId="164" fontId="27" fillId="0" borderId="0" xfId="0" applyFont="true" applyBorder="false" applyAlignment="true" applyProtection="false">
      <alignment horizontal="general" vertical="bottom" textRotation="0" wrapText="true" indent="0" shrinkToFit="false"/>
      <protection locked="true" hidden="false"/>
    </xf>
    <xf numFmtId="164" fontId="28" fillId="0" borderId="0" xfId="0" applyFont="true" applyBorder="false" applyAlignment="true" applyProtection="false">
      <alignment horizontal="general" vertical="bottom" textRotation="0" wrapText="true" indent="0" shrinkToFit="false"/>
      <protection locked="true" hidden="false"/>
    </xf>
    <xf numFmtId="164" fontId="21" fillId="0" borderId="2" xfId="0" applyFont="true" applyBorder="true" applyAlignment="true" applyProtection="true">
      <alignment horizontal="general" vertical="center" textRotation="0" wrapText="true" indent="0" shrinkToFit="false"/>
      <protection locked="false" hidden="false"/>
    </xf>
    <xf numFmtId="164" fontId="29" fillId="0" borderId="2" xfId="0" applyFont="true" applyBorder="true" applyAlignment="false" applyProtection="false">
      <alignment horizontal="general" vertical="bottom" textRotation="0" wrapText="false" indent="0" shrinkToFit="false"/>
      <protection locked="true" hidden="false"/>
    </xf>
    <xf numFmtId="165" fontId="30" fillId="0" borderId="2" xfId="0" applyFont="true" applyBorder="true" applyAlignment="true" applyProtection="false">
      <alignment horizontal="general" vertical="center" textRotation="0" wrapText="false" indent="0" shrinkToFit="false"/>
      <protection locked="true" hidden="false"/>
    </xf>
    <xf numFmtId="165" fontId="19" fillId="0" borderId="2" xfId="0" applyFont="true" applyBorder="true" applyAlignment="true" applyProtection="false">
      <alignment horizontal="general" vertical="center" textRotation="0" wrapText="false" indent="0" shrinkToFit="false"/>
      <protection locked="true" hidden="false"/>
    </xf>
    <xf numFmtId="165" fontId="8" fillId="11" borderId="2"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22" fillId="0" borderId="2" xfId="0" applyFont="true" applyBorder="true" applyAlignment="true" applyProtection="true">
      <alignment horizontal="left" vertical="top" textRotation="0" wrapText="true" indent="0" shrinkToFit="false"/>
      <protection locked="false" hidden="false"/>
    </xf>
    <xf numFmtId="164" fontId="20" fillId="0" borderId="2" xfId="0" applyFont="true" applyBorder="true" applyAlignment="true" applyProtection="true">
      <alignment horizontal="general" vertical="center" textRotation="0" wrapText="true" indent="0" shrinkToFit="false"/>
      <protection locked="false" hidden="false"/>
    </xf>
    <xf numFmtId="164" fontId="31" fillId="0" borderId="2" xfId="0" applyFont="true" applyBorder="true" applyAlignment="true" applyProtection="true">
      <alignment horizontal="left" vertical="top" textRotation="0" wrapText="true" indent="0" shrinkToFit="false"/>
      <protection locked="false" hidden="false"/>
    </xf>
    <xf numFmtId="164" fontId="20" fillId="0" borderId="2" xfId="0" applyFont="true" applyBorder="true" applyAlignment="true" applyProtection="false">
      <alignment horizontal="general" vertical="center" textRotation="0" wrapText="true" indent="0" shrinkToFit="false"/>
      <protection locked="true" hidden="false"/>
    </xf>
    <xf numFmtId="164" fontId="20"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4" fontId="0" fillId="0" borderId="4" xfId="0" applyFont="false" applyBorder="true" applyAlignment="false" applyProtection="false">
      <alignment horizontal="general" vertical="bottom" textRotation="0" wrapText="false" indent="0" shrinkToFit="false"/>
      <protection locked="true" hidden="false"/>
    </xf>
    <xf numFmtId="164" fontId="0" fillId="0" borderId="5" xfId="0" applyFont="fals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21" fillId="0" borderId="6" xfId="0" applyFont="true" applyBorder="true" applyAlignment="true" applyProtection="false">
      <alignment horizontal="right" vertical="center" textRotation="0" wrapText="true" indent="0" shrinkToFit="false"/>
      <protection locked="true" hidden="false"/>
    </xf>
    <xf numFmtId="168" fontId="0" fillId="0" borderId="7" xfId="0" applyFont="fals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8" fillId="10" borderId="0" xfId="0" applyFont="true" applyBorder="false" applyAlignment="true" applyProtection="false">
      <alignment horizontal="center" vertical="center" textRotation="0" wrapText="false" indent="0" shrinkToFit="false"/>
      <protection locked="true" hidden="false"/>
    </xf>
    <xf numFmtId="166" fontId="0" fillId="0" borderId="2" xfId="0" applyFont="false" applyBorder="true" applyAlignment="false" applyProtection="false">
      <alignment horizontal="general" vertical="bottom" textRotation="0" wrapText="false" indent="0" shrinkToFit="false"/>
      <protection locked="true" hidden="false"/>
    </xf>
    <xf numFmtId="168" fontId="0" fillId="0" borderId="2" xfId="0" applyFont="false" applyBorder="true" applyAlignment="false" applyProtection="false">
      <alignment horizontal="general" vertical="bottom" textRotation="0" wrapText="false" indent="0" shrinkToFit="false"/>
      <protection locked="true" hidden="false"/>
    </xf>
    <xf numFmtId="164" fontId="8" fillId="0" borderId="2" xfId="0" applyFont="true" applyBorder="true" applyAlignment="false" applyProtection="false">
      <alignment horizontal="general" vertical="bottom" textRotation="0" wrapText="false" indent="0" shrinkToFit="false"/>
      <protection locked="true" hidden="false"/>
    </xf>
    <xf numFmtId="164" fontId="8" fillId="0" borderId="11" xfId="0" applyFont="true" applyBorder="true" applyAlignment="false" applyProtection="false">
      <alignment horizontal="general" vertical="bottom" textRotation="0" wrapText="false" indent="0" shrinkToFit="false"/>
      <protection locked="true" hidden="false"/>
    </xf>
    <xf numFmtId="164" fontId="0" fillId="6" borderId="12" xfId="0" applyFont="false" applyBorder="true" applyAlignment="true" applyProtection="true">
      <alignment horizontal="general" vertical="bottom" textRotation="0" wrapText="true" indent="0" shrinkToFit="false"/>
      <protection locked="false" hidden="false"/>
    </xf>
    <xf numFmtId="165" fontId="0" fillId="6" borderId="2" xfId="0" applyFont="false" applyBorder="true" applyAlignment="false" applyProtection="true">
      <alignment horizontal="general" vertical="bottom" textRotation="0" wrapText="false" indent="0" shrinkToFit="false"/>
      <protection locked="false" hidden="false"/>
    </xf>
    <xf numFmtId="165" fontId="0" fillId="0" borderId="13" xfId="0" applyFont="false" applyBorder="true" applyAlignment="false" applyProtection="false">
      <alignment horizontal="general" vertical="bottom" textRotation="0" wrapText="false" indent="0" shrinkToFit="false"/>
      <protection locked="true" hidden="false"/>
    </xf>
    <xf numFmtId="165" fontId="0" fillId="0" borderId="2" xfId="0" applyFont="false" applyBorder="tru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5" fontId="0" fillId="0" borderId="5" xfId="0" applyFont="false" applyBorder="true" applyAlignment="false" applyProtection="false">
      <alignment horizontal="general" vertical="bottom" textRotation="0" wrapText="false" indent="0" shrinkToFit="false"/>
      <protection locked="true" hidden="false"/>
    </xf>
    <xf numFmtId="170" fontId="0" fillId="6" borderId="12" xfId="0" applyFont="false" applyBorder="true" applyAlignment="true" applyProtection="true">
      <alignment horizontal="general" vertical="bottom" textRotation="0" wrapText="true" indent="0" shrinkToFit="false"/>
      <protection locked="fals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8" fillId="0" borderId="11" xfId="0" applyFont="true" applyBorder="true" applyAlignment="true" applyProtection="false">
      <alignment horizontal="general" vertical="bottom" textRotation="0" wrapText="true" indent="0" shrinkToFit="false"/>
      <protection locked="true" hidden="false"/>
    </xf>
    <xf numFmtId="168" fontId="0" fillId="0" borderId="2" xfId="0" applyFont="false" applyBorder="true" applyAlignment="true" applyProtection="false">
      <alignment horizontal="general" vertical="bottom" textRotation="0" wrapText="true" indent="0" shrinkToFit="false"/>
      <protection locked="true" hidden="false"/>
    </xf>
    <xf numFmtId="168" fontId="28" fillId="0" borderId="2" xfId="0" applyFont="true" applyBorder="true" applyAlignment="true" applyProtection="false">
      <alignment horizontal="general" vertical="bottom" textRotation="0" wrapText="true" indent="0" shrinkToFit="false"/>
      <protection locked="true" hidden="false"/>
    </xf>
    <xf numFmtId="164" fontId="8" fillId="6" borderId="2" xfId="0" applyFont="true" applyBorder="true" applyAlignment="true" applyProtection="true">
      <alignment horizontal="general" vertical="bottom" textRotation="0" wrapText="true" indent="0" shrinkToFit="false"/>
      <protection locked="false" hidden="false"/>
    </xf>
    <xf numFmtId="164" fontId="4" fillId="6" borderId="2" xfId="0" applyFont="true" applyBorder="true" applyAlignment="true" applyProtection="true">
      <alignment horizontal="general" vertical="bottom" textRotation="0" wrapText="true" indent="0" shrinkToFit="false"/>
      <protection locked="false" hidden="false"/>
    </xf>
    <xf numFmtId="166" fontId="0" fillId="0" borderId="2" xfId="0" applyFont="false" applyBorder="true" applyAlignment="false" applyProtection="false">
      <alignment horizontal="general" vertical="bottom" textRotation="0" wrapText="false" indent="0" shrinkToFit="false"/>
      <protection locked="true" hidden="false"/>
    </xf>
    <xf numFmtId="168" fontId="0" fillId="0" borderId="12" xfId="0" applyFont="false" applyBorder="true" applyAlignment="true" applyProtection="false">
      <alignment horizontal="general" vertical="bottom" textRotation="0" wrapText="true" indent="0" shrinkToFit="false"/>
      <protection locked="true" hidden="false"/>
    </xf>
    <xf numFmtId="171" fontId="0" fillId="0" borderId="2" xfId="0" applyFont="false" applyBorder="true" applyAlignment="false" applyProtection="false">
      <alignment horizontal="general" vertical="bottom" textRotation="0" wrapText="false" indent="0" shrinkToFit="false"/>
      <protection locked="true" hidden="false"/>
    </xf>
    <xf numFmtId="171" fontId="0" fillId="0" borderId="2" xfId="0" applyFont="false" applyBorder="true" applyAlignment="false" applyProtection="false">
      <alignment horizontal="general" vertical="bottom" textRotation="0" wrapText="false" indent="0" shrinkToFit="false"/>
      <protection locked="true" hidden="false"/>
    </xf>
    <xf numFmtId="165" fontId="0" fillId="0" borderId="2" xfId="0" applyFont="false" applyBorder="true" applyAlignment="false" applyProtection="false">
      <alignment horizontal="general" vertical="bottom" textRotation="0" wrapText="false" indent="0" shrinkToFit="false"/>
      <protection locked="true" hidden="false"/>
    </xf>
    <xf numFmtId="165" fontId="8" fillId="0" borderId="2" xfId="0" applyFont="true" applyBorder="true" applyAlignment="false" applyProtection="false">
      <alignment horizontal="general" vertical="bottom" textRotation="0" wrapText="false" indent="0" shrinkToFit="false"/>
      <protection locked="true" hidden="false"/>
    </xf>
    <xf numFmtId="164" fontId="21" fillId="0" borderId="6" xfId="0" applyFont="true" applyBorder="true" applyAlignment="fals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0" fillId="6" borderId="2" xfId="0" applyFont="false" applyBorder="true" applyAlignment="true" applyProtection="true">
      <alignment horizontal="general" vertical="bottom" textRotation="0" wrapText="true" indent="0" shrinkToFit="false"/>
      <protection locked="false" hidden="false"/>
    </xf>
    <xf numFmtId="164" fontId="35" fillId="0" borderId="2" xfId="0" applyFont="true" applyBorder="true" applyAlignment="true" applyProtection="true">
      <alignment horizontal="left" vertical="center" textRotation="0" wrapText="true" indent="0" shrinkToFit="false"/>
      <protection locked="false" hidden="false"/>
    </xf>
    <xf numFmtId="172" fontId="0" fillId="0" borderId="2" xfId="47" applyFont="false" applyBorder="true" applyAlignment="true" applyProtection="true">
      <alignment horizontal="general" vertical="bottom" textRotation="0" wrapText="false" indent="0" shrinkToFit="false"/>
      <protection locked="fals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8" fontId="30" fillId="0" borderId="2" xfId="0" applyFont="true" applyBorder="true" applyAlignment="true" applyProtection="false">
      <alignment horizontal="general" vertical="bottom" textRotation="0" wrapText="true" indent="0" shrinkToFit="false"/>
      <protection locked="true" hidden="false"/>
    </xf>
    <xf numFmtId="165" fontId="0" fillId="0" borderId="11" xfId="0" applyFont="false" applyBorder="true" applyAlignment="false" applyProtection="false">
      <alignment horizontal="general" vertical="bottom" textRotation="0" wrapText="false" indent="0" shrinkToFit="false"/>
      <protection locked="true" hidden="false"/>
    </xf>
    <xf numFmtId="171" fontId="0" fillId="0" borderId="11" xfId="0" applyFont="false" applyBorder="true" applyAlignment="false" applyProtection="false">
      <alignment horizontal="general" vertical="bottom" textRotation="0" wrapText="false" indent="0" shrinkToFit="false"/>
      <protection locked="true" hidden="false"/>
    </xf>
    <xf numFmtId="165" fontId="0" fillId="6" borderId="12" xfId="0" applyFont="false" applyBorder="true" applyAlignment="false" applyProtection="true">
      <alignment horizontal="general" vertical="bottom" textRotation="0" wrapText="false" indent="0" shrinkToFit="false"/>
      <protection locked="false" hidden="false"/>
    </xf>
    <xf numFmtId="166" fontId="8" fillId="0" borderId="2" xfId="0" applyFont="true" applyBorder="true" applyAlignment="false" applyProtection="false">
      <alignment horizontal="general" vertical="bottom" textRotation="0" wrapText="false" indent="0" shrinkToFit="false"/>
      <protection locked="true" hidden="false"/>
    </xf>
    <xf numFmtId="173" fontId="0" fillId="0" borderId="2" xfId="0" applyFont="false" applyBorder="true" applyAlignment="false" applyProtection="false">
      <alignment horizontal="general" vertical="bottom" textRotation="0" wrapText="false" indent="0" shrinkToFit="false"/>
      <protection locked="true" hidden="false"/>
    </xf>
    <xf numFmtId="164" fontId="36" fillId="0" borderId="2" xfId="0" applyFont="true" applyBorder="true" applyAlignment="false" applyProtection="false">
      <alignment horizontal="general" vertical="bottom" textRotation="0" wrapText="false" indent="0" shrinkToFit="false"/>
      <protection locked="true" hidden="false"/>
    </xf>
    <xf numFmtId="164" fontId="36" fillId="0" borderId="2" xfId="0" applyFont="true" applyBorder="true" applyAlignment="false" applyProtection="false">
      <alignment horizontal="general" vertical="bottom" textRotation="0" wrapText="false" indent="0" shrinkToFit="false"/>
      <protection locked="true" hidden="false"/>
    </xf>
    <xf numFmtId="164" fontId="36" fillId="0" borderId="2" xfId="0" applyFont="true" applyBorder="true" applyAlignment="true" applyProtection="false">
      <alignment horizontal="left" vertical="center" textRotation="0" wrapText="false" indent="0" shrinkToFit="false"/>
      <protection locked="true" hidden="false"/>
    </xf>
    <xf numFmtId="170" fontId="36" fillId="0" borderId="2" xfId="0" applyFont="true" applyBorder="true" applyAlignment="true" applyProtection="false">
      <alignment horizontal="left" vertical="center" textRotation="0" wrapText="false" indent="0" shrinkToFit="false"/>
      <protection locked="true" hidden="false"/>
    </xf>
    <xf numFmtId="174" fontId="0" fillId="0" borderId="2" xfId="0" applyFont="false" applyBorder="true" applyAlignment="false" applyProtection="false">
      <alignment horizontal="general" vertical="bottom" textRotation="0" wrapText="false" indent="0" shrinkToFit="false"/>
      <protection locked="true" hidden="false"/>
    </xf>
    <xf numFmtId="172" fontId="0" fillId="0" borderId="2" xfId="0" applyFont="false" applyBorder="true" applyAlignment="false" applyProtection="false">
      <alignment horizontal="general" vertical="bottom" textRotation="0" wrapText="false" indent="0" shrinkToFit="false"/>
      <protection locked="true" hidden="false"/>
    </xf>
    <xf numFmtId="170" fontId="36" fillId="0" borderId="2" xfId="0" applyFont="true" applyBorder="true" applyAlignment="true" applyProtection="false">
      <alignment horizontal="left" vertical="center" textRotation="0" wrapText="true" indent="0" shrinkToFit="false"/>
      <protection locked="true" hidden="false"/>
    </xf>
    <xf numFmtId="164" fontId="36" fillId="0" borderId="2" xfId="0" applyFont="true" applyBorder="true" applyAlignment="true" applyProtection="false">
      <alignment horizontal="general" vertical="center" textRotation="0" wrapText="true" indent="0" shrinkToFit="false"/>
      <protection locked="true" hidden="false"/>
    </xf>
    <xf numFmtId="164" fontId="36" fillId="0" borderId="11" xfId="0" applyFont="true" applyBorder="true" applyAlignment="true" applyProtection="false">
      <alignment horizontal="general" vertical="center" textRotation="0" wrapText="true" indent="0" shrinkToFit="false"/>
      <protection locked="true" hidden="false"/>
    </xf>
    <xf numFmtId="164" fontId="36" fillId="0" borderId="11" xfId="0" applyFont="true" applyBorder="true" applyAlignment="true" applyProtection="false">
      <alignment horizontal="general" vertical="center" textRotation="0" wrapText="false" indent="0" shrinkToFit="false"/>
      <protection locked="true" hidden="false"/>
    </xf>
    <xf numFmtId="164" fontId="36" fillId="0" borderId="2" xfId="0" applyFont="true" applyBorder="true" applyAlignment="true" applyProtection="false">
      <alignment horizontal="left" vertical="center" textRotation="0" wrapText="true" indent="0" shrinkToFit="false"/>
      <protection locked="true" hidden="false"/>
    </xf>
    <xf numFmtId="170" fontId="36" fillId="0" borderId="2" xfId="0" applyFont="true" applyBorder="true" applyAlignment="true" applyProtection="false">
      <alignment horizontal="general" vertical="center" textRotation="0" wrapText="false" indent="0" shrinkToFit="false"/>
      <protection locked="true" hidden="false"/>
    </xf>
    <xf numFmtId="170" fontId="36" fillId="0" borderId="2" xfId="0" applyFont="true" applyBorder="true" applyAlignment="true" applyProtection="false">
      <alignment horizontal="general" vertical="center" textRotation="0" wrapText="true" indent="0" shrinkToFit="false"/>
      <protection locked="true" hidden="false"/>
    </xf>
    <xf numFmtId="164" fontId="36" fillId="0" borderId="2" xfId="0" applyFont="true" applyBorder="true" applyAlignment="true" applyProtection="false">
      <alignment horizontal="left" vertical="bottom" textRotation="0" wrapText="false" indent="0" shrinkToFit="false"/>
      <protection locked="true" hidden="false"/>
    </xf>
    <xf numFmtId="164" fontId="36" fillId="0" borderId="14" xfId="0" applyFont="true" applyBorder="true" applyAlignment="true" applyProtection="false">
      <alignment horizontal="left" vertical="bottom" textRotation="0" wrapText="false" indent="0" shrinkToFit="false"/>
      <protection locked="true" hidden="false"/>
    </xf>
    <xf numFmtId="164" fontId="36" fillId="0" borderId="2" xfId="43" applyFont="true" applyBorder="true" applyAlignment="true" applyProtection="false">
      <alignment horizontal="left" vertical="center" textRotation="0" wrapText="false" indent="0" shrinkToFit="false"/>
      <protection locked="true" hidden="false"/>
    </xf>
    <xf numFmtId="164" fontId="36" fillId="0" borderId="2" xfId="43" applyFont="true" applyBorder="true" applyAlignment="true" applyProtection="false">
      <alignment horizontal="left" vertical="center" textRotation="0" wrapText="true" indent="0" shrinkToFit="false"/>
      <protection locked="true" hidden="false"/>
    </xf>
  </cellXfs>
  <cellStyles count="38">
    <cellStyle name="Normal" xfId="0" builtinId="0"/>
    <cellStyle name="Comma" xfId="15" builtinId="3"/>
    <cellStyle name="Comma [0]" xfId="16" builtinId="6"/>
    <cellStyle name="Currency" xfId="17" builtinId="4"/>
    <cellStyle name="Currency [0]" xfId="18" builtinId="7"/>
    <cellStyle name="Percent" xfId="19" builtinId="5"/>
    <cellStyle name="Accent" xfId="20"/>
    <cellStyle name="Accent 1" xfId="21"/>
    <cellStyle name="Accent 2" xfId="22"/>
    <cellStyle name="Accent 3" xfId="23"/>
    <cellStyle name="Bad" xfId="24"/>
    <cellStyle name="cf1" xfId="25"/>
    <cellStyle name="cf10" xfId="26"/>
    <cellStyle name="cf2" xfId="27"/>
    <cellStyle name="cf3" xfId="28"/>
    <cellStyle name="cf4" xfId="29"/>
    <cellStyle name="cf5" xfId="30"/>
    <cellStyle name="cf6" xfId="31"/>
    <cellStyle name="cf7" xfId="32"/>
    <cellStyle name="cf8" xfId="33"/>
    <cellStyle name="cf9" xfId="34"/>
    <cellStyle name="Error" xfId="35"/>
    <cellStyle name="Footnote" xfId="36"/>
    <cellStyle name="Good" xfId="37"/>
    <cellStyle name="En-tête" xfId="38"/>
    <cellStyle name="Heading 1" xfId="39"/>
    <cellStyle name="Heading 2" xfId="40"/>
    <cellStyle name="Titre1" xfId="41"/>
    <cellStyle name="Neutral" xfId="42"/>
    <cellStyle name="Normal 2" xfId="43"/>
    <cellStyle name="Note" xfId="44"/>
    <cellStyle name="Résultat" xfId="45"/>
    <cellStyle name="Résultat2" xfId="46"/>
    <cellStyle name="saisie_vert" xfId="47"/>
    <cellStyle name="Status" xfId="48"/>
    <cellStyle name="Text" xfId="49"/>
    <cellStyle name="Warning" xfId="50"/>
    <cellStyle name="cf11" xfId="51"/>
  </cellStyles>
  <dxfs count="1">
    <dxf>
      <font>
        <name val="Liberation Sans1"/>
        <family val="0"/>
        <color rgb="FF000000"/>
        <sz val="11"/>
      </font>
      <numFmt numFmtId="164" formatCode="General"/>
      <fill>
        <patternFill>
          <bgColor rgb="FFE8F2A1"/>
        </patternFill>
      </fill>
    </dxf>
  </dxfs>
  <colors>
    <indexedColors>
      <rgbColor rgb="FF000000"/>
      <rgbColor rgb="FFFFFFFF"/>
      <rgbColor rgb="FFFF0000"/>
      <rgbColor rgb="FF00FF00"/>
      <rgbColor rgb="FF0000FF"/>
      <rgbColor rgb="FFFFF200"/>
      <rgbColor rgb="FFFF00FF"/>
      <rgbColor rgb="FF00FFFF"/>
      <rgbColor rgb="FFCC0000"/>
      <rgbColor rgb="FF006600"/>
      <rgbColor rgb="FF00000A"/>
      <rgbColor rgb="FF996600"/>
      <rgbColor rgb="FF800080"/>
      <rgbColor rgb="FF008080"/>
      <rgbColor rgb="FFFFE699"/>
      <rgbColor rgb="FF808080"/>
      <rgbColor rgb="FF9999FF"/>
      <rgbColor rgb="FF993366"/>
      <rgbColor rgb="FFFFFFCC"/>
      <rgbColor rgb="FFFFFFD7"/>
      <rgbColor rgb="FF660066"/>
      <rgbColor rgb="FFFF8080"/>
      <rgbColor rgb="FF0066CC"/>
      <rgbColor rgb="FFDDDDDD"/>
      <rgbColor rgb="FF000080"/>
      <rgbColor rgb="FFFF00FF"/>
      <rgbColor rgb="FFFFFF00"/>
      <rgbColor rgb="FF00FFFF"/>
      <rgbColor rgb="FF800080"/>
      <rgbColor rgb="FF800000"/>
      <rgbColor rgb="FF008080"/>
      <rgbColor rgb="FF0000FF"/>
      <rgbColor rgb="FF00B0F0"/>
      <rgbColor rgb="FFCCFFFF"/>
      <rgbColor rgb="FFCCFFCC"/>
      <rgbColor rgb="FFE8F2A1"/>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3.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4.v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vmlDrawing" Target="../drawings/vmlDrawing5.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52"/>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2" activeCellId="0" sqref="B2"/>
    </sheetView>
  </sheetViews>
  <sheetFormatPr defaultColWidth="10.8203125" defaultRowHeight="13.8" zeroHeight="false" outlineLevelRow="0" outlineLevelCol="0"/>
  <cols>
    <col collapsed="false" customWidth="true" hidden="false" outlineLevel="0" max="1" min="1" style="1" width="57.84"/>
    <col collapsed="false" customWidth="true" hidden="false" outlineLevel="0" max="2" min="2" style="1" width="14.65"/>
    <col collapsed="false" customWidth="true" hidden="false" outlineLevel="0" max="3" min="3" style="1" width="17.6"/>
    <col collapsed="false" customWidth="true" hidden="false" outlineLevel="0" max="4" min="4" style="1" width="14.15"/>
    <col collapsed="false" customWidth="true" hidden="false" outlineLevel="0" max="5" min="5" style="1" width="13.53"/>
    <col collapsed="false" customWidth="false" hidden="false" outlineLevel="0" max="64" min="6" style="1" width="10.83"/>
  </cols>
  <sheetData>
    <row r="1" customFormat="false" ht="39.75" hidden="false" customHeight="true" outlineLevel="0" collapsed="false">
      <c r="A1" s="2" t="s">
        <v>0</v>
      </c>
      <c r="B1" s="2"/>
      <c r="C1" s="2"/>
      <c r="D1" s="2"/>
      <c r="E1" s="2"/>
    </row>
    <row r="2" customFormat="false" ht="23.85" hidden="false" customHeight="true" outlineLevel="0" collapsed="false">
      <c r="A2" s="3" t="s">
        <v>1</v>
      </c>
      <c r="B2" s="4"/>
      <c r="C2" s="4"/>
      <c r="D2" s="4"/>
      <c r="E2" s="4"/>
    </row>
    <row r="3" customFormat="false" ht="13.8" hidden="false" customHeight="false" outlineLevel="0" collapsed="false">
      <c r="A3" s="3" t="s">
        <v>2</v>
      </c>
      <c r="B3" s="4"/>
      <c r="C3" s="4"/>
      <c r="D3" s="4"/>
      <c r="E3" s="4"/>
    </row>
    <row r="4" customFormat="false" ht="13.8" hidden="false" customHeight="false" outlineLevel="0" collapsed="false">
      <c r="A4" s="5"/>
    </row>
    <row r="5" customFormat="false" ht="13.8" hidden="false" customHeight="false" outlineLevel="0" collapsed="false">
      <c r="A5" s="5" t="s">
        <v>3</v>
      </c>
    </row>
    <row r="6" customFormat="false" ht="13.8" hidden="false" customHeight="false" outlineLevel="0" collapsed="false">
      <c r="A6" s="6" t="s">
        <v>4</v>
      </c>
      <c r="B6" s="7"/>
    </row>
    <row r="7" customFormat="false" ht="13.8" hidden="false" customHeight="false" outlineLevel="0" collapsed="false">
      <c r="A7" s="6" t="s">
        <v>5</v>
      </c>
      <c r="B7" s="7"/>
    </row>
    <row r="8" customFormat="false" ht="13.8" hidden="false" customHeight="false" outlineLevel="0" collapsed="false">
      <c r="A8" s="6" t="s">
        <v>6</v>
      </c>
      <c r="B8" s="6" t="n">
        <f aca="false">B7-B6+1</f>
        <v>1</v>
      </c>
    </row>
    <row r="9" customFormat="false" ht="43.5" hidden="false" customHeight="true" outlineLevel="0" collapsed="false">
      <c r="A9" s="8" t="s">
        <v>7</v>
      </c>
      <c r="B9" s="8"/>
      <c r="C9" s="8"/>
      <c r="D9" s="8"/>
      <c r="E9" s="8"/>
    </row>
    <row r="11" customFormat="false" ht="13.8" hidden="false" customHeight="false" outlineLevel="0" collapsed="false">
      <c r="A11" s="5" t="s">
        <v>8</v>
      </c>
    </row>
    <row r="12" customFormat="false" ht="17.9" hidden="false" customHeight="false" outlineLevel="0" collapsed="false">
      <c r="A12" s="1" t="s">
        <v>9</v>
      </c>
    </row>
    <row r="13" customFormat="false" ht="55.5" hidden="false" customHeight="true" outlineLevel="0" collapsed="false">
      <c r="A13" s="9" t="s">
        <v>10</v>
      </c>
      <c r="B13" s="9"/>
      <c r="C13" s="9"/>
      <c r="D13" s="9"/>
      <c r="E13" s="9"/>
    </row>
    <row r="15" customFormat="false" ht="68.65" hidden="false" customHeight="true" outlineLevel="0" collapsed="false">
      <c r="A15" s="10" t="s">
        <v>11</v>
      </c>
      <c r="B15" s="10"/>
      <c r="C15" s="10"/>
      <c r="D15" s="11" t="s">
        <v>12</v>
      </c>
      <c r="E15" s="11" t="s">
        <v>13</v>
      </c>
    </row>
    <row r="16" customFormat="false" ht="43.5" hidden="false" customHeight="true" outlineLevel="0" collapsed="false">
      <c r="A16" s="12" t="s">
        <v>14</v>
      </c>
      <c r="B16" s="12"/>
      <c r="C16" s="12"/>
      <c r="D16" s="13" t="s">
        <v>15</v>
      </c>
      <c r="E16" s="13" t="s">
        <v>15</v>
      </c>
    </row>
    <row r="17" customFormat="false" ht="189" hidden="false" customHeight="true" outlineLevel="0" collapsed="false">
      <c r="A17" s="14" t="s">
        <v>16</v>
      </c>
      <c r="B17" s="14"/>
      <c r="C17" s="14"/>
      <c r="D17" s="15" t="s">
        <v>17</v>
      </c>
      <c r="E17" s="16" t="s">
        <v>18</v>
      </c>
    </row>
    <row r="18" customFormat="false" ht="138.6" hidden="false" customHeight="true" outlineLevel="0" collapsed="false">
      <c r="A18" s="12" t="s">
        <v>19</v>
      </c>
      <c r="B18" s="12"/>
      <c r="C18" s="12"/>
      <c r="D18" s="16" t="s">
        <v>20</v>
      </c>
      <c r="E18" s="16" t="s">
        <v>21</v>
      </c>
    </row>
    <row r="20" customFormat="false" ht="13.8" hidden="false" customHeight="false" outlineLevel="0" collapsed="false">
      <c r="A20" s="5" t="s">
        <v>22</v>
      </c>
    </row>
    <row r="22" customFormat="false" ht="67.15" hidden="false" customHeight="false" outlineLevel="0" collapsed="false">
      <c r="A22" s="17" t="s">
        <v>23</v>
      </c>
      <c r="B22" s="18" t="s">
        <v>24</v>
      </c>
      <c r="C22" s="18" t="s">
        <v>25</v>
      </c>
      <c r="D22" s="17" t="s">
        <v>26</v>
      </c>
    </row>
    <row r="23" customFormat="false" ht="17.25" hidden="false" customHeight="true" outlineLevel="0" collapsed="false">
      <c r="A23" s="19" t="s">
        <v>27</v>
      </c>
      <c r="B23" s="20" t="n">
        <f aca="false">'Palmi-Fil_Longue_ITAVI'!A62</f>
        <v>0</v>
      </c>
      <c r="C23" s="20" t="n">
        <f aca="false">'Palmi-Fil_Longue_ITAVI'!B62</f>
        <v>0</v>
      </c>
      <c r="D23" s="21" t="n">
        <f aca="false">C23+B23</f>
        <v>0</v>
      </c>
    </row>
    <row r="24" customFormat="false" ht="60" hidden="false" customHeight="true" outlineLevel="0" collapsed="false">
      <c r="A24" s="22" t="s">
        <v>28</v>
      </c>
      <c r="B24" s="20" t="n">
        <f aca="false">'Palmi-Autres'!A59</f>
        <v>0</v>
      </c>
      <c r="C24" s="20" t="n">
        <f aca="false">'Palmi-Autres'!B59</f>
        <v>0</v>
      </c>
      <c r="D24" s="21" t="n">
        <f aca="false">C24+B24</f>
        <v>0</v>
      </c>
    </row>
    <row r="25" customFormat="false" ht="29.85" hidden="false" customHeight="true" outlineLevel="0" collapsed="false">
      <c r="A25" s="23" t="s">
        <v>29</v>
      </c>
      <c r="B25" s="24" t="n">
        <f aca="false">B24+B23</f>
        <v>0</v>
      </c>
      <c r="C25" s="24" t="n">
        <f aca="false">C24+C23</f>
        <v>0</v>
      </c>
      <c r="D25" s="24" t="n">
        <f aca="false">D24+D23</f>
        <v>0</v>
      </c>
      <c r="E25" s="25" t="s">
        <v>30</v>
      </c>
    </row>
    <row r="26" customFormat="false" ht="13.8" hidden="false" customHeight="false" outlineLevel="0" collapsed="false">
      <c r="A26" s="19" t="s">
        <v>31</v>
      </c>
      <c r="B26" s="20" t="n">
        <f aca="false">'Gallus-Fil_Longue_ITAVI'!B51</f>
        <v>0</v>
      </c>
      <c r="C26" s="20" t="n">
        <f aca="false">'Gallus-Fil_Longue_ITAVI'!B52</f>
        <v>0</v>
      </c>
      <c r="D26" s="21" t="n">
        <f aca="false">C26+B26</f>
        <v>0</v>
      </c>
      <c r="E26" s="26"/>
    </row>
    <row r="27" customFormat="false" ht="48" hidden="false" customHeight="true" outlineLevel="0" collapsed="false">
      <c r="A27" s="27" t="s">
        <v>32</v>
      </c>
      <c r="B27" s="20" t="n">
        <f aca="false">'Gallus-Autres'!B50</f>
        <v>0</v>
      </c>
      <c r="C27" s="20" t="n">
        <f aca="false">'Gallus-Autres'!B51</f>
        <v>0</v>
      </c>
      <c r="D27" s="21" t="n">
        <f aca="false">C27+B27</f>
        <v>0</v>
      </c>
      <c r="E27" s="26"/>
    </row>
    <row r="28" customFormat="false" ht="48" hidden="false" customHeight="true" outlineLevel="0" collapsed="false">
      <c r="A28" s="23" t="s">
        <v>33</v>
      </c>
      <c r="B28" s="24" t="n">
        <f aca="false">B27+B26</f>
        <v>0</v>
      </c>
      <c r="C28" s="24" t="n">
        <f aca="false">C27+C26</f>
        <v>0</v>
      </c>
      <c r="D28" s="24" t="n">
        <f aca="false">D27+D26</f>
        <v>0</v>
      </c>
      <c r="E28" s="25" t="s">
        <v>30</v>
      </c>
    </row>
    <row r="29" customFormat="false" ht="26.85" hidden="false" customHeight="false" outlineLevel="0" collapsed="false">
      <c r="A29" s="28" t="s">
        <v>34</v>
      </c>
      <c r="B29" s="29" t="n">
        <f aca="false">PoulesPondeuses!A40</f>
        <v>0</v>
      </c>
      <c r="C29" s="29" t="n">
        <f aca="false">PoulesPondeuses!B40</f>
        <v>0</v>
      </c>
      <c r="D29" s="30" t="n">
        <f aca="false">C29+B29</f>
        <v>0</v>
      </c>
      <c r="E29" s="25" t="s">
        <v>30</v>
      </c>
    </row>
    <row r="30" customFormat="false" ht="13.8" hidden="false" customHeight="false" outlineLevel="0" collapsed="false">
      <c r="A30" s="17" t="s">
        <v>35</v>
      </c>
      <c r="B30" s="31" t="n">
        <f aca="false">B25+B28+B29</f>
        <v>0</v>
      </c>
      <c r="C30" s="31" t="n">
        <f aca="false">C25+C28+C29</f>
        <v>0</v>
      </c>
      <c r="D30" s="31" t="n">
        <f aca="false">D25+D28+D29</f>
        <v>0</v>
      </c>
    </row>
    <row r="33" customFormat="false" ht="13.8" hidden="false" customHeight="false" outlineLevel="0" collapsed="false">
      <c r="A33" s="5" t="s">
        <v>36</v>
      </c>
    </row>
    <row r="34" customFormat="false" ht="33" hidden="false" customHeight="true" outlineLevel="0" collapsed="false">
      <c r="A34" s="32" t="s">
        <v>37</v>
      </c>
      <c r="B34" s="32"/>
      <c r="C34" s="32"/>
      <c r="D34" s="33" t="s">
        <v>38</v>
      </c>
      <c r="E34" s="33"/>
    </row>
    <row r="35" customFormat="false" ht="105.75" hidden="false" customHeight="true" outlineLevel="0" collapsed="false">
      <c r="A35" s="34" t="s">
        <v>39</v>
      </c>
      <c r="B35" s="34"/>
      <c r="C35" s="34"/>
      <c r="D35" s="35" t="s">
        <v>40</v>
      </c>
      <c r="E35" s="35"/>
    </row>
    <row r="36" customFormat="false" ht="52.5" hidden="false" customHeight="true" outlineLevel="0" collapsed="false">
      <c r="A36" s="36" t="s">
        <v>41</v>
      </c>
      <c r="B36" s="36"/>
      <c r="C36" s="36"/>
      <c r="D36" s="37" t="s">
        <v>42</v>
      </c>
      <c r="E36" s="37"/>
    </row>
    <row r="37" customFormat="false" ht="22.5" hidden="false" customHeight="true" outlineLevel="0" collapsed="false">
      <c r="A37" s="36" t="s">
        <v>43</v>
      </c>
      <c r="B37" s="36"/>
      <c r="C37" s="36"/>
      <c r="D37" s="37" t="s">
        <v>42</v>
      </c>
      <c r="E37" s="37"/>
    </row>
    <row r="38" customFormat="false" ht="116.25" hidden="false" customHeight="true" outlineLevel="0" collapsed="false">
      <c r="A38" s="36" t="s">
        <v>44</v>
      </c>
      <c r="B38" s="36"/>
      <c r="C38" s="36"/>
      <c r="D38" s="38" t="s">
        <v>45</v>
      </c>
      <c r="E38" s="38"/>
    </row>
    <row r="40" customFormat="false" ht="13.8" hidden="false" customHeight="false" outlineLevel="0" collapsed="false">
      <c r="A40" s="39" t="s">
        <v>46</v>
      </c>
      <c r="B40" s="40"/>
      <c r="C40" s="41"/>
    </row>
    <row r="41" customFormat="false" ht="13.8" hidden="false" customHeight="false" outlineLevel="0" collapsed="false">
      <c r="A41" s="42" t="s">
        <v>47</v>
      </c>
      <c r="C41" s="43"/>
    </row>
    <row r="42" customFormat="false" ht="13.8" hidden="false" customHeight="false" outlineLevel="0" collapsed="false">
      <c r="A42" s="42"/>
      <c r="C42" s="43"/>
    </row>
    <row r="43" customFormat="false" ht="13.8" hidden="false" customHeight="false" outlineLevel="0" collapsed="false">
      <c r="A43" s="42" t="s">
        <v>48</v>
      </c>
      <c r="C43" s="43"/>
    </row>
    <row r="44" customFormat="false" ht="13.8" hidden="false" customHeight="false" outlineLevel="0" collapsed="false">
      <c r="A44" s="42" t="s">
        <v>49</v>
      </c>
      <c r="C44" s="43"/>
    </row>
    <row r="45" customFormat="false" ht="35.25" hidden="false" customHeight="true" outlineLevel="0" collapsed="false">
      <c r="A45" s="44" t="s">
        <v>50</v>
      </c>
      <c r="B45" s="44"/>
      <c r="C45" s="45" t="str">
        <f aca="false">param!$B$1</f>
        <v>V2.0</v>
      </c>
    </row>
    <row r="46" customFormat="false" ht="13.8" hidden="false" customHeight="false" outlineLevel="0" collapsed="false">
      <c r="A46" s="42"/>
      <c r="C46" s="43"/>
    </row>
    <row r="47" customFormat="false" ht="13.8" hidden="false" customHeight="false" outlineLevel="0" collapsed="false">
      <c r="A47" s="42" t="s">
        <v>51</v>
      </c>
      <c r="C47" s="43"/>
    </row>
    <row r="48" customFormat="false" ht="13.8" hidden="false" customHeight="false" outlineLevel="0" collapsed="false">
      <c r="A48" s="42"/>
      <c r="C48" s="43"/>
    </row>
    <row r="49" customFormat="false" ht="13.8" hidden="false" customHeight="false" outlineLevel="0" collapsed="false">
      <c r="A49" s="42"/>
      <c r="C49" s="43"/>
    </row>
    <row r="50" customFormat="false" ht="13.8" hidden="false" customHeight="false" outlineLevel="0" collapsed="false">
      <c r="A50" s="42"/>
      <c r="C50" s="43"/>
    </row>
    <row r="51" customFormat="false" ht="13.8" hidden="false" customHeight="false" outlineLevel="0" collapsed="false">
      <c r="A51" s="42"/>
      <c r="C51" s="43"/>
    </row>
    <row r="52" customFormat="false" ht="13.8" hidden="false" customHeight="false" outlineLevel="0" collapsed="false">
      <c r="A52" s="46"/>
      <c r="B52" s="47"/>
      <c r="C52" s="48"/>
    </row>
  </sheetData>
  <sheetProtection sheet="true" objects="true" scenarios="true"/>
  <mergeCells count="21">
    <mergeCell ref="A1:E1"/>
    <mergeCell ref="B2:E2"/>
    <mergeCell ref="B3:E3"/>
    <mergeCell ref="A9:E9"/>
    <mergeCell ref="A13:E13"/>
    <mergeCell ref="A14:C14"/>
    <mergeCell ref="A15:C15"/>
    <mergeCell ref="A16:C16"/>
    <mergeCell ref="A17:C17"/>
    <mergeCell ref="A18:C18"/>
    <mergeCell ref="A34:C34"/>
    <mergeCell ref="D34:E34"/>
    <mergeCell ref="A35:C35"/>
    <mergeCell ref="D35:E35"/>
    <mergeCell ref="A36:C36"/>
    <mergeCell ref="D36:E36"/>
    <mergeCell ref="A37:C37"/>
    <mergeCell ref="D37:E37"/>
    <mergeCell ref="A38:C38"/>
    <mergeCell ref="D38:E38"/>
    <mergeCell ref="A45:B45"/>
  </mergeCells>
  <printOptions headings="false" gridLines="false" gridLinesSet="true" horizontalCentered="false" verticalCentered="false"/>
  <pageMargins left="0.4375" right="0.343055555555556" top="0.196527777777778" bottom="0.335416666666667" header="0.196527777777778" footer="0.196527777777778"/>
  <pageSetup paperSize="9" scale="70" firstPageNumber="1" fitToWidth="1" fitToHeight="1" pageOrder="overThenDown" orientation="portrait" blackAndWhite="false" draft="false" cellComments="none" useFirstPageNumber="true" horizontalDpi="300" verticalDpi="300" copies="1"/>
  <headerFooter differentFirst="false" differentOddEven="false">
    <oddHeader/>
    <oddFooter>&amp;L&amp;"Arial,Normal"&amp;10&amp;F&amp;C&amp;"Arial,Normal"&amp;10Page &amp;P/&amp;N</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M79"/>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C12" activeCellId="0" sqref="C12"/>
    </sheetView>
  </sheetViews>
  <sheetFormatPr defaultColWidth="10.8203125" defaultRowHeight="13.8" zeroHeight="false" outlineLevelRow="0" outlineLevelCol="0"/>
  <cols>
    <col collapsed="false" customWidth="true" hidden="false" outlineLevel="0" max="1" min="1" style="1" width="38.27"/>
    <col collapsed="false" customWidth="true" hidden="false" outlineLevel="0" max="2" min="2" style="1" width="14.52"/>
    <col collapsed="false" customWidth="true" hidden="false" outlineLevel="0" max="3" min="3" style="1" width="15.75"/>
    <col collapsed="false" customWidth="true" hidden="false" outlineLevel="0" max="4" min="4" style="1" width="13.17"/>
    <col collapsed="false" customWidth="true" hidden="false" outlineLevel="0" max="5" min="5" style="1" width="15.75"/>
    <col collapsed="false" customWidth="true" hidden="false" outlineLevel="0" max="11" min="6" style="1" width="13.17"/>
    <col collapsed="false" customWidth="true" hidden="false" outlineLevel="0" max="12" min="12" style="1" width="13.29"/>
    <col collapsed="false" customWidth="false" hidden="false" outlineLevel="0" max="64" min="13" style="1" width="10.83"/>
  </cols>
  <sheetData>
    <row r="1" customFormat="false" ht="17.9" hidden="false" customHeight="false" outlineLevel="0" collapsed="false">
      <c r="A1" s="49" t="s">
        <v>52</v>
      </c>
      <c r="B1" s="49"/>
      <c r="C1" s="49"/>
      <c r="D1" s="49"/>
      <c r="E1" s="49"/>
      <c r="F1" s="49"/>
      <c r="G1" s="49"/>
      <c r="H1" s="49"/>
      <c r="I1" s="49"/>
      <c r="J1" s="49"/>
      <c r="K1" s="49"/>
      <c r="L1" s="49"/>
    </row>
    <row r="2" customFormat="false" ht="13.8" hidden="false" customHeight="false" outlineLevel="0" collapsed="false">
      <c r="A2" s="3" t="s">
        <v>1</v>
      </c>
      <c r="B2" s="1" t="str">
        <f aca="false">IF(Synthèse!$B2="","",Synthèse!$B2)</f>
        <v/>
      </c>
    </row>
    <row r="3" customFormat="false" ht="13.8" hidden="false" customHeight="false" outlineLevel="0" collapsed="false">
      <c r="A3" s="3" t="s">
        <v>2</v>
      </c>
      <c r="B3" s="1" t="str">
        <f aca="false">IF(Synthèse!$B3="","",Synthèse!$B3)</f>
        <v/>
      </c>
    </row>
    <row r="5" customFormat="false" ht="13.8" hidden="false" customHeight="false" outlineLevel="0" collapsed="false">
      <c r="A5" s="5" t="s">
        <v>53</v>
      </c>
    </row>
    <row r="6" customFormat="false" ht="13.8" hidden="false" customHeight="false" outlineLevel="0" collapsed="false">
      <c r="A6" s="6" t="s">
        <v>54</v>
      </c>
      <c r="B6" s="50" t="n">
        <f aca="false">Synthèse!$B$6</f>
        <v>0</v>
      </c>
    </row>
    <row r="7" customFormat="false" ht="13.8" hidden="false" customHeight="false" outlineLevel="0" collapsed="false">
      <c r="A7" s="6" t="s">
        <v>55</v>
      </c>
      <c r="B7" s="50" t="n">
        <f aca="false">Synthèse!$B$7</f>
        <v>0</v>
      </c>
    </row>
    <row r="8" customFormat="false" ht="13.8" hidden="false" customHeight="false" outlineLevel="0" collapsed="false">
      <c r="A8" s="6" t="s">
        <v>6</v>
      </c>
      <c r="B8" s="51" t="n">
        <f aca="false">Synthèse!$B$8</f>
        <v>1</v>
      </c>
    </row>
    <row r="10" customFormat="false" ht="13.8" hidden="false" customHeight="false" outlineLevel="0" collapsed="false">
      <c r="A10" s="5" t="s">
        <v>56</v>
      </c>
    </row>
    <row r="11" customFormat="false" ht="13.8" hidden="false" customHeight="false" outlineLevel="0" collapsed="false">
      <c r="A11" s="52" t="s">
        <v>57</v>
      </c>
      <c r="B11" s="53" t="s">
        <v>58</v>
      </c>
      <c r="C11" s="53" t="s">
        <v>59</v>
      </c>
      <c r="D11" s="52" t="s">
        <v>60</v>
      </c>
      <c r="E11" s="52" t="s">
        <v>61</v>
      </c>
    </row>
    <row r="12" customFormat="false" ht="13.8" hidden="false" customHeight="false" outlineLevel="0" collapsed="false">
      <c r="A12" s="54"/>
      <c r="B12" s="55"/>
      <c r="C12" s="6" t="str">
        <f aca="false">IF(A12="","",VLOOKUP(A12,param!$A$7:$B$16,2,0))</f>
        <v/>
      </c>
      <c r="D12" s="56" t="str">
        <f aca="false">IF(A12="","",C12*B12)</f>
        <v/>
      </c>
      <c r="E12" s="57" t="str">
        <f aca="false">IF(D12="","",D12/$B$8)</f>
        <v/>
      </c>
      <c r="F12" s="58"/>
    </row>
    <row r="13" customFormat="false" ht="13.8" hidden="false" customHeight="false" outlineLevel="0" collapsed="false">
      <c r="A13" s="54"/>
      <c r="B13" s="55"/>
      <c r="C13" s="6" t="str">
        <f aca="false">IF(A13="","",VLOOKUP(A13,param!$A$7:$B$16,2,0))</f>
        <v/>
      </c>
      <c r="D13" s="56" t="str">
        <f aca="false">IF(A13="","",C13*B13)</f>
        <v/>
      </c>
      <c r="E13" s="57" t="str">
        <f aca="false">IF(D13="","",D13/$B$8)</f>
        <v/>
      </c>
    </row>
    <row r="14" customFormat="false" ht="13.8" hidden="false" customHeight="false" outlineLevel="0" collapsed="false">
      <c r="A14" s="54"/>
      <c r="B14" s="55"/>
      <c r="C14" s="6" t="str">
        <f aca="false">IF(A14="","",VLOOKUP(A14,param!$A$7:$B$16,2,0))</f>
        <v/>
      </c>
      <c r="D14" s="59" t="str">
        <f aca="false">IF(A14="","",C14*B14)</f>
        <v/>
      </c>
      <c r="E14" s="57" t="str">
        <f aca="false">IF(D14="","",D14/$B$8)</f>
        <v/>
      </c>
    </row>
    <row r="15" customFormat="false" ht="13.8" hidden="false" customHeight="false" outlineLevel="0" collapsed="false">
      <c r="A15" s="60"/>
      <c r="B15" s="55"/>
      <c r="C15" s="6" t="str">
        <f aca="false">IF(A15="","",VLOOKUP(A15,param!$A$7:$B$16,2,0))</f>
        <v/>
      </c>
      <c r="D15" s="56" t="str">
        <f aca="false">IF(A15="","",C15*B15)</f>
        <v/>
      </c>
      <c r="E15" s="57" t="str">
        <f aca="false">IF(D15="","",D15/$B$8)</f>
        <v/>
      </c>
    </row>
    <row r="16" customFormat="false" ht="13.8" hidden="false" customHeight="false" outlineLevel="0" collapsed="false">
      <c r="A16" s="60"/>
      <c r="B16" s="55"/>
      <c r="C16" s="6" t="str">
        <f aca="false">IF(A16="","",VLOOKUP(A16,param!$A$7:$B$16,2,0))</f>
        <v/>
      </c>
      <c r="D16" s="56" t="str">
        <f aca="false">IF(A16="","",C16*B16)</f>
        <v/>
      </c>
      <c r="E16" s="57" t="str">
        <f aca="false">IF(D16="","",D16/$B$8)</f>
        <v/>
      </c>
    </row>
    <row r="17" customFormat="false" ht="13.8" hidden="false" customHeight="false" outlineLevel="0" collapsed="false">
      <c r="A17" s="60"/>
      <c r="B17" s="55"/>
      <c r="C17" s="6" t="str">
        <f aca="false">IF(A17="","",VLOOKUP(A17,param!$A$7:$B$16,2,0))</f>
        <v/>
      </c>
      <c r="D17" s="56" t="str">
        <f aca="false">IF(A17="","",C17*B17)</f>
        <v/>
      </c>
      <c r="E17" s="57" t="str">
        <f aca="false">IF(D17="","",D17/$B$8)</f>
        <v/>
      </c>
    </row>
    <row r="18" customFormat="false" ht="13.8" hidden="false" customHeight="false" outlineLevel="0" collapsed="false">
      <c r="A18" s="60"/>
      <c r="B18" s="55"/>
      <c r="C18" s="6" t="str">
        <f aca="false">IF(A18="","",VLOOKUP(A18,param!$A$7:$B$16,2,0))</f>
        <v/>
      </c>
      <c r="D18" s="56" t="str">
        <f aca="false">IF(A18="","",C18*B18)</f>
        <v/>
      </c>
      <c r="E18" s="57" t="str">
        <f aca="false">IF(D18="","",D18/$B$8)</f>
        <v/>
      </c>
    </row>
    <row r="21" customFormat="false" ht="13.8" hidden="false" customHeight="false" outlineLevel="0" collapsed="false">
      <c r="A21" s="5" t="s">
        <v>62</v>
      </c>
    </row>
    <row r="22" customFormat="false" ht="34.3" hidden="false" customHeight="false" outlineLevel="0" collapsed="false">
      <c r="A22" s="52" t="s">
        <v>57</v>
      </c>
      <c r="B22" s="61" t="s">
        <v>63</v>
      </c>
      <c r="C22" s="61" t="s">
        <v>64</v>
      </c>
      <c r="D22" s="61" t="s">
        <v>65</v>
      </c>
      <c r="E22" s="61" t="s">
        <v>66</v>
      </c>
      <c r="F22" s="61" t="s">
        <v>67</v>
      </c>
      <c r="G22" s="61" t="s">
        <v>68</v>
      </c>
      <c r="H22" s="61" t="s">
        <v>69</v>
      </c>
      <c r="I22" s="61" t="s">
        <v>70</v>
      </c>
      <c r="J22" s="61" t="s">
        <v>71</v>
      </c>
      <c r="K22" s="61" t="s">
        <v>72</v>
      </c>
      <c r="L22" s="61" t="s">
        <v>73</v>
      </c>
      <c r="M22" s="62" t="s">
        <v>74</v>
      </c>
    </row>
    <row r="23" customFormat="false" ht="13.8" hidden="false" customHeight="false" outlineLevel="0" collapsed="false">
      <c r="A23" s="63" t="str">
        <f aca="false">IF(A12="","",A12)</f>
        <v/>
      </c>
      <c r="B23" s="4"/>
      <c r="C23" s="4"/>
      <c r="D23" s="4"/>
      <c r="E23" s="4"/>
      <c r="F23" s="4"/>
      <c r="G23" s="4"/>
      <c r="H23" s="4"/>
      <c r="I23" s="4"/>
      <c r="J23" s="4"/>
      <c r="K23" s="4"/>
      <c r="L23" s="51" t="str">
        <f aca="false">IF(SUM(B23:K23)=0,"",SUM(B23:K23))</f>
        <v/>
      </c>
      <c r="M23" s="1" t="str">
        <f aca="false">IF(A23="","",VLOOKUP($A23,param!$A$7:$C$16,3,0))</f>
        <v/>
      </c>
    </row>
    <row r="24" customFormat="false" ht="13.8" hidden="false" customHeight="false" outlineLevel="0" collapsed="false">
      <c r="A24" s="63" t="str">
        <f aca="false">IF(A13="","",A13)</f>
        <v/>
      </c>
      <c r="B24" s="4"/>
      <c r="C24" s="4"/>
      <c r="D24" s="4"/>
      <c r="E24" s="4"/>
      <c r="F24" s="4"/>
      <c r="G24" s="4"/>
      <c r="H24" s="4"/>
      <c r="I24" s="4"/>
      <c r="J24" s="4"/>
      <c r="K24" s="4"/>
      <c r="L24" s="51" t="str">
        <f aca="false">IF(SUM(B24:K24)=0,"",SUM(B24:K24))</f>
        <v/>
      </c>
      <c r="M24" s="1" t="str">
        <f aca="false">IF(A24="","",VLOOKUP($A24,param!$A$7:$C$16,3,0))</f>
        <v/>
      </c>
    </row>
    <row r="25" customFormat="false" ht="13.8" hidden="false" customHeight="false" outlineLevel="0" collapsed="false">
      <c r="A25" s="63" t="str">
        <f aca="false">IF(A14="","",A14)</f>
        <v/>
      </c>
      <c r="B25" s="4"/>
      <c r="C25" s="4"/>
      <c r="D25" s="4"/>
      <c r="E25" s="4"/>
      <c r="F25" s="4"/>
      <c r="G25" s="4"/>
      <c r="H25" s="4"/>
      <c r="I25" s="4"/>
      <c r="J25" s="4"/>
      <c r="K25" s="4"/>
      <c r="L25" s="51" t="str">
        <f aca="false">IF(SUM(B25:K25)=0,"",SUM(B25:K25))</f>
        <v/>
      </c>
      <c r="M25" s="1" t="str">
        <f aca="false">IF(A25="","",VLOOKUP($A25,param!$A$7:$C$16,3,0))</f>
        <v/>
      </c>
    </row>
    <row r="26" customFormat="false" ht="13.8" hidden="false" customHeight="false" outlineLevel="0" collapsed="false">
      <c r="A26" s="63" t="str">
        <f aca="false">IF(A15="","",A15)</f>
        <v/>
      </c>
      <c r="B26" s="4"/>
      <c r="C26" s="4"/>
      <c r="D26" s="4"/>
      <c r="E26" s="4"/>
      <c r="F26" s="4"/>
      <c r="G26" s="4"/>
      <c r="H26" s="4"/>
      <c r="I26" s="4"/>
      <c r="J26" s="4"/>
      <c r="K26" s="4"/>
      <c r="L26" s="51" t="str">
        <f aca="false">IF(SUM(B26:K26)=0,"",SUM(B26:K26))</f>
        <v/>
      </c>
      <c r="M26" s="1" t="str">
        <f aca="false">IF(A26="","",VLOOKUP($A26,param!$A$7:$C$16,3,0))</f>
        <v/>
      </c>
    </row>
    <row r="27" customFormat="false" ht="13.8" hidden="false" customHeight="false" outlineLevel="0" collapsed="false">
      <c r="A27" s="63" t="str">
        <f aca="false">IF(A16="","",A16)</f>
        <v/>
      </c>
      <c r="B27" s="4"/>
      <c r="C27" s="4"/>
      <c r="D27" s="4"/>
      <c r="E27" s="4"/>
      <c r="F27" s="4"/>
      <c r="G27" s="4"/>
      <c r="H27" s="4"/>
      <c r="I27" s="4"/>
      <c r="J27" s="4"/>
      <c r="K27" s="4"/>
      <c r="L27" s="51" t="str">
        <f aca="false">IF(SUM(B27:K27)=0,"",SUM(B27:K27))</f>
        <v/>
      </c>
      <c r="M27" s="1" t="str">
        <f aca="false">IF(A27="","",VLOOKUP($A27,param!$A$7:$C$16,3,0))</f>
        <v/>
      </c>
    </row>
    <row r="28" customFormat="false" ht="13.8" hidden="false" customHeight="false" outlineLevel="0" collapsed="false">
      <c r="A28" s="63" t="str">
        <f aca="false">IF(A17="","",A17)</f>
        <v/>
      </c>
      <c r="B28" s="4"/>
      <c r="C28" s="4"/>
      <c r="D28" s="4"/>
      <c r="E28" s="4"/>
      <c r="F28" s="4"/>
      <c r="G28" s="4"/>
      <c r="H28" s="4"/>
      <c r="I28" s="4"/>
      <c r="J28" s="4"/>
      <c r="K28" s="4"/>
      <c r="L28" s="51" t="str">
        <f aca="false">IF(SUM(B28:K28)=0,"",SUM(B28:K28))</f>
        <v/>
      </c>
      <c r="M28" s="1" t="str">
        <f aca="false">IF(A28="","",VLOOKUP($A28,param!$A$7:$C$16,3,0))</f>
        <v/>
      </c>
    </row>
    <row r="29" customFormat="false" ht="13.8" hidden="false" customHeight="false" outlineLevel="0" collapsed="false">
      <c r="A29" s="63" t="str">
        <f aca="false">IF(A18="","",A18)</f>
        <v/>
      </c>
      <c r="B29" s="4"/>
      <c r="C29" s="4"/>
      <c r="D29" s="4"/>
      <c r="E29" s="4"/>
      <c r="F29" s="4"/>
      <c r="G29" s="4"/>
      <c r="H29" s="4"/>
      <c r="I29" s="4"/>
      <c r="J29" s="4"/>
      <c r="K29" s="4"/>
      <c r="L29" s="51" t="str">
        <f aca="false">IF(SUM(B29:K29)=0,"",SUM(B29:K29))</f>
        <v/>
      </c>
      <c r="M29" s="1" t="str">
        <f aca="false">IF(A29="","",VLOOKUP($A29,param!$A$7:$C$16,3,0))</f>
        <v/>
      </c>
    </row>
    <row r="30" customFormat="false" ht="43.7" hidden="false" customHeight="true" outlineLevel="0" collapsed="false">
      <c r="A30" s="1" t="s">
        <v>75</v>
      </c>
      <c r="B30" s="64" t="str">
        <f aca="false">IF(COUNTIF(B23:B29,"&gt;0")&gt;1,"Attention, il n'est pas prévu d'avoir plusieurs activités sur la même UP","")</f>
        <v/>
      </c>
      <c r="C30" s="64" t="str">
        <f aca="false">IF(COUNTIF(C23:C29,"&gt;0")&gt;1,"Attention, il n'est pas prévu d'avoir plusieurs activités sur la même UP","")</f>
        <v/>
      </c>
      <c r="D30" s="64" t="str">
        <f aca="false">IF(COUNTIF(D23:D29,"&gt;0")&gt;1,"Attention, il n'est pas prévu d'avoir plusieurs activités sur la même UP","")</f>
        <v/>
      </c>
      <c r="E30" s="64" t="str">
        <f aca="false">IF(COUNTIF(E23:E29,"&gt;0")&gt;1,"Attention, il n'est pas prévu d'avoir plusieurs activités sur la même UP","")</f>
        <v/>
      </c>
      <c r="F30" s="64" t="str">
        <f aca="false">IF(COUNTIF(F23:F29,"&gt;0")&gt;1,"Attention, il n'est pas prévu d'avoir plusieurs activités sur la même UP","")</f>
        <v/>
      </c>
      <c r="G30" s="64" t="str">
        <f aca="false">IF(COUNTIF(G23:G29,"&gt;0")&gt;1,"Attention, il n'est pas prévu d'avoir plusieurs activités sur la même UP","")</f>
        <v/>
      </c>
      <c r="H30" s="64" t="str">
        <f aca="false">IF(COUNTIF(H23:H29,"&gt;0")&gt;1,"Attention, il n'est pas prévu d'avoir plusieurs activités sur la même UP","")</f>
        <v/>
      </c>
      <c r="I30" s="64" t="str">
        <f aca="false">IF(COUNTIF(I23:I29,"&gt;0")&gt;1,"Attention, il n'est pas prévu d'avoir plusieurs activités sur la même UP","")</f>
        <v/>
      </c>
      <c r="J30" s="64" t="str">
        <f aca="false">IF(COUNTIF(J23:J29,"&gt;0")&gt;1,"Attention, il n'est pas prévu d'avoir plusieurs activités sur la même UP","")</f>
        <v/>
      </c>
      <c r="K30" s="64" t="str">
        <f aca="false">IF(COUNTIF(K23:K29,"&gt;0")&gt;1,"Attention, il n'est pas prévu d'avoir plusieurs activités sur la même UP","")</f>
        <v/>
      </c>
    </row>
    <row r="31" customFormat="false" ht="13.8" hidden="false" customHeight="false" outlineLevel="0" collapsed="false">
      <c r="A31" s="6" t="s">
        <v>76</v>
      </c>
      <c r="B31" s="6" t="str">
        <f aca="false">IF(SUM(B23:B29)=0,"",IF(SUMPRODUCT(B23:B29,$M$23:$M$29)&gt;0,"oui","non"))</f>
        <v/>
      </c>
      <c r="C31" s="6" t="str">
        <f aca="false">IF(SUM(C23:C29)=0,"",IF(SUMPRODUCT(C23:C29,$M$23:$M$29)&gt;0,"oui","non"))</f>
        <v/>
      </c>
      <c r="D31" s="6" t="str">
        <f aca="false">IF(SUM(D23:D29)=0,"",IF(SUMPRODUCT(D23:D29,$M$23:$M$29)&gt;0,"oui","non"))</f>
        <v/>
      </c>
      <c r="E31" s="6" t="str">
        <f aca="false">IF(SUM(E23:E29)=0,"",IF(SUMPRODUCT(E23:E29,$M$23:$M$29)&gt;0,"oui","non"))</f>
        <v/>
      </c>
      <c r="F31" s="6" t="str">
        <f aca="false">IF(SUM(F23:F29)=0,"",IF(SUMPRODUCT(F23:F29,$M$23:$M$29)&gt;0,"oui","non"))</f>
        <v/>
      </c>
      <c r="G31" s="6" t="str">
        <f aca="false">IF(SUM(G23:G29)=0,"",IF(SUMPRODUCT(G23:G29,$M$23:$M$29)&gt;0,"oui","non"))</f>
        <v/>
      </c>
      <c r="H31" s="6" t="str">
        <f aca="false">IF(SUM(H23:H29)=0,"",IF(SUMPRODUCT(H23:H29,$M$23:$M$29)&gt;0,"oui","non"))</f>
        <v/>
      </c>
      <c r="I31" s="6" t="str">
        <f aca="false">IF(SUM(I23:I29)=0,"",IF(SUMPRODUCT(I23:I29,$M$23:$M$29)&gt;0,"oui","non"))</f>
        <v/>
      </c>
      <c r="J31" s="6" t="str">
        <f aca="false">IF(SUM(J23:J29)=0,"",IF(SUMPRODUCT(J23:J29,$M$23:$M$29)&gt;0,"oui","non"))</f>
        <v/>
      </c>
      <c r="K31" s="6" t="str">
        <f aca="false">IF(SUM(K23:K29)=0,"",IF(SUMPRODUCT(K23:K29,$M$23:$M$29)&gt;0,"oui","non"))</f>
        <v/>
      </c>
    </row>
    <row r="33" customFormat="false" ht="13.8" hidden="false" customHeight="false" outlineLevel="0" collapsed="false">
      <c r="A33" s="5" t="s">
        <v>77</v>
      </c>
    </row>
    <row r="34" customFormat="false" ht="23.85" hidden="false" customHeight="true" outlineLevel="0" collapsed="false">
      <c r="A34" s="52" t="s">
        <v>78</v>
      </c>
      <c r="B34" s="52" t="s">
        <v>79</v>
      </c>
      <c r="C34" s="52" t="s">
        <v>80</v>
      </c>
      <c r="D34" s="52" t="s">
        <v>81</v>
      </c>
      <c r="E34" s="52" t="s">
        <v>82</v>
      </c>
      <c r="F34" s="52" t="s">
        <v>83</v>
      </c>
      <c r="G34" s="52" t="s">
        <v>84</v>
      </c>
      <c r="H34" s="52" t="s">
        <v>85</v>
      </c>
      <c r="I34" s="52" t="s">
        <v>86</v>
      </c>
      <c r="J34" s="52" t="s">
        <v>87</v>
      </c>
      <c r="K34" s="52" t="s">
        <v>88</v>
      </c>
    </row>
    <row r="35" customFormat="false" ht="46.7" hidden="false" customHeight="true" outlineLevel="0" collapsed="false">
      <c r="A35" s="6" t="s">
        <v>89</v>
      </c>
      <c r="B35" s="65"/>
      <c r="C35" s="65"/>
      <c r="D35" s="65"/>
      <c r="E35" s="65"/>
      <c r="F35" s="65"/>
      <c r="G35" s="65"/>
      <c r="H35" s="65"/>
      <c r="I35" s="65"/>
      <c r="J35" s="65"/>
      <c r="K35" s="65"/>
    </row>
    <row r="36" customFormat="false" ht="39.4" hidden="false" customHeight="true" outlineLevel="0" collapsed="false">
      <c r="A36" s="6" t="s">
        <v>90</v>
      </c>
      <c r="B36" s="66"/>
      <c r="C36" s="66"/>
      <c r="D36" s="66"/>
      <c r="E36" s="66"/>
      <c r="F36" s="66"/>
      <c r="G36" s="66"/>
      <c r="H36" s="66"/>
      <c r="I36" s="66"/>
      <c r="J36" s="66"/>
      <c r="K36" s="66"/>
    </row>
    <row r="37" customFormat="false" ht="23.85" hidden="false" customHeight="true" outlineLevel="0" collapsed="false">
      <c r="A37" s="6" t="s">
        <v>91</v>
      </c>
      <c r="B37" s="67" t="str">
        <f aca="false">IF(B36="","",VLOOKUP(B36,param!$Q$8:$U$2501,2,0))</f>
        <v/>
      </c>
      <c r="C37" s="67" t="str">
        <f aca="false">IF(C36="","",VLOOKUP(C36,param!$Q$8:$U$2501,2,0))</f>
        <v/>
      </c>
      <c r="D37" s="67" t="str">
        <f aca="false">IF(D36="","",VLOOKUP(D36,param!$Q$8:$U$2501,2,0))</f>
        <v/>
      </c>
      <c r="E37" s="67" t="str">
        <f aca="false">IF(E36="","",VLOOKUP(E36,param!$Q$8:$U$2501,2,0))</f>
        <v/>
      </c>
      <c r="F37" s="67" t="str">
        <f aca="false">IF(F36="","",VLOOKUP(F36,param!$Q$8:$U$2501,2,0))</f>
        <v/>
      </c>
      <c r="G37" s="67" t="str">
        <f aca="false">IF(G36="","",VLOOKUP(G36,param!$Q$8:$U$2501,2,0))</f>
        <v/>
      </c>
      <c r="H37" s="67" t="str">
        <f aca="false">IF(H36="","",VLOOKUP(H36,param!$Q$8:$U$2501,2,0))</f>
        <v/>
      </c>
      <c r="I37" s="67" t="str">
        <f aca="false">IF(I36="","",VLOOKUP(I36,param!$Q$8:$U$2501,2,0))</f>
        <v/>
      </c>
      <c r="J37" s="67" t="str">
        <f aca="false">IF(J36="","",VLOOKUP(J36,param!$Q$8:$U$2501,2,0))</f>
        <v/>
      </c>
      <c r="K37" s="67" t="str">
        <f aca="false">IF(K36="","",VLOOKUP(K36,param!$Q$8:$U$2501,2,0))</f>
        <v/>
      </c>
    </row>
    <row r="38" customFormat="false" ht="23.85" hidden="false" customHeight="true" outlineLevel="0" collapsed="false">
      <c r="A38" s="6" t="s">
        <v>92</v>
      </c>
      <c r="B38" s="67" t="str">
        <f aca="false">IF(B36="","",VLOOKUP(B36,param!$Q$8:$U$2501,5,0))</f>
        <v/>
      </c>
      <c r="C38" s="67" t="str">
        <f aca="false">IF(C36="","",VLOOKUP(C36,param!$Q$8:$U$2501,5,0))</f>
        <v/>
      </c>
      <c r="D38" s="67" t="str">
        <f aca="false">IF(D36="","",VLOOKUP(D36,param!$Q$8:$U$2501,5,0))</f>
        <v/>
      </c>
      <c r="E38" s="67" t="str">
        <f aca="false">IF(E36="","",VLOOKUP(E36,param!$Q$8:$U$2501,5,0))</f>
        <v/>
      </c>
      <c r="F38" s="67" t="str">
        <f aca="false">IF(F36="","",VLOOKUP(F36,param!$Q$8:$U$2501,5,0))</f>
        <v/>
      </c>
      <c r="G38" s="67" t="str">
        <f aca="false">IF(G36="","",VLOOKUP(G36,param!$Q$8:$U$2501,5,0))</f>
        <v/>
      </c>
      <c r="H38" s="67" t="str">
        <f aca="false">IF(H36="","",VLOOKUP(H36,param!$Q$8:$U$2501,5,0))</f>
        <v/>
      </c>
      <c r="I38" s="67" t="str">
        <f aca="false">IF(I36="","",VLOOKUP(I36,param!$Q$8:$U$2501,5,0))</f>
        <v/>
      </c>
      <c r="J38" s="67" t="str">
        <f aca="false">IF(J36="","",VLOOKUP(J36,param!$Q$8:$U$2501,5,0))</f>
        <v/>
      </c>
      <c r="K38" s="67" t="str">
        <f aca="false">IF(K36="","",VLOOKUP(K36,param!$Q$8:$U$2501,5,0))</f>
        <v/>
      </c>
    </row>
    <row r="39" customFormat="false" ht="26.85" hidden="false" customHeight="false" outlineLevel="0" collapsed="false">
      <c r="A39" s="63" t="s">
        <v>93</v>
      </c>
      <c r="B39" s="7"/>
      <c r="C39" s="7"/>
      <c r="D39" s="7"/>
      <c r="E39" s="7"/>
      <c r="F39" s="7"/>
      <c r="G39" s="7"/>
      <c r="H39" s="7"/>
      <c r="I39" s="7"/>
      <c r="J39" s="7"/>
      <c r="K39" s="7"/>
    </row>
    <row r="40" customFormat="false" ht="22.9" hidden="false" customHeight="true" outlineLevel="0" collapsed="false">
      <c r="A40" s="63" t="s">
        <v>94</v>
      </c>
      <c r="B40" s="67" t="str">
        <f aca="false">IF(OR(B36="",B39=""),"",MAX(B37,B39))</f>
        <v/>
      </c>
      <c r="C40" s="67" t="str">
        <f aca="false">IF(OR(C36="",C39=""),"",MAX(C37,C39))</f>
        <v/>
      </c>
      <c r="D40" s="67" t="str">
        <f aca="false">IF(OR(D36="",D39=""),"",MAX(D37,D39))</f>
        <v/>
      </c>
      <c r="E40" s="67" t="str">
        <f aca="false">IF(OR(E36="",E39=""),"",MAX(E37,E39))</f>
        <v/>
      </c>
      <c r="F40" s="67" t="str">
        <f aca="false">IF(OR(F36="",F39=""),"",MAX(F37,F39))</f>
        <v/>
      </c>
      <c r="G40" s="67" t="str">
        <f aca="false">IF(OR(G36="",G39=""),"",MAX(G37,G39))</f>
        <v/>
      </c>
      <c r="H40" s="67" t="str">
        <f aca="false">IF(OR(H36="",H39=""),"",MAX(H37,H39))</f>
        <v/>
      </c>
      <c r="I40" s="67" t="str">
        <f aca="false">IF(OR(I36="",I39=""),"",MAX(I37,I39))</f>
        <v/>
      </c>
      <c r="J40" s="67" t="str">
        <f aca="false">IF(OR(J36="",J39=""),"",MAX(J37,J39))</f>
        <v/>
      </c>
      <c r="K40" s="67" t="str">
        <f aca="false">IF(OR(K36="",K39=""),"",MAX(K37,K39))</f>
        <v/>
      </c>
    </row>
    <row r="41" customFormat="false" ht="14.15" hidden="false" customHeight="false" outlineLevel="0" collapsed="false">
      <c r="A41" s="63" t="s">
        <v>95</v>
      </c>
      <c r="B41" s="7"/>
      <c r="C41" s="7"/>
      <c r="D41" s="7"/>
      <c r="E41" s="7"/>
      <c r="F41" s="7"/>
      <c r="G41" s="7"/>
      <c r="H41" s="7"/>
      <c r="I41" s="7"/>
      <c r="J41" s="7"/>
      <c r="K41" s="7"/>
    </row>
    <row r="42" customFormat="false" ht="14.15" hidden="false" customHeight="false" outlineLevel="0" collapsed="false">
      <c r="A42" s="63" t="s">
        <v>96</v>
      </c>
      <c r="B42" s="67" t="str">
        <f aca="false">IF(B36="","",(IF(B31="oui",param!$B$4,param!$B$3)))</f>
        <v/>
      </c>
      <c r="C42" s="67" t="str">
        <f aca="false">IF(C36="","",(IF(C31="oui",param!$B$4,param!$B$3)))</f>
        <v/>
      </c>
      <c r="D42" s="67" t="str">
        <f aca="false">IF(D36="","",(IF(D31="oui",param!$B$4,param!$B$3)))</f>
        <v/>
      </c>
      <c r="E42" s="67" t="str">
        <f aca="false">IF(E36="","",(IF(E31="oui",param!$B$4,param!$B$3)))</f>
        <v/>
      </c>
      <c r="F42" s="67" t="str">
        <f aca="false">IF(F36="","",(IF(F30="oui",param!$B$4,param!$B$3)))</f>
        <v/>
      </c>
      <c r="G42" s="67" t="str">
        <f aca="false">IF(G36="","",(IF(G30="oui",param!$B$4,param!$B$3)))</f>
        <v/>
      </c>
      <c r="H42" s="67" t="str">
        <f aca="false">IF(H36="","",(IF(H30="oui",param!$B$4,param!$B$3)))</f>
        <v/>
      </c>
      <c r="I42" s="67" t="str">
        <f aca="false">IF(I36="","",(IF(I30="oui",param!$B$4,param!$B$3)))</f>
        <v/>
      </c>
      <c r="J42" s="67" t="str">
        <f aca="false">IF(J36="","",(IF(J30="oui",param!$B$4,param!$B$3)))</f>
        <v/>
      </c>
      <c r="K42" s="67" t="str">
        <f aca="false">IF(K36="","",(IF(K30="oui",param!$B$4,param!$B$3)))</f>
        <v/>
      </c>
    </row>
    <row r="43" customFormat="false" ht="14.15" hidden="false" customHeight="false" outlineLevel="0" collapsed="false">
      <c r="A43" s="63" t="s">
        <v>97</v>
      </c>
      <c r="B43" s="6" t="str">
        <f aca="false">IF(B40="","",MAX(0,MIN(B41,B38)-B40))</f>
        <v/>
      </c>
      <c r="C43" s="6" t="str">
        <f aca="false">IF(C40="","",MAX(0,MIN(C41,C38)-C40))</f>
        <v/>
      </c>
      <c r="D43" s="6" t="str">
        <f aca="false">IF(D40="","",MAX(0,MIN(D41,D38)-D40))</f>
        <v/>
      </c>
      <c r="E43" s="6" t="str">
        <f aca="false">IF(E40="","",MAX(0,MIN(E41,E38)-E40))</f>
        <v/>
      </c>
      <c r="F43" s="6" t="str">
        <f aca="false">IF(F40="","",MAX(0,MIN(F41,F38)-F40))</f>
        <v/>
      </c>
      <c r="G43" s="6" t="str">
        <f aca="false">IF(G40="","",MAX(0,MIN(G41,G38)-G40))</f>
        <v/>
      </c>
      <c r="H43" s="6" t="str">
        <f aca="false">IF(H40="","",MAX(0,MIN(H41,H38)-H40))</f>
        <v/>
      </c>
      <c r="I43" s="6" t="str">
        <f aca="false">IF(I40="","",MAX(0,MIN(I41,I38)-I40))</f>
        <v/>
      </c>
      <c r="J43" s="6" t="str">
        <f aca="false">IF(J40="","",MAX(0,MIN(J41,J38)-J40))</f>
        <v/>
      </c>
      <c r="K43" s="6" t="str">
        <f aca="false">IF(K40="","",MAX(0,MIN(K41,K38)-K40))</f>
        <v/>
      </c>
    </row>
    <row r="44" customFormat="false" ht="14.15" hidden="false" customHeight="false" outlineLevel="0" collapsed="false">
      <c r="A44" s="63" t="s">
        <v>98</v>
      </c>
      <c r="B44" s="6" t="str">
        <f aca="false">IF(B40="","",IF(OR(B41&gt;param!$B$2,B41=""),0,MAX(0,MIN(MIN(B41,B42)-MAX(B38,B40),150))))</f>
        <v/>
      </c>
      <c r="C44" s="6" t="str">
        <f aca="false">IF(C40="","",IF(OR(C41&gt;param!$B$2,C41=""),0,MAX(0,MIN(MIN(C41,C42)-MAX(C38,C40),150))))</f>
        <v/>
      </c>
      <c r="D44" s="6" t="str">
        <f aca="false">IF(D40="","",IF(OR(D41&gt;param!$B$2,D41=""),0,MAX(0,MIN(MIN(D41,D42)-MAX(D38,D40),150))))</f>
        <v/>
      </c>
      <c r="E44" s="6" t="str">
        <f aca="false">IF(E40="","",IF(OR(E41&gt;param!$B$2,E41=""),0,MAX(0,MIN(MIN(E41,E42)-MAX(E38,E40),150))))</f>
        <v/>
      </c>
      <c r="F44" s="6" t="str">
        <f aca="false">IF(F40="","",IF(OR(F41&gt;param!$B$2,F41=""),0,MAX(0,MIN(MIN(F41,F42)-MAX(F38,F40),150))))</f>
        <v/>
      </c>
      <c r="G44" s="6" t="str">
        <f aca="false">IF(G40="","",IF(OR(G41&gt;param!$B$2,G41=""),0,MAX(0,MIN(MIN(G41,G42)-MAX(G38,G40),150))))</f>
        <v/>
      </c>
      <c r="H44" s="6" t="str">
        <f aca="false">IF(H40="","",IF(OR(H41&gt;param!$B$2,H41=""),0,MAX(0,MIN(MIN(H41,H42)-MAX(H38,H40),150))))</f>
        <v/>
      </c>
      <c r="I44" s="6" t="str">
        <f aca="false">IF(I40="","",IF(OR(I41&gt;param!$B$2,I41=""),0,MAX(0,MIN(MIN(I41,I42)-MAX(I38,I40),150))))</f>
        <v/>
      </c>
      <c r="J44" s="6" t="str">
        <f aca="false">IF(J40="","",IF(OR(J41&gt;param!$B$2,J41=""),0,MAX(0,MIN(MIN(J41,J42)-MAX(J38,J40),150))))</f>
        <v/>
      </c>
      <c r="K44" s="6" t="str">
        <f aca="false">IF(K40="","",IF(OR(K41&gt;param!$B$2,K41=""),0,MAX(0,MIN(MIN(K41,K42)-MAX(K38,K40),150))))</f>
        <v/>
      </c>
    </row>
    <row r="49" customFormat="false" ht="13.8" hidden="false" customHeight="false" outlineLevel="0" collapsed="false">
      <c r="A49" s="5" t="s">
        <v>99</v>
      </c>
    </row>
    <row r="50" customFormat="false" ht="27" hidden="false" customHeight="true" outlineLevel="0" collapsed="false">
      <c r="A50" s="52" t="s">
        <v>57</v>
      </c>
      <c r="B50" s="62" t="s">
        <v>100</v>
      </c>
      <c r="C50" s="62" t="s">
        <v>101</v>
      </c>
      <c r="D50" s="62" t="s">
        <v>102</v>
      </c>
      <c r="E50" s="62" t="s">
        <v>74</v>
      </c>
      <c r="F50" s="61" t="s">
        <v>103</v>
      </c>
    </row>
    <row r="51" customFormat="false" ht="13.8" hidden="false" customHeight="false" outlineLevel="0" collapsed="false">
      <c r="A51" s="68" t="str">
        <f aca="false">IF(A12="","",A12)</f>
        <v/>
      </c>
      <c r="B51" s="69" t="str">
        <f aca="false">IF(A51="","",SUMPRODUCT($B$43:$K$43,B23:K23)/L23)</f>
        <v/>
      </c>
      <c r="C51" s="70" t="str">
        <f aca="false">IF(A51="","",MIN(150,SUMPRODUCT($B$44:$K$44,B23:K23)/L23))</f>
        <v/>
      </c>
      <c r="D51" s="71" t="str">
        <f aca="false">IF(A51="","",E12*B51)</f>
        <v/>
      </c>
      <c r="E51" s="6" t="str">
        <f aca="false">IF(A51="","",M23)</f>
        <v/>
      </c>
      <c r="F51" s="56" t="str">
        <f aca="false">IF(A51="","",E12*0.5*(C51+MIN(C51,90)*E51))</f>
        <v/>
      </c>
    </row>
    <row r="52" customFormat="false" ht="13.8" hidden="false" customHeight="false" outlineLevel="0" collapsed="false">
      <c r="A52" s="68" t="str">
        <f aca="false">IF(A13="","",A13)</f>
        <v/>
      </c>
      <c r="B52" s="69" t="str">
        <f aca="false">IF(A52="","",SUMPRODUCT($B$43:$K$43,B24:K24)/L24)</f>
        <v/>
      </c>
      <c r="C52" s="70" t="str">
        <f aca="false">IF(A52="","",MIN(150,SUMPRODUCT($B$44:$K$44,B24:K24)/L24))</f>
        <v/>
      </c>
      <c r="D52" s="71" t="str">
        <f aca="false">IF(A52="","",E13*B52)</f>
        <v/>
      </c>
      <c r="E52" s="6" t="str">
        <f aca="false">IF(A52="","",M24)</f>
        <v/>
      </c>
      <c r="F52" s="56" t="str">
        <f aca="false">IF(A52="","",E13*0.5*(C52+MIN(C52,90)*E52))</f>
        <v/>
      </c>
    </row>
    <row r="53" customFormat="false" ht="13.8" hidden="false" customHeight="false" outlineLevel="0" collapsed="false">
      <c r="A53" s="68" t="str">
        <f aca="false">IF(A14="","",A14)</f>
        <v/>
      </c>
      <c r="B53" s="69" t="str">
        <f aca="false">IF(A53="","",SUMPRODUCT($B$43:$K$43,B25:K25)/L25)</f>
        <v/>
      </c>
      <c r="C53" s="70" t="str">
        <f aca="false">IF(A53="","",MIN(150,SUMPRODUCT($B$44:$K$44,B25:K25)/L25))</f>
        <v/>
      </c>
      <c r="D53" s="71" t="str">
        <f aca="false">IF(A53="","",E14*B53)</f>
        <v/>
      </c>
      <c r="E53" s="6" t="str">
        <f aca="false">IF(A53="","",M25)</f>
        <v/>
      </c>
      <c r="F53" s="56" t="str">
        <f aca="false">IF(A53="","",E14*0.5*(C53+MIN(C53,90)*E53))</f>
        <v/>
      </c>
    </row>
    <row r="54" customFormat="false" ht="13.8" hidden="false" customHeight="false" outlineLevel="0" collapsed="false">
      <c r="A54" s="68" t="str">
        <f aca="false">IF(A15="","",A15)</f>
        <v/>
      </c>
      <c r="B54" s="69" t="str">
        <f aca="false">IF(A54="","",SUMPRODUCT($B$43:$K$43,B26:K26)/L26)</f>
        <v/>
      </c>
      <c r="C54" s="70" t="str">
        <f aca="false">IF(A54="","",MIN(150,SUMPRODUCT($B$44:$K$44,B26:K26)/L26))</f>
        <v/>
      </c>
      <c r="D54" s="71" t="str">
        <f aca="false">IF(A54="","",E15*B54)</f>
        <v/>
      </c>
      <c r="E54" s="6" t="str">
        <f aca="false">IF(A54="","",M26)</f>
        <v/>
      </c>
      <c r="F54" s="56" t="str">
        <f aca="false">IF(A54="","",E15*0.5*(C54+MIN(C54,90)*E54))</f>
        <v/>
      </c>
    </row>
    <row r="55" customFormat="false" ht="13.8" hidden="false" customHeight="false" outlineLevel="0" collapsed="false">
      <c r="A55" s="68" t="str">
        <f aca="false">IF(A16="","",A16)</f>
        <v/>
      </c>
      <c r="B55" s="69" t="str">
        <f aca="false">IF(A55="","",SUMPRODUCT($B$43:$K$43,B27:K27)/L27)</f>
        <v/>
      </c>
      <c r="C55" s="70" t="str">
        <f aca="false">IF(A55="","",MIN(150,SUMPRODUCT($B$44:$K$44,B27:K27)/L27))</f>
        <v/>
      </c>
      <c r="D55" s="71" t="str">
        <f aca="false">IF(A55="","",E16*B55)</f>
        <v/>
      </c>
      <c r="E55" s="6" t="str">
        <f aca="false">IF(A55="","",M27)</f>
        <v/>
      </c>
      <c r="F55" s="56" t="str">
        <f aca="false">IF(A55="","",E16*0.5*(C55+MIN(C55,90)*E55))</f>
        <v/>
      </c>
    </row>
    <row r="56" customFormat="false" ht="13.8" hidden="false" customHeight="false" outlineLevel="0" collapsed="false">
      <c r="A56" s="68" t="str">
        <f aca="false">IF(A17="","",A17)</f>
        <v/>
      </c>
      <c r="B56" s="69" t="str">
        <f aca="false">IF(A56="","",SUMPRODUCT($B$43:$K$43,B28:K28)/L28)</f>
        <v/>
      </c>
      <c r="C56" s="70" t="str">
        <f aca="false">IF(A56="","",MIN(150,SUMPRODUCT($B$44:$K$44,B28:K28)/L28))</f>
        <v/>
      </c>
      <c r="D56" s="71" t="str">
        <f aca="false">IF(A56="","",E17*B56)</f>
        <v/>
      </c>
      <c r="E56" s="6" t="str">
        <f aca="false">IF(A56="","",M28)</f>
        <v/>
      </c>
      <c r="F56" s="56" t="str">
        <f aca="false">IF(A56="","",E17*0.5*(C56+MIN(C56,90)*E56))</f>
        <v/>
      </c>
    </row>
    <row r="57" customFormat="false" ht="13.8" hidden="false" customHeight="false" outlineLevel="0" collapsed="false">
      <c r="A57" s="68" t="str">
        <f aca="false">IF(A18="","",A18)</f>
        <v/>
      </c>
      <c r="B57" s="69" t="str">
        <f aca="false">IF(A57="","",SUMPRODUCT($B$43:$K$43,B29:K29)/L29)</f>
        <v/>
      </c>
      <c r="C57" s="70" t="str">
        <f aca="false">IF(A57="","",MIN(150,SUMPRODUCT($B$44:$K$44,B29:K29)/L29))</f>
        <v/>
      </c>
      <c r="D57" s="71" t="str">
        <f aca="false">IF(A57="","",E18*B57)</f>
        <v/>
      </c>
      <c r="E57" s="6" t="str">
        <f aca="false">IF(A57="","",M29)</f>
        <v/>
      </c>
      <c r="F57" s="56" t="str">
        <f aca="false">IF(A57="","",E18*0.5*(C57+MIN(C57,90)*E57))</f>
        <v/>
      </c>
    </row>
    <row r="60" customFormat="false" ht="13.8" hidden="false" customHeight="false" outlineLevel="0" collapsed="false">
      <c r="A60" s="5" t="s">
        <v>35</v>
      </c>
    </row>
    <row r="61" customFormat="false" ht="13.8" hidden="false" customHeight="false" outlineLevel="0" collapsed="false">
      <c r="A61" s="52" t="s">
        <v>104</v>
      </c>
      <c r="B61" s="52" t="s">
        <v>105</v>
      </c>
    </row>
    <row r="62" customFormat="false" ht="13.8" hidden="false" customHeight="false" outlineLevel="0" collapsed="false">
      <c r="A62" s="72" t="n">
        <f aca="false">ROUNDDOWN(SUM(D51:D57),2)</f>
        <v>0</v>
      </c>
      <c r="B62" s="72" t="n">
        <f aca="false">ROUNDDOWN(SUM(F51:F57),2)</f>
        <v>0</v>
      </c>
    </row>
    <row r="65" customFormat="false" ht="13.8" hidden="false" customHeight="false" outlineLevel="0" collapsed="false">
      <c r="A65" s="39" t="s">
        <v>46</v>
      </c>
      <c r="B65" s="40"/>
      <c r="C65" s="41"/>
    </row>
    <row r="66" customFormat="false" ht="13.8" hidden="false" customHeight="false" outlineLevel="0" collapsed="false">
      <c r="A66" s="73" t="s">
        <v>47</v>
      </c>
      <c r="C66" s="43"/>
    </row>
    <row r="67" customFormat="false" ht="13.8" hidden="false" customHeight="false" outlineLevel="0" collapsed="false">
      <c r="A67" s="42"/>
      <c r="C67" s="43"/>
    </row>
    <row r="68" customFormat="false" ht="13.8" hidden="false" customHeight="false" outlineLevel="0" collapsed="false">
      <c r="A68" s="42" t="s">
        <v>48</v>
      </c>
      <c r="C68" s="43"/>
    </row>
    <row r="69" customFormat="false" ht="13.8" hidden="false" customHeight="false" outlineLevel="0" collapsed="false">
      <c r="A69" s="42"/>
      <c r="C69" s="43"/>
    </row>
    <row r="70" customFormat="false" ht="13.8" hidden="false" customHeight="false" outlineLevel="0" collapsed="false">
      <c r="A70" s="42" t="s">
        <v>49</v>
      </c>
      <c r="C70" s="43"/>
    </row>
    <row r="71" customFormat="false" ht="13.8" hidden="false" customHeight="false" outlineLevel="0" collapsed="false">
      <c r="A71" s="42"/>
      <c r="C71" s="43"/>
    </row>
    <row r="72" customFormat="false" ht="51" hidden="false" customHeight="true" outlineLevel="0" collapsed="false">
      <c r="A72" s="44" t="s">
        <v>50</v>
      </c>
      <c r="B72" s="44"/>
      <c r="C72" s="45" t="str">
        <f aca="false">param!$B$1</f>
        <v>V2.0</v>
      </c>
    </row>
    <row r="73" customFormat="false" ht="13.8" hidden="false" customHeight="false" outlineLevel="0" collapsed="false">
      <c r="A73" s="42"/>
      <c r="C73" s="43"/>
    </row>
    <row r="74" customFormat="false" ht="13.8" hidden="false" customHeight="false" outlineLevel="0" collapsed="false">
      <c r="A74" s="42" t="s">
        <v>51</v>
      </c>
      <c r="C74" s="43"/>
    </row>
    <row r="75" customFormat="false" ht="13.8" hidden="false" customHeight="false" outlineLevel="0" collapsed="false">
      <c r="A75" s="42"/>
      <c r="C75" s="43"/>
    </row>
    <row r="76" customFormat="false" ht="13.8" hidden="false" customHeight="false" outlineLevel="0" collapsed="false">
      <c r="A76" s="42"/>
      <c r="C76" s="43"/>
    </row>
    <row r="77" customFormat="false" ht="13.8" hidden="false" customHeight="false" outlineLevel="0" collapsed="false">
      <c r="A77" s="42"/>
      <c r="C77" s="43"/>
    </row>
    <row r="78" customFormat="false" ht="13.8" hidden="false" customHeight="false" outlineLevel="0" collapsed="false">
      <c r="A78" s="42"/>
      <c r="C78" s="43"/>
    </row>
    <row r="79" customFormat="false" ht="13.8" hidden="false" customHeight="false" outlineLevel="0" collapsed="false">
      <c r="A79" s="46"/>
      <c r="B79" s="47"/>
      <c r="C79" s="48"/>
    </row>
  </sheetData>
  <sheetProtection sheet="true" objects="true" scenarios="true"/>
  <mergeCells count="5">
    <mergeCell ref="A1:L1"/>
    <mergeCell ref="B2:F2"/>
    <mergeCell ref="B3:F3"/>
    <mergeCell ref="B33:E33"/>
    <mergeCell ref="A72:B72"/>
  </mergeCells>
  <dataValidations count="2">
    <dataValidation allowBlank="true" operator="equal" showDropDown="false" showErrorMessage="true" showInputMessage="false" sqref="A12:A18" type="list">
      <formula1>param!$A$7:$A$22</formula1>
      <formula2>0</formula2>
    </dataValidation>
    <dataValidation allowBlank="true" operator="equal" showDropDown="false" showErrorMessage="true" showInputMessage="false" sqref="B36:K36" type="list">
      <formula1>param!$Q$8:$Q$2501</formula1>
      <formula2>0</formula2>
    </dataValidation>
  </dataValidations>
  <printOptions headings="false" gridLines="false" gridLinesSet="true" horizontalCentered="false" verticalCentered="false"/>
  <pageMargins left="0.4375" right="0.343055555555556" top="0.196527777777778" bottom="0.335416666666667" header="0.196527777777778" footer="0.196527777777778"/>
  <pageSetup paperSize="77" scale="70" firstPageNumber="1" fitToWidth="1" fitToHeight="1" pageOrder="overThenDown" orientation="landscape" blackAndWhite="false" draft="false" cellComments="none" useFirstPageNumber="true" horizontalDpi="300" verticalDpi="300" copies="1"/>
  <headerFooter differentFirst="false" differentOddEven="false">
    <oddHeader/>
    <oddFooter>&amp;L&amp;"Arial,Normal"&amp;10&amp;F&amp;C&amp;"Arial,Normal"&amp;10Page &amp;P/&amp;N</oddFooter>
  </headerFooter>
  <legacyDrawing r:id="rId2"/>
</worksheet>
</file>

<file path=xl/worksheets/sheet3.xml><?xml version="1.0" encoding="utf-8"?>
<worksheet xmlns="http://schemas.openxmlformats.org/spreadsheetml/2006/main" xmlns:r="http://schemas.openxmlformats.org/officeDocument/2006/relationships">
  <sheetPr filterMode="false">
    <pageSetUpPr fitToPage="false"/>
  </sheetPr>
  <dimension ref="A1:M76"/>
  <sheetViews>
    <sheetView showFormulas="false" showGridLines="true" showRowColHeaders="true" showZeros="true" rightToLeft="false" tabSelected="false" showOutlineSymbols="true" defaultGridColor="true" view="normal" topLeftCell="A10" colorId="64" zoomScale="75" zoomScaleNormal="75" zoomScalePageLayoutView="100" workbookViewId="0">
      <selection pane="topLeft" activeCell="G12" activeCellId="0" sqref="G12"/>
    </sheetView>
  </sheetViews>
  <sheetFormatPr defaultColWidth="10.8203125" defaultRowHeight="13.8" zeroHeight="false" outlineLevelRow="0" outlineLevelCol="0"/>
  <cols>
    <col collapsed="false" customWidth="true" hidden="false" outlineLevel="0" max="1" min="1" style="1" width="34.7"/>
    <col collapsed="false" customWidth="true" hidden="false" outlineLevel="0" max="3" min="2" style="1" width="14.27"/>
    <col collapsed="false" customWidth="true" hidden="false" outlineLevel="0" max="6" min="4" style="1" width="22.4"/>
    <col collapsed="false" customWidth="true" hidden="false" outlineLevel="0" max="12" min="7" style="1" width="14.27"/>
    <col collapsed="false" customWidth="false" hidden="false" outlineLevel="0" max="64" min="13" style="1" width="10.83"/>
  </cols>
  <sheetData>
    <row r="1" customFormat="false" ht="17.9" hidden="false" customHeight="false" outlineLevel="0" collapsed="false">
      <c r="A1" s="49" t="s">
        <v>106</v>
      </c>
      <c r="B1" s="49"/>
      <c r="C1" s="49"/>
      <c r="D1" s="49"/>
      <c r="E1" s="49"/>
      <c r="F1" s="49"/>
      <c r="G1" s="49"/>
      <c r="H1" s="49"/>
      <c r="I1" s="49"/>
      <c r="J1" s="49"/>
      <c r="K1" s="49"/>
      <c r="L1" s="49"/>
    </row>
    <row r="2" customFormat="false" ht="13.8" hidden="false" customHeight="false" outlineLevel="0" collapsed="false">
      <c r="A2" s="3" t="s">
        <v>1</v>
      </c>
      <c r="B2" s="1" t="str">
        <f aca="false">IF(Synthèse!$B2="","",Synthèse!$B2)</f>
        <v/>
      </c>
    </row>
    <row r="3" customFormat="false" ht="13.8" hidden="false" customHeight="false" outlineLevel="0" collapsed="false">
      <c r="A3" s="3" t="s">
        <v>2</v>
      </c>
      <c r="B3" s="1" t="str">
        <f aca="false">IF(Synthèse!$B3="","",Synthèse!$B3)</f>
        <v/>
      </c>
    </row>
    <row r="5" customFormat="false" ht="13.8" hidden="false" customHeight="false" outlineLevel="0" collapsed="false">
      <c r="A5" s="5" t="s">
        <v>53</v>
      </c>
    </row>
    <row r="6" customFormat="false" ht="13.8" hidden="false" customHeight="false" outlineLevel="0" collapsed="false">
      <c r="A6" s="6" t="s">
        <v>54</v>
      </c>
      <c r="B6" s="50" t="n">
        <f aca="false">Synthèse!$B$6</f>
        <v>0</v>
      </c>
    </row>
    <row r="7" customFormat="false" ht="13.8" hidden="false" customHeight="false" outlineLevel="0" collapsed="false">
      <c r="A7" s="6" t="s">
        <v>55</v>
      </c>
      <c r="B7" s="50" t="n">
        <f aca="false">Synthèse!$B$7</f>
        <v>0</v>
      </c>
    </row>
    <row r="8" customFormat="false" ht="13.8" hidden="false" customHeight="false" outlineLevel="0" collapsed="false">
      <c r="A8" s="6" t="s">
        <v>6</v>
      </c>
      <c r="B8" s="51" t="n">
        <f aca="false">Synthèse!$B$8</f>
        <v>1</v>
      </c>
    </row>
    <row r="10" customFormat="false" ht="13.8" hidden="false" customHeight="false" outlineLevel="0" collapsed="false">
      <c r="A10" s="5" t="s">
        <v>107</v>
      </c>
      <c r="H10" s="74" t="s">
        <v>108</v>
      </c>
      <c r="I10" s="74"/>
      <c r="J10" s="74"/>
      <c r="K10" s="74"/>
    </row>
    <row r="11" customFormat="false" ht="67.15" hidden="false" customHeight="true" outlineLevel="0" collapsed="false">
      <c r="A11" s="52" t="s">
        <v>57</v>
      </c>
      <c r="B11" s="61" t="s">
        <v>60</v>
      </c>
      <c r="C11" s="61" t="s">
        <v>109</v>
      </c>
      <c r="D11" s="33" t="s">
        <v>110</v>
      </c>
      <c r="E11" s="33"/>
      <c r="F11" s="33"/>
      <c r="G11" s="61" t="s">
        <v>74</v>
      </c>
      <c r="H11" s="61" t="s">
        <v>111</v>
      </c>
      <c r="I11" s="53" t="s">
        <v>59</v>
      </c>
      <c r="J11" s="52" t="s">
        <v>60</v>
      </c>
      <c r="K11" s="61" t="s">
        <v>61</v>
      </c>
    </row>
    <row r="12" customFormat="false" ht="26.85" hidden="false" customHeight="true" outlineLevel="0" collapsed="false">
      <c r="A12" s="75"/>
      <c r="B12" s="55"/>
      <c r="C12" s="71" t="str">
        <f aca="false">IF(B12="","",B12/$B$8)</f>
        <v/>
      </c>
      <c r="D12" s="76" t="s">
        <v>112</v>
      </c>
      <c r="E12" s="76"/>
      <c r="F12" s="76"/>
      <c r="G12" s="6" t="str">
        <f aca="false">IF(A12="","",VLOOKUP(A12,param!$I$7:$K$22,3,0))</f>
        <v/>
      </c>
      <c r="H12" s="77"/>
      <c r="I12" s="6" t="str">
        <f aca="false">IF(OR(G12=0,G12=""),"",VLOOKUP(A12,param!$I$7:$K$22,2,0))</f>
        <v/>
      </c>
      <c r="J12" s="56" t="str">
        <f aca="false">IF(I12="","",H12*I12)</f>
        <v/>
      </c>
      <c r="K12" s="57" t="str">
        <f aca="false">IF(J12="","",J12/$B$8)</f>
        <v/>
      </c>
    </row>
    <row r="13" customFormat="false" ht="26.85" hidden="false" customHeight="true" outlineLevel="0" collapsed="false">
      <c r="A13" s="75"/>
      <c r="B13" s="55"/>
      <c r="C13" s="71" t="str">
        <f aca="false">IF(B13="","",B13/$B$8)</f>
        <v/>
      </c>
      <c r="D13" s="76" t="s">
        <v>112</v>
      </c>
      <c r="E13" s="76"/>
      <c r="F13" s="76"/>
      <c r="G13" s="6" t="str">
        <f aca="false">IF(A13="","",VLOOKUP(A13,param!$I$7:$K$22,3,0))</f>
        <v/>
      </c>
      <c r="H13" s="77"/>
      <c r="I13" s="6" t="str">
        <f aca="false">IF(OR(G13=0,G13=""),"",VLOOKUP(A13,param!$I$7:$K$22,2,0))</f>
        <v/>
      </c>
      <c r="J13" s="56" t="str">
        <f aca="false">IF(I13="","",H13*I13)</f>
        <v/>
      </c>
      <c r="K13" s="57" t="str">
        <f aca="false">IF(J13="","",J13/$B$8)</f>
        <v/>
      </c>
    </row>
    <row r="14" customFormat="false" ht="26.85" hidden="false" customHeight="true" outlineLevel="0" collapsed="false">
      <c r="A14" s="75"/>
      <c r="B14" s="55"/>
      <c r="C14" s="71" t="str">
        <f aca="false">IF(B14="","",B14/$B$8)</f>
        <v/>
      </c>
      <c r="D14" s="76" t="s">
        <v>112</v>
      </c>
      <c r="E14" s="76"/>
      <c r="F14" s="76"/>
      <c r="G14" s="6" t="str">
        <f aca="false">IF(A14="","",VLOOKUP(A14,param!$I$7:$K$22,3,0))</f>
        <v/>
      </c>
      <c r="H14" s="77"/>
      <c r="I14" s="6" t="str">
        <f aca="false">IF(OR(G14=0,G14=""),"",VLOOKUP(A14,param!$I$7:$K$22,2,0))</f>
        <v/>
      </c>
      <c r="J14" s="56" t="str">
        <f aca="false">IF(I14="","",H14*I14)</f>
        <v/>
      </c>
      <c r="K14" s="57" t="str">
        <f aca="false">IF(J14="","",J14/$B$8)</f>
        <v/>
      </c>
    </row>
    <row r="15" customFormat="false" ht="26.85" hidden="false" customHeight="true" outlineLevel="0" collapsed="false">
      <c r="A15" s="75"/>
      <c r="B15" s="55"/>
      <c r="C15" s="71" t="str">
        <f aca="false">IF(B15="","",B15/$B$8)</f>
        <v/>
      </c>
      <c r="D15" s="76" t="s">
        <v>112</v>
      </c>
      <c r="E15" s="76"/>
      <c r="F15" s="76"/>
      <c r="G15" s="6" t="str">
        <f aca="false">IF(A15="","",VLOOKUP(A15,param!$I$7:$K$22,3,0))</f>
        <v/>
      </c>
      <c r="H15" s="77"/>
      <c r="I15" s="6" t="str">
        <f aca="false">IF(OR(G15=0,G15=""),"",VLOOKUP(A15,param!$I$7:$K$22,2,0))</f>
        <v/>
      </c>
      <c r="J15" s="56" t="str">
        <f aca="false">IF(I15="","",H15*I15)</f>
        <v/>
      </c>
      <c r="K15" s="57" t="str">
        <f aca="false">IF(J15="","",J15/$B$8)</f>
        <v/>
      </c>
      <c r="L15" s="78"/>
    </row>
    <row r="16" customFormat="false" ht="26.85" hidden="false" customHeight="true" outlineLevel="0" collapsed="false">
      <c r="A16" s="75"/>
      <c r="B16" s="55"/>
      <c r="C16" s="71" t="str">
        <f aca="false">IF(B16="","",B16/$B$8)</f>
        <v/>
      </c>
      <c r="D16" s="76" t="s">
        <v>112</v>
      </c>
      <c r="E16" s="76"/>
      <c r="F16" s="76"/>
      <c r="G16" s="6" t="str">
        <f aca="false">IF(A16="","",VLOOKUP(A16,param!$I$7:$K$22,3,0))</f>
        <v/>
      </c>
      <c r="H16" s="77"/>
      <c r="I16" s="6" t="str">
        <f aca="false">IF(OR(G16=0,G16=""),"",VLOOKUP(A16,param!$I$7:$K$22,2,0))</f>
        <v/>
      </c>
      <c r="J16" s="56" t="str">
        <f aca="false">IF(I16="","",H16*I16)</f>
        <v/>
      </c>
      <c r="K16" s="57" t="str">
        <f aca="false">IF(J16="","",J16/$B$8)</f>
        <v/>
      </c>
    </row>
    <row r="17" customFormat="false" ht="26.85" hidden="false" customHeight="true" outlineLevel="0" collapsed="false">
      <c r="A17" s="75"/>
      <c r="B17" s="55"/>
      <c r="C17" s="71" t="str">
        <f aca="false">IF(B17="","",B17/$B$8)</f>
        <v/>
      </c>
      <c r="D17" s="76" t="s">
        <v>112</v>
      </c>
      <c r="E17" s="76"/>
      <c r="F17" s="76"/>
      <c r="G17" s="6" t="str">
        <f aca="false">IF(A17="","",VLOOKUP(A17,param!$I$7:$K$22,3,0))</f>
        <v/>
      </c>
      <c r="H17" s="77"/>
      <c r="I17" s="6" t="str">
        <f aca="false">IF(OR(G17=0,G17=""),"",VLOOKUP(A17,param!$I$7:$K$22,2,0))</f>
        <v/>
      </c>
      <c r="J17" s="56" t="str">
        <f aca="false">IF(I17="","",H17*I17)</f>
        <v/>
      </c>
      <c r="K17" s="57" t="str">
        <f aca="false">IF(J17="","",J17/$B$8)</f>
        <v/>
      </c>
    </row>
    <row r="18" customFormat="false" ht="26.85" hidden="false" customHeight="true" outlineLevel="0" collapsed="false">
      <c r="A18" s="75"/>
      <c r="B18" s="55"/>
      <c r="C18" s="71" t="str">
        <f aca="false">IF(B18="","",B18/$B$8)</f>
        <v/>
      </c>
      <c r="D18" s="76" t="s">
        <v>112</v>
      </c>
      <c r="E18" s="76"/>
      <c r="F18" s="76"/>
      <c r="G18" s="6" t="str">
        <f aca="false">IF(A18="","",VLOOKUP(A18,param!$I$7:$K$22,3,0))</f>
        <v/>
      </c>
      <c r="H18" s="77"/>
      <c r="I18" s="6" t="str">
        <f aca="false">IF(OR(G18=0,G18=""),"",VLOOKUP(A18,param!$I$7:$K$22,2,0))</f>
        <v/>
      </c>
      <c r="J18" s="56" t="str">
        <f aca="false">IF(I18="","",H18*I18)</f>
        <v/>
      </c>
      <c r="K18" s="57" t="str">
        <f aca="false">IF(J18="","",J18/$B$8)</f>
        <v/>
      </c>
    </row>
    <row r="21" customFormat="false" ht="13.8" hidden="false" customHeight="false" outlineLevel="0" collapsed="false">
      <c r="A21" s="5" t="s">
        <v>62</v>
      </c>
    </row>
    <row r="22" customFormat="false" ht="34.3" hidden="false" customHeight="false" outlineLevel="0" collapsed="false">
      <c r="A22" s="52" t="s">
        <v>57</v>
      </c>
      <c r="B22" s="61" t="s">
        <v>63</v>
      </c>
      <c r="C22" s="61" t="s">
        <v>64</v>
      </c>
      <c r="D22" s="61" t="s">
        <v>65</v>
      </c>
      <c r="E22" s="61" t="s">
        <v>66</v>
      </c>
      <c r="F22" s="61" t="s">
        <v>67</v>
      </c>
      <c r="G22" s="61" t="s">
        <v>68</v>
      </c>
      <c r="H22" s="61" t="s">
        <v>69</v>
      </c>
      <c r="I22" s="61" t="s">
        <v>70</v>
      </c>
      <c r="J22" s="61" t="s">
        <v>71</v>
      </c>
      <c r="K22" s="61" t="s">
        <v>72</v>
      </c>
      <c r="L22" s="61" t="s">
        <v>73</v>
      </c>
      <c r="M22" s="62" t="s">
        <v>74</v>
      </c>
    </row>
    <row r="23" customFormat="false" ht="13.8" hidden="false" customHeight="false" outlineLevel="0" collapsed="false">
      <c r="A23" s="63" t="str">
        <f aca="false">IF(A12="","",A12)</f>
        <v/>
      </c>
      <c r="B23" s="4"/>
      <c r="C23" s="4"/>
      <c r="D23" s="4"/>
      <c r="E23" s="4"/>
      <c r="F23" s="4"/>
      <c r="G23" s="4"/>
      <c r="H23" s="4"/>
      <c r="I23" s="4"/>
      <c r="J23" s="4"/>
      <c r="K23" s="4"/>
      <c r="L23" s="51" t="str">
        <f aca="false">IF(SUM(B23:K23)=0,"",SUM(B23:K23))</f>
        <v/>
      </c>
      <c r="M23" s="6" t="str">
        <f aca="false">IF(A23="","",G12)</f>
        <v/>
      </c>
    </row>
    <row r="24" customFormat="false" ht="13.8" hidden="false" customHeight="false" outlineLevel="0" collapsed="false">
      <c r="A24" s="63" t="str">
        <f aca="false">IF(A13="","",A13)</f>
        <v/>
      </c>
      <c r="B24" s="4"/>
      <c r="C24" s="4"/>
      <c r="D24" s="4"/>
      <c r="E24" s="4"/>
      <c r="F24" s="4"/>
      <c r="G24" s="4"/>
      <c r="H24" s="4"/>
      <c r="I24" s="4"/>
      <c r="J24" s="4"/>
      <c r="K24" s="4"/>
      <c r="L24" s="51" t="str">
        <f aca="false">IF(SUM(B24:K24)=0,"",SUM(B24:K24))</f>
        <v/>
      </c>
      <c r="M24" s="6" t="str">
        <f aca="false">IF(A24="","",G13)</f>
        <v/>
      </c>
    </row>
    <row r="25" customFormat="false" ht="13.8" hidden="false" customHeight="false" outlineLevel="0" collapsed="false">
      <c r="A25" s="63" t="str">
        <f aca="false">IF(A14="","",A14)</f>
        <v/>
      </c>
      <c r="B25" s="4"/>
      <c r="C25" s="4"/>
      <c r="D25" s="4"/>
      <c r="E25" s="4"/>
      <c r="F25" s="4"/>
      <c r="G25" s="4"/>
      <c r="H25" s="4"/>
      <c r="I25" s="4"/>
      <c r="J25" s="4"/>
      <c r="K25" s="4"/>
      <c r="L25" s="51" t="str">
        <f aca="false">IF(SUM(B25:K25)=0,"",SUM(B25:K25))</f>
        <v/>
      </c>
      <c r="M25" s="6" t="str">
        <f aca="false">IF(A25="","",G14)</f>
        <v/>
      </c>
    </row>
    <row r="26" customFormat="false" ht="13.8" hidden="false" customHeight="false" outlineLevel="0" collapsed="false">
      <c r="A26" s="63" t="str">
        <f aca="false">IF(A15="","",A15)</f>
        <v/>
      </c>
      <c r="B26" s="4"/>
      <c r="C26" s="4"/>
      <c r="D26" s="4"/>
      <c r="E26" s="4"/>
      <c r="F26" s="4"/>
      <c r="G26" s="4"/>
      <c r="H26" s="4"/>
      <c r="I26" s="4"/>
      <c r="J26" s="4"/>
      <c r="K26" s="4"/>
      <c r="L26" s="51" t="str">
        <f aca="false">IF(SUM(B26:K26)=0,"",SUM(B26:K26))</f>
        <v/>
      </c>
      <c r="M26" s="6" t="str">
        <f aca="false">IF(A26="","",G15)</f>
        <v/>
      </c>
    </row>
    <row r="27" customFormat="false" ht="13.8" hidden="false" customHeight="false" outlineLevel="0" collapsed="false">
      <c r="A27" s="63" t="str">
        <f aca="false">IF(A16="","",A16)</f>
        <v/>
      </c>
      <c r="B27" s="4"/>
      <c r="C27" s="4"/>
      <c r="D27" s="4"/>
      <c r="E27" s="4"/>
      <c r="F27" s="4"/>
      <c r="G27" s="4"/>
      <c r="H27" s="4"/>
      <c r="I27" s="4"/>
      <c r="J27" s="4"/>
      <c r="K27" s="4"/>
      <c r="L27" s="51" t="str">
        <f aca="false">IF(SUM(B27:K27)=0,"",SUM(B27:K27))</f>
        <v/>
      </c>
      <c r="M27" s="6" t="str">
        <f aca="false">IF(A27="","",G16)</f>
        <v/>
      </c>
    </row>
    <row r="28" customFormat="false" ht="13.8" hidden="false" customHeight="false" outlineLevel="0" collapsed="false">
      <c r="A28" s="63" t="str">
        <f aca="false">IF(A17="","",A17)</f>
        <v/>
      </c>
      <c r="B28" s="4"/>
      <c r="C28" s="4"/>
      <c r="D28" s="4"/>
      <c r="E28" s="4"/>
      <c r="F28" s="4"/>
      <c r="G28" s="4"/>
      <c r="H28" s="4"/>
      <c r="I28" s="4"/>
      <c r="J28" s="4"/>
      <c r="K28" s="4"/>
      <c r="L28" s="51" t="str">
        <f aca="false">IF(SUM(B28:K28)=0,"",SUM(B28:K28))</f>
        <v/>
      </c>
      <c r="M28" s="6" t="str">
        <f aca="false">IF(A28="","",G17)</f>
        <v/>
      </c>
    </row>
    <row r="29" customFormat="false" ht="13.8" hidden="false" customHeight="false" outlineLevel="0" collapsed="false">
      <c r="A29" s="63" t="str">
        <f aca="false">IF(A18="","",A18)</f>
        <v/>
      </c>
      <c r="B29" s="4"/>
      <c r="C29" s="4"/>
      <c r="D29" s="4"/>
      <c r="E29" s="4"/>
      <c r="F29" s="4"/>
      <c r="G29" s="4"/>
      <c r="H29" s="4"/>
      <c r="I29" s="4"/>
      <c r="J29" s="4"/>
      <c r="K29" s="4"/>
      <c r="L29" s="51" t="str">
        <f aca="false">IF(SUM(B29:K29)=0,"",SUM(B29:K29))</f>
        <v/>
      </c>
      <c r="M29" s="6" t="str">
        <f aca="false">IF(A29="","",G18)</f>
        <v/>
      </c>
    </row>
    <row r="30" customFormat="false" ht="51.75" hidden="false" customHeight="true" outlineLevel="0" collapsed="false">
      <c r="A30" s="6" t="s">
        <v>75</v>
      </c>
      <c r="B30" s="64" t="str">
        <f aca="false">IF(COUNTIF(B23:B29,"&gt;0")&gt;1,"Attention, il n'est pas prévu d'avoir plusieurs activités sur la même UP","")</f>
        <v/>
      </c>
      <c r="C30" s="79" t="str">
        <f aca="false">IF(COUNTIF(C23:C29,"&gt;0")&gt;1,"Attention, il n'est pas prévu d'avoir plusieurs activités sur la même UP","")</f>
        <v/>
      </c>
      <c r="D30" s="79" t="str">
        <f aca="false">IF(COUNTIF(D23:D29,"&gt;0")&gt;1,"Attention, il n'est pas prévu d'avoir plusieurs activités sur la même UP","")</f>
        <v/>
      </c>
      <c r="E30" s="79" t="str">
        <f aca="false">IF(COUNTIF(E23:E29,"&gt;0")&gt;1,"Attention, il n'est pas prévu d'avoir plusieurs activités sur la même UP","")</f>
        <v/>
      </c>
      <c r="F30" s="79" t="str">
        <f aca="false">IF(COUNTIF(F23:F29,"&gt;0")&gt;1,"Attention, il n'est pas prévu d'avoir plusieurs activités sur la même UP","")</f>
        <v/>
      </c>
      <c r="G30" s="79" t="str">
        <f aca="false">IF(COUNTIF(G23:G29,"&gt;0")&gt;1,"Attention, il n'est pas prévu d'avoir plusieurs activités sur la même UP","")</f>
        <v/>
      </c>
      <c r="H30" s="79" t="str">
        <f aca="false">IF(COUNTIF(H23:H29,"&gt;0")&gt;1,"Attention, il n'est pas prévu d'avoir plusieurs activités sur la même UP","")</f>
        <v/>
      </c>
      <c r="I30" s="79" t="str">
        <f aca="false">IF(COUNTIF(I23:I29,"&gt;0")&gt;1,"Attention, il n'est pas prévu d'avoir plusieurs activités sur la même UP","")</f>
        <v/>
      </c>
      <c r="J30" s="79" t="str">
        <f aca="false">IF(COUNTIF(J23:J29,"&gt;0")&gt;1,"Attention, il n'est pas prévu d'avoir plusieurs activités sur la même UP","")</f>
        <v/>
      </c>
      <c r="K30" s="79" t="str">
        <f aca="false">IF(COUNTIF(K23:K29,"&gt;0")&gt;1,"Attention, il n'est pas prévu d'avoir plusieurs activités sur la même UP","")</f>
        <v/>
      </c>
    </row>
    <row r="31" customFormat="false" ht="13.8" hidden="false" customHeight="false" outlineLevel="0" collapsed="false">
      <c r="A31" s="6" t="s">
        <v>76</v>
      </c>
      <c r="B31" s="6" t="str">
        <f aca="false">IF(SUM(B23:B29)=0,"",IF(SUMPRODUCT(B23:B29,$M$23:$M$29)&gt;0,"oui","non"))</f>
        <v/>
      </c>
      <c r="C31" s="6" t="str">
        <f aca="false">IF(SUM(C23:C29)=0,"",IF(SUMPRODUCT(C23:C29,$M$23:$M$29)&gt;0,"oui","non"))</f>
        <v/>
      </c>
      <c r="D31" s="6" t="str">
        <f aca="false">IF(SUM(D23:D29)=0,"",IF(SUMPRODUCT(D23:D29,$M$23:$M$29)&gt;0,"oui","non"))</f>
        <v/>
      </c>
      <c r="E31" s="6" t="str">
        <f aca="false">IF(SUM(E23:E29)=0,"",IF(SUMPRODUCT(E23:E29,$M$23:$M$29)&gt;0,"oui","non"))</f>
        <v/>
      </c>
      <c r="F31" s="6" t="str">
        <f aca="false">IF(SUM(F23:F29)=0,"",IF(SUMPRODUCT(F23:F29,$M$23:$M$29)&gt;0,"oui","non"))</f>
        <v/>
      </c>
      <c r="G31" s="6" t="str">
        <f aca="false">IF(SUM(G23:G29)=0,"",IF(SUMPRODUCT(G23:G29,$M$23:$M$29)&gt;0,"oui","non"))</f>
        <v/>
      </c>
      <c r="H31" s="6" t="str">
        <f aca="false">IF(SUM(H23:H29)=0,"",IF(SUMPRODUCT(H23:H29,$M$23:$M$29)&gt;0,"oui","non"))</f>
        <v/>
      </c>
      <c r="I31" s="6" t="str">
        <f aca="false">IF(SUM(I23:I29)=0,"",IF(SUMPRODUCT(I23:I29,$M$23:$M$29)&gt;0,"oui","non"))</f>
        <v/>
      </c>
      <c r="J31" s="6" t="str">
        <f aca="false">IF(SUM(J23:J29)=0,"",IF(SUMPRODUCT(J23:J29,$M$23:$M$29)&gt;0,"oui","non"))</f>
        <v/>
      </c>
      <c r="K31" s="6" t="str">
        <f aca="false">IF(SUM(K23:K29)=0,"",IF(SUMPRODUCT(K23:K29,$M$23:$M$29)&gt;0,"oui","non"))</f>
        <v/>
      </c>
    </row>
    <row r="33" customFormat="false" ht="23.85" hidden="false" customHeight="true" outlineLevel="0" collapsed="false">
      <c r="A33" s="5" t="s">
        <v>77</v>
      </c>
    </row>
    <row r="34" customFormat="false" ht="13.8" hidden="false" customHeight="false" outlineLevel="0" collapsed="false">
      <c r="A34" s="52" t="s">
        <v>78</v>
      </c>
      <c r="B34" s="52" t="s">
        <v>79</v>
      </c>
      <c r="C34" s="52" t="s">
        <v>80</v>
      </c>
      <c r="D34" s="52" t="s">
        <v>81</v>
      </c>
      <c r="E34" s="52" t="s">
        <v>82</v>
      </c>
      <c r="F34" s="52" t="s">
        <v>83</v>
      </c>
      <c r="G34" s="52" t="s">
        <v>84</v>
      </c>
      <c r="H34" s="52" t="s">
        <v>85</v>
      </c>
      <c r="I34" s="52" t="s">
        <v>86</v>
      </c>
      <c r="J34" s="52" t="s">
        <v>87</v>
      </c>
      <c r="K34" s="52" t="s">
        <v>88</v>
      </c>
    </row>
    <row r="35" customFormat="false" ht="47.85" hidden="false" customHeight="true" outlineLevel="0" collapsed="false">
      <c r="A35" s="6" t="s">
        <v>89</v>
      </c>
      <c r="B35" s="65"/>
      <c r="C35" s="65"/>
      <c r="D35" s="65"/>
      <c r="E35" s="65"/>
      <c r="F35" s="65"/>
      <c r="G35" s="65"/>
      <c r="H35" s="65"/>
      <c r="I35" s="65"/>
      <c r="J35" s="65"/>
      <c r="K35" s="65"/>
    </row>
    <row r="36" customFormat="false" ht="54.95" hidden="false" customHeight="true" outlineLevel="0" collapsed="false">
      <c r="A36" s="6" t="s">
        <v>90</v>
      </c>
      <c r="B36" s="66"/>
      <c r="C36" s="66"/>
      <c r="D36" s="66"/>
      <c r="E36" s="66"/>
      <c r="F36" s="66"/>
      <c r="G36" s="66"/>
      <c r="H36" s="66"/>
      <c r="I36" s="66"/>
      <c r="J36" s="66"/>
      <c r="K36" s="66"/>
    </row>
    <row r="37" customFormat="false" ht="13.8" hidden="false" customHeight="false" outlineLevel="0" collapsed="false">
      <c r="A37" s="6" t="s">
        <v>91</v>
      </c>
      <c r="B37" s="67" t="str">
        <f aca="false">IF(B36="","",VLOOKUP(B36,param!$Q$8:$U$2501,2,0))</f>
        <v/>
      </c>
      <c r="C37" s="67" t="str">
        <f aca="false">IF(C36="","",VLOOKUP(C36,param!$Q$8:$U$2501,2,0))</f>
        <v/>
      </c>
      <c r="D37" s="67" t="str">
        <f aca="false">IF(D36="","",VLOOKUP(D36,param!$Q$8:$U$2501,2,0))</f>
        <v/>
      </c>
      <c r="E37" s="67" t="str">
        <f aca="false">IF(E36="","",VLOOKUP(E36,param!$Q$8:$U$2501,2,0))</f>
        <v/>
      </c>
      <c r="F37" s="67" t="str">
        <f aca="false">IF(F36="","",VLOOKUP(F36,param!$Q$8:$U$2501,2,0))</f>
        <v/>
      </c>
      <c r="G37" s="67" t="str">
        <f aca="false">IF(G36="","",VLOOKUP(G36,param!$Q$8:$U$2501,2,0))</f>
        <v/>
      </c>
      <c r="H37" s="67" t="str">
        <f aca="false">IF(H36="","",VLOOKUP(H36,param!$Q$8:$U$2501,2,0))</f>
        <v/>
      </c>
      <c r="I37" s="67" t="str">
        <f aca="false">IF(I36="","",VLOOKUP(I36,param!$Q$8:$U$2501,2,0))</f>
        <v/>
      </c>
      <c r="J37" s="67" t="str">
        <f aca="false">IF(J36="","",VLOOKUP(J36,param!$Q$8:$U$2501,2,0))</f>
        <v/>
      </c>
      <c r="K37" s="67" t="str">
        <f aca="false">IF(K36="","",VLOOKUP(K36,param!$Q$8:$U$2501,2,0))</f>
        <v/>
      </c>
    </row>
    <row r="38" customFormat="false" ht="13.8" hidden="false" customHeight="false" outlineLevel="0" collapsed="false">
      <c r="A38" s="6" t="s">
        <v>92</v>
      </c>
      <c r="B38" s="67" t="str">
        <f aca="false">IF(B36="","",VLOOKUP(B36,param!$Q$8:$U$2501,5,0))</f>
        <v/>
      </c>
      <c r="C38" s="67" t="str">
        <f aca="false">IF(C36="","",VLOOKUP(C36,param!$Q$8:$U$2501,5,0))</f>
        <v/>
      </c>
      <c r="D38" s="67" t="str">
        <f aca="false">IF(D36="","",VLOOKUP(D36,param!$Q$8:$U$2501,5,0))</f>
        <v/>
      </c>
      <c r="E38" s="67" t="str">
        <f aca="false">IF(E36="","",VLOOKUP(E36,param!$Q$8:$U$2501,5,0))</f>
        <v/>
      </c>
      <c r="F38" s="67" t="str">
        <f aca="false">IF(F36="","",VLOOKUP(F36,param!$Q$8:$U$2501,5,0))</f>
        <v/>
      </c>
      <c r="G38" s="67" t="str">
        <f aca="false">IF(G36="","",VLOOKUP(G36,param!$Q$8:$U$2501,5,0))</f>
        <v/>
      </c>
      <c r="H38" s="67" t="str">
        <f aca="false">IF(H36="","",VLOOKUP(H36,param!$Q$8:$U$2501,5,0))</f>
        <v/>
      </c>
      <c r="I38" s="67" t="str">
        <f aca="false">IF(I36="","",VLOOKUP(I36,param!$Q$8:$U$2501,5,0))</f>
        <v/>
      </c>
      <c r="J38" s="67" t="str">
        <f aca="false">IF(J36="","",VLOOKUP(J36,param!$Q$8:$U$2501,5,0))</f>
        <v/>
      </c>
      <c r="K38" s="67" t="str">
        <f aca="false">IF(K36="","",VLOOKUP(K36,param!$Q$8:$U$2501,5,0))</f>
        <v/>
      </c>
    </row>
    <row r="39" customFormat="false" ht="26.85" hidden="false" customHeight="false" outlineLevel="0" collapsed="false">
      <c r="A39" s="63" t="s">
        <v>93</v>
      </c>
      <c r="B39" s="7"/>
      <c r="C39" s="7"/>
      <c r="D39" s="7"/>
      <c r="E39" s="7"/>
      <c r="F39" s="7"/>
      <c r="G39" s="7"/>
      <c r="H39" s="7"/>
      <c r="I39" s="7"/>
      <c r="J39" s="7"/>
      <c r="K39" s="7"/>
    </row>
    <row r="40" customFormat="false" ht="22.9" hidden="false" customHeight="true" outlineLevel="0" collapsed="false">
      <c r="A40" s="63" t="s">
        <v>94</v>
      </c>
      <c r="B40" s="67" t="str">
        <f aca="false">IF(OR(B36="",B39=""),"",MAX(B37,B39))</f>
        <v/>
      </c>
      <c r="C40" s="67" t="str">
        <f aca="false">IF(OR(C36="",C39=""),"",MAX(C37,C39))</f>
        <v/>
      </c>
      <c r="D40" s="67" t="str">
        <f aca="false">IF(OR(D36="",D39=""),"",MAX(D37,D39))</f>
        <v/>
      </c>
      <c r="E40" s="67" t="str">
        <f aca="false">IF(OR(E36="",E39=""),"",MAX(E37,E39))</f>
        <v/>
      </c>
      <c r="F40" s="67" t="str">
        <f aca="false">IF(OR(F36="",F39=""),"",MAX(F37,F39))</f>
        <v/>
      </c>
      <c r="G40" s="67" t="str">
        <f aca="false">IF(OR(G36="",G39=""),"",MAX(G37,G39))</f>
        <v/>
      </c>
      <c r="H40" s="67" t="str">
        <f aca="false">IF(OR(H36="",H39=""),"",MAX(H37,H39))</f>
        <v/>
      </c>
      <c r="I40" s="67" t="str">
        <f aca="false">IF(OR(I36="",I39=""),"",MAX(I37,I39))</f>
        <v/>
      </c>
      <c r="J40" s="67" t="str">
        <f aca="false">IF(OR(J36="",J39=""),"",MAX(J37,J39))</f>
        <v/>
      </c>
      <c r="K40" s="67" t="str">
        <f aca="false">IF(OR(K36="",K39=""),"",MAX(K37,K39))</f>
        <v/>
      </c>
    </row>
    <row r="41" customFormat="false" ht="14.15" hidden="false" customHeight="false" outlineLevel="0" collapsed="false">
      <c r="A41" s="63" t="s">
        <v>95</v>
      </c>
      <c r="B41" s="7"/>
      <c r="C41" s="7"/>
      <c r="D41" s="7"/>
      <c r="E41" s="7"/>
      <c r="F41" s="7"/>
      <c r="G41" s="7"/>
      <c r="H41" s="7"/>
      <c r="I41" s="7"/>
      <c r="J41" s="7"/>
      <c r="K41" s="7"/>
    </row>
    <row r="42" customFormat="false" ht="14.15" hidden="false" customHeight="false" outlineLevel="0" collapsed="false">
      <c r="A42" s="63" t="s">
        <v>96</v>
      </c>
      <c r="B42" s="67" t="str">
        <f aca="false">IF(B36="","",(IF(B31="oui",param!$B$4,param!$B$3)))</f>
        <v/>
      </c>
      <c r="C42" s="67" t="str">
        <f aca="false">IF(C36="","",(IF(C31="oui",param!$B$4,param!$B$3)))</f>
        <v/>
      </c>
      <c r="D42" s="67" t="str">
        <f aca="false">IF(D36="","",(IF(D31="oui",param!$B$4,param!$B$3)))</f>
        <v/>
      </c>
      <c r="E42" s="67" t="str">
        <f aca="false">IF(E36="","",(IF(E31="oui",param!$B$4,param!$B$3)))</f>
        <v/>
      </c>
      <c r="F42" s="67" t="str">
        <f aca="false">IF(F36="","",(IF(F31="oui",param!$B$4,param!$B$3)))</f>
        <v/>
      </c>
      <c r="G42" s="67" t="str">
        <f aca="false">IF(G36="","",(IF(G31="oui",param!$B$4,param!$B$3)))</f>
        <v/>
      </c>
      <c r="H42" s="67" t="str">
        <f aca="false">IF(H36="","",(IF(H31="oui",param!$B$4,param!$B$3)))</f>
        <v/>
      </c>
      <c r="I42" s="67" t="str">
        <f aca="false">IF(I36="","",(IF(I31="oui",param!$B$4,param!$B$3)))</f>
        <v/>
      </c>
      <c r="J42" s="67" t="str">
        <f aca="false">IF(J36="","",(IF(J31="oui",param!$B$4,param!$B$3)))</f>
        <v/>
      </c>
      <c r="K42" s="67" t="str">
        <f aca="false">IF(K36="","",(IF(K31="oui",param!$B$4,param!$B$3)))</f>
        <v/>
      </c>
    </row>
    <row r="43" customFormat="false" ht="14.15" hidden="false" customHeight="false" outlineLevel="0" collapsed="false">
      <c r="A43" s="63" t="s">
        <v>97</v>
      </c>
      <c r="B43" s="6" t="str">
        <f aca="false">IF(B40="","",MAX(0,MIN(B41,B38)-B40))</f>
        <v/>
      </c>
      <c r="C43" s="6" t="str">
        <f aca="false">IF(C40="","",MAX(0,MIN(C41,C38)-C40))</f>
        <v/>
      </c>
      <c r="D43" s="6" t="str">
        <f aca="false">IF(D40="","",MAX(0,MIN(D41,D38)-D40))</f>
        <v/>
      </c>
      <c r="E43" s="6" t="str">
        <f aca="false">IF(E40="","",MAX(0,MIN(E41,E38)-E40))</f>
        <v/>
      </c>
      <c r="F43" s="6" t="str">
        <f aca="false">IF(F40="","",MAX(0,MIN(F41,F38)-F40))</f>
        <v/>
      </c>
      <c r="G43" s="6" t="str">
        <f aca="false">IF(G40="","",MAX(0,MIN(G41,G38)-G40))</f>
        <v/>
      </c>
      <c r="H43" s="6" t="str">
        <f aca="false">IF(H40="","",MAX(0,MIN(H41,H38)-H40))</f>
        <v/>
      </c>
      <c r="I43" s="6" t="str">
        <f aca="false">IF(I40="","",MAX(0,MIN(I41,I38)-I40))</f>
        <v/>
      </c>
      <c r="J43" s="6" t="str">
        <f aca="false">IF(J40="","",MAX(0,MIN(J41,J38)-J40))</f>
        <v/>
      </c>
      <c r="K43" s="6" t="str">
        <f aca="false">IF(K40="","",MAX(0,MIN(K41,K38)-K40))</f>
        <v/>
      </c>
    </row>
    <row r="44" customFormat="false" ht="14.15" hidden="false" customHeight="false" outlineLevel="0" collapsed="false">
      <c r="A44" s="63" t="s">
        <v>98</v>
      </c>
      <c r="B44" s="6" t="str">
        <f aca="false">IF(B40="","",IF(OR(B41&gt;param!$B$2,B41=""),0,MAX(0,MIN(MIN(B41,B42)-MAX(B38,B40),150))))</f>
        <v/>
      </c>
      <c r="C44" s="6" t="str">
        <f aca="false">IF(C40="","",IF(OR(C41&gt;param!$B$2,C41=""),0,MAX(0,MIN(MIN(C41,C42)-MAX(C38,C40),150))))</f>
        <v/>
      </c>
      <c r="D44" s="6" t="str">
        <f aca="false">IF(D40="","",IF(OR(D41&gt;param!$B$2,D41=""),0,MAX(0,MIN(MIN(D41,D42)-MAX(D38,D40),150))))</f>
        <v/>
      </c>
      <c r="E44" s="6" t="str">
        <f aca="false">IF(E40="","",IF(OR(E41&gt;param!$B$2,E41=""),0,MAX(0,MIN(MIN(E41,E42)-MAX(E38,E40),150))))</f>
        <v/>
      </c>
      <c r="F44" s="6" t="str">
        <f aca="false">IF(F40="","",IF(OR(F41&gt;param!$B$2,F41=""),0,MAX(0,MIN(MIN(F41,F42)-MAX(F38,F40),150))))</f>
        <v/>
      </c>
      <c r="G44" s="6" t="str">
        <f aca="false">IF(G40="","",IF(OR(G41&gt;param!$B$2,G41=""),0,MAX(0,MIN(MIN(G41,G42)-MAX(G38,G40),150))))</f>
        <v/>
      </c>
      <c r="H44" s="6" t="str">
        <f aca="false">IF(H40="","",IF(OR(H41&gt;param!$B$2,H41=""),0,MAX(0,MIN(MIN(H41,H42)-MAX(H38,H40),150))))</f>
        <v/>
      </c>
      <c r="I44" s="6" t="str">
        <f aca="false">IF(I40="","",IF(OR(I41&gt;param!$B$2,I41=""),0,MAX(0,MIN(MIN(I41,I42)-MAX(I38,I40),150))))</f>
        <v/>
      </c>
      <c r="J44" s="6" t="str">
        <f aca="false">IF(J40="","",IF(OR(J41&gt;param!$B$2,J41=""),0,MAX(0,MIN(MIN(J41,J42)-MAX(J38,J40),150))))</f>
        <v/>
      </c>
      <c r="K44" s="6" t="str">
        <f aca="false">IF(K40="","",IF(OR(K41&gt;param!$B$2,K41=""),0,MAX(0,MIN(MIN(K41,K42)-MAX(K38,K40),150))))</f>
        <v/>
      </c>
    </row>
    <row r="47" customFormat="false" ht="13.8" hidden="false" customHeight="false" outlineLevel="0" collapsed="false">
      <c r="A47" s="5" t="s">
        <v>113</v>
      </c>
    </row>
    <row r="48" customFormat="false" ht="43.7" hidden="false" customHeight="true" outlineLevel="0" collapsed="false">
      <c r="A48" s="52" t="s">
        <v>57</v>
      </c>
      <c r="B48" s="61" t="s">
        <v>114</v>
      </c>
      <c r="C48" s="61" t="s">
        <v>101</v>
      </c>
      <c r="D48" s="52" t="s">
        <v>102</v>
      </c>
      <c r="E48" s="61" t="s">
        <v>115</v>
      </c>
      <c r="F48" s="61" t="s">
        <v>74</v>
      </c>
      <c r="G48" s="61" t="s">
        <v>116</v>
      </c>
      <c r="H48" s="61" t="s">
        <v>117</v>
      </c>
    </row>
    <row r="49" customFormat="false" ht="13.8" hidden="false" customHeight="false" outlineLevel="0" collapsed="false">
      <c r="A49" s="63" t="str">
        <f aca="false">IF(A12="","",A12)</f>
        <v/>
      </c>
      <c r="B49" s="69" t="str">
        <f aca="false">IF(A49="","",SUMPRODUCT($B$43:$K$43,B23:K23)/L23)</f>
        <v/>
      </c>
      <c r="C49" s="70" t="str">
        <f aca="false">IF(A49="","",MIN(150,SUMPRODUCT($B$44:$K$44,B23:K23)/L23))</f>
        <v/>
      </c>
      <c r="D49" s="71" t="str">
        <f aca="false">IF($L23="","",$C12*B49)</f>
        <v/>
      </c>
      <c r="E49" s="71" t="str">
        <f aca="false">IF(A49="","",C12*C49*0.5)</f>
        <v/>
      </c>
      <c r="F49" s="6" t="str">
        <f aca="false">IF(A49="","",G12)</f>
        <v/>
      </c>
      <c r="G49" s="71" t="str">
        <f aca="false">IF(A49="","",IF(F49=0,0,F49*MIN(C49,90)*K12*0.5))</f>
        <v/>
      </c>
      <c r="H49" s="71" t="str">
        <f aca="false">IF(A49="","",E49+G49)</f>
        <v/>
      </c>
    </row>
    <row r="50" customFormat="false" ht="13.8" hidden="false" customHeight="false" outlineLevel="0" collapsed="false">
      <c r="A50" s="63" t="str">
        <f aca="false">IF(A13="","",A13)</f>
        <v/>
      </c>
      <c r="B50" s="69" t="str">
        <f aca="false">IF(A50="","",SUMPRODUCT($B$43:$K$43,B24:K24)/L24)</f>
        <v/>
      </c>
      <c r="C50" s="70" t="str">
        <f aca="false">IF(A50="","",MIN(150,SUMPRODUCT($B$44:$K$44,B24:K24)/L24))</f>
        <v/>
      </c>
      <c r="D50" s="71" t="str">
        <f aca="false">IF($L24="","",$C13*B50)</f>
        <v/>
      </c>
      <c r="E50" s="71" t="str">
        <f aca="false">IF(A50="","",C13*C50*0.5)</f>
        <v/>
      </c>
      <c r="F50" s="6" t="str">
        <f aca="false">IF(A50="","",G13)</f>
        <v/>
      </c>
      <c r="G50" s="71" t="str">
        <f aca="false">IF(A50="","",IF(F50=0,0,F50*MIN(C50,90)*K13*0.5))</f>
        <v/>
      </c>
      <c r="H50" s="71" t="str">
        <f aca="false">IF(A50="","",E50+G50)</f>
        <v/>
      </c>
    </row>
    <row r="51" customFormat="false" ht="13.8" hidden="false" customHeight="false" outlineLevel="0" collapsed="false">
      <c r="A51" s="63" t="str">
        <f aca="false">IF(A14="","",A14)</f>
        <v/>
      </c>
      <c r="B51" s="69" t="str">
        <f aca="false">IF(A51="","",SUMPRODUCT($B$43:$K$43,B25:K25)/L25)</f>
        <v/>
      </c>
      <c r="C51" s="70" t="str">
        <f aca="false">IF(A51="","",MIN(150,SUMPRODUCT($B$44:$K$44,B25:K25)/L25))</f>
        <v/>
      </c>
      <c r="D51" s="80" t="str">
        <f aca="false">IF($L25="","",$C14*B51)</f>
        <v/>
      </c>
      <c r="E51" s="71" t="str">
        <f aca="false">IF(A51="","",C14*C51*0.5)</f>
        <v/>
      </c>
      <c r="F51" s="6" t="str">
        <f aca="false">IF(A51="","",G14)</f>
        <v/>
      </c>
      <c r="G51" s="71" t="str">
        <f aca="false">IF(A51="","",IF(F51=0,0,F51*MIN(C51,90)*K14*0.5))</f>
        <v/>
      </c>
      <c r="H51" s="71" t="str">
        <f aca="false">IF(A51="","",E51+G51)</f>
        <v/>
      </c>
    </row>
    <row r="52" customFormat="false" ht="13.8" hidden="false" customHeight="false" outlineLevel="0" collapsed="false">
      <c r="A52" s="63" t="str">
        <f aca="false">IF(A15="","",A15)</f>
        <v/>
      </c>
      <c r="B52" s="69" t="str">
        <f aca="false">IF(A52="","",SUMPRODUCT($B$43:$K$43,B26:K26)/L26)</f>
        <v/>
      </c>
      <c r="C52" s="81" t="str">
        <f aca="false">IF(A52="","",MIN(150,SUMPRODUCT($B$44:$K$44,B26:K26)/L26))</f>
        <v/>
      </c>
      <c r="D52" s="80" t="str">
        <f aca="false">IF($L26="","",$C15*B52)</f>
        <v/>
      </c>
      <c r="E52" s="71" t="str">
        <f aca="false">IF(A52="","",C15*C52*0.5)</f>
        <v/>
      </c>
      <c r="F52" s="6" t="str">
        <f aca="false">IF(A52="","",G15)</f>
        <v/>
      </c>
      <c r="G52" s="71" t="str">
        <f aca="false">IF(A52="","",IF(F52=0,0,F52*MIN(C52,90)*K15*0.5))</f>
        <v/>
      </c>
      <c r="H52" s="71" t="str">
        <f aca="false">IF(A52="","",E52+G52)</f>
        <v/>
      </c>
    </row>
    <row r="53" customFormat="false" ht="13.8" hidden="false" customHeight="false" outlineLevel="0" collapsed="false">
      <c r="A53" s="63" t="str">
        <f aca="false">IF(A16="","",A16)</f>
        <v/>
      </c>
      <c r="B53" s="69" t="str">
        <f aca="false">IF(A53="","",SUMPRODUCT($B$43:$K$43,B27:K27)/L27)</f>
        <v/>
      </c>
      <c r="C53" s="70" t="str">
        <f aca="false">IF(A53="","",MIN(150,SUMPRODUCT($B$44:$K$44,B27:K27)/L27))</f>
        <v/>
      </c>
      <c r="D53" s="71" t="str">
        <f aca="false">IF($L27="","",$C16*B53)</f>
        <v/>
      </c>
      <c r="E53" s="71" t="str">
        <f aca="false">IF(A53="","",C16*C53*0.5)</f>
        <v/>
      </c>
      <c r="F53" s="6" t="str">
        <f aca="false">IF(A53="","",G16)</f>
        <v/>
      </c>
      <c r="G53" s="71" t="str">
        <f aca="false">IF(A53="","",IF(F53=0,0,F53*MIN(C53,90)*K16*0.5))</f>
        <v/>
      </c>
      <c r="H53" s="71" t="str">
        <f aca="false">IF(A53="","",E53+G53)</f>
        <v/>
      </c>
    </row>
    <row r="54" customFormat="false" ht="13.8" hidden="false" customHeight="false" outlineLevel="0" collapsed="false">
      <c r="A54" s="63" t="str">
        <f aca="false">IF(A17="","",A17)</f>
        <v/>
      </c>
      <c r="B54" s="69" t="str">
        <f aca="false">IF(A54="","",SUMPRODUCT($B$43:$K$43,B28:K28)/L28)</f>
        <v/>
      </c>
      <c r="C54" s="70" t="str">
        <f aca="false">IF(A54="","",MIN(150,SUMPRODUCT($B$44:$K$44,B28:K28)/L28))</f>
        <v/>
      </c>
      <c r="D54" s="71" t="str">
        <f aca="false">IF($L28="","",$C17*B54)</f>
        <v/>
      </c>
      <c r="E54" s="71" t="str">
        <f aca="false">IF(A54="","",C17*C54*0.5)</f>
        <v/>
      </c>
      <c r="F54" s="6" t="str">
        <f aca="false">IF(A54="","",G17)</f>
        <v/>
      </c>
      <c r="G54" s="71" t="str">
        <f aca="false">IF(A54="","",IF(F54=0,0,F54*MIN(C54,90)*K17*0.5))</f>
        <v/>
      </c>
      <c r="H54" s="71" t="str">
        <f aca="false">IF(A54="","",E54+G54)</f>
        <v/>
      </c>
    </row>
    <row r="55" customFormat="false" ht="13.8" hidden="false" customHeight="false" outlineLevel="0" collapsed="false">
      <c r="A55" s="63" t="str">
        <f aca="false">IF(A18="","",A18)</f>
        <v/>
      </c>
      <c r="B55" s="69" t="str">
        <f aca="false">IF(A55="","",SUMPRODUCT($B$43:$K$43,B29:K29)/L29)</f>
        <v/>
      </c>
      <c r="C55" s="70" t="str">
        <f aca="false">IF(A55="","",MIN(150,SUMPRODUCT($B$44:$K$44,B29:K29)/L29))</f>
        <v/>
      </c>
      <c r="D55" s="71" t="str">
        <f aca="false">IF($L29="","",$C18*B55)</f>
        <v/>
      </c>
      <c r="E55" s="71" t="str">
        <f aca="false">IF(A55="","",C18*C55*0.5)</f>
        <v/>
      </c>
      <c r="F55" s="6" t="str">
        <f aca="false">IF(A55="","",G18)</f>
        <v/>
      </c>
      <c r="G55" s="71" t="str">
        <f aca="false">IF(A55="","",IF(F55=0,0,F55*MIN(C55,90)*K18*0.5))</f>
        <v/>
      </c>
      <c r="H55" s="71" t="str">
        <f aca="false">IF(A55="","",E55+G55)</f>
        <v/>
      </c>
    </row>
    <row r="57" customFormat="false" ht="13.8" hidden="false" customHeight="false" outlineLevel="0" collapsed="false">
      <c r="A57" s="5" t="s">
        <v>35</v>
      </c>
    </row>
    <row r="58" customFormat="false" ht="13.8" hidden="false" customHeight="false" outlineLevel="0" collapsed="false">
      <c r="A58" s="52" t="s">
        <v>104</v>
      </c>
      <c r="B58" s="52" t="s">
        <v>105</v>
      </c>
    </row>
    <row r="59" customFormat="false" ht="13.8" hidden="false" customHeight="false" outlineLevel="0" collapsed="false">
      <c r="A59" s="72" t="n">
        <f aca="false">ROUNDDOWN(SUM(D49:D55),2)</f>
        <v>0</v>
      </c>
      <c r="B59" s="72" t="n">
        <f aca="false">ROUNDDOWN(SUM(H49:H55),2)</f>
        <v>0</v>
      </c>
    </row>
    <row r="62" customFormat="false" ht="13.8" hidden="false" customHeight="false" outlineLevel="0" collapsed="false">
      <c r="A62" s="39" t="s">
        <v>46</v>
      </c>
      <c r="B62" s="40"/>
      <c r="C62" s="41"/>
    </row>
    <row r="63" customFormat="false" ht="13.8" hidden="false" customHeight="false" outlineLevel="0" collapsed="false">
      <c r="A63" s="73" t="s">
        <v>47</v>
      </c>
      <c r="C63" s="43"/>
    </row>
    <row r="64" customFormat="false" ht="13.8" hidden="false" customHeight="false" outlineLevel="0" collapsed="false">
      <c r="A64" s="42"/>
      <c r="C64" s="43"/>
    </row>
    <row r="65" customFormat="false" ht="13.8" hidden="false" customHeight="false" outlineLevel="0" collapsed="false">
      <c r="A65" s="42" t="s">
        <v>48</v>
      </c>
      <c r="C65" s="43"/>
    </row>
    <row r="66" customFormat="false" ht="13.8" hidden="false" customHeight="false" outlineLevel="0" collapsed="false">
      <c r="A66" s="42"/>
      <c r="C66" s="43"/>
    </row>
    <row r="67" customFormat="false" ht="13.8" hidden="false" customHeight="false" outlineLevel="0" collapsed="false">
      <c r="A67" s="42" t="s">
        <v>49</v>
      </c>
      <c r="C67" s="43"/>
    </row>
    <row r="68" customFormat="false" ht="13.8" hidden="false" customHeight="false" outlineLevel="0" collapsed="false">
      <c r="A68" s="42"/>
      <c r="C68" s="43"/>
    </row>
    <row r="69" customFormat="false" ht="42.4" hidden="false" customHeight="true" outlineLevel="0" collapsed="false">
      <c r="A69" s="44" t="s">
        <v>50</v>
      </c>
      <c r="B69" s="44"/>
      <c r="C69" s="45" t="str">
        <f aca="false">param!$B$1</f>
        <v>V2.0</v>
      </c>
    </row>
    <row r="70" customFormat="false" ht="13.8" hidden="false" customHeight="false" outlineLevel="0" collapsed="false">
      <c r="A70" s="42"/>
      <c r="C70" s="43"/>
    </row>
    <row r="71" customFormat="false" ht="13.8" hidden="false" customHeight="false" outlineLevel="0" collapsed="false">
      <c r="A71" s="42" t="s">
        <v>51</v>
      </c>
      <c r="C71" s="43"/>
    </row>
    <row r="72" customFormat="false" ht="13.8" hidden="false" customHeight="false" outlineLevel="0" collapsed="false">
      <c r="A72" s="42"/>
      <c r="C72" s="43"/>
    </row>
    <row r="73" customFormat="false" ht="13.8" hidden="false" customHeight="false" outlineLevel="0" collapsed="false">
      <c r="A73" s="42"/>
      <c r="C73" s="43"/>
    </row>
    <row r="74" customFormat="false" ht="13.8" hidden="false" customHeight="false" outlineLevel="0" collapsed="false">
      <c r="A74" s="42"/>
      <c r="C74" s="43"/>
    </row>
    <row r="75" customFormat="false" ht="13.8" hidden="false" customHeight="false" outlineLevel="0" collapsed="false">
      <c r="A75" s="42"/>
      <c r="C75" s="43"/>
    </row>
    <row r="76" customFormat="false" ht="13.8" hidden="false" customHeight="false" outlineLevel="0" collapsed="false">
      <c r="A76" s="46"/>
      <c r="B76" s="47"/>
      <c r="C76" s="48"/>
    </row>
  </sheetData>
  <sheetProtection sheet="true" objects="true" scenarios="true"/>
  <mergeCells count="13">
    <mergeCell ref="A1:L1"/>
    <mergeCell ref="B2:F2"/>
    <mergeCell ref="B3:F3"/>
    <mergeCell ref="H10:K10"/>
    <mergeCell ref="D11:F11"/>
    <mergeCell ref="D12:F12"/>
    <mergeCell ref="D13:F13"/>
    <mergeCell ref="D14:F14"/>
    <mergeCell ref="D15:F15"/>
    <mergeCell ref="D16:F16"/>
    <mergeCell ref="D17:F17"/>
    <mergeCell ref="D18:F18"/>
    <mergeCell ref="A69:B69"/>
  </mergeCells>
  <conditionalFormatting sqref="H12:H18">
    <cfRule type="expression" priority="2" aboveAverage="0" equalAverage="0" bottom="0" percent="0" rank="0" text="" dxfId="0">
      <formula>G12=1</formula>
    </cfRule>
  </conditionalFormatting>
  <dataValidations count="2">
    <dataValidation allowBlank="false" operator="equal" showDropDown="false" showErrorMessage="false" showInputMessage="false" sqref="A12:A18" type="list">
      <formula1>param!$I$7:$I$22</formula1>
      <formula2>0</formula2>
    </dataValidation>
    <dataValidation allowBlank="true" operator="equal" showDropDown="false" showErrorMessage="true" showInputMessage="false" sqref="B36:K36" type="list">
      <formula1>param!$Q$8:$Q$2501</formula1>
      <formula2>0</formula2>
    </dataValidation>
  </dataValidations>
  <printOptions headings="false" gridLines="false" gridLinesSet="true" horizontalCentered="false" verticalCentered="false"/>
  <pageMargins left="0.14375" right="0.331944444444444" top="0.196527777777778" bottom="0.335416666666667" header="0.196527777777778" footer="0.196527777777778"/>
  <pageSetup paperSize="77" scale="65" firstPageNumber="0" fitToWidth="1" fitToHeight="1" pageOrder="downThenOver" orientation="landscape" blackAndWhite="false" draft="false" cellComments="none" useFirstPageNumber="false" horizontalDpi="300" verticalDpi="300" copies="1"/>
  <headerFooter differentFirst="false" differentOddEven="false">
    <oddHeader/>
    <oddFooter>&amp;L&amp;"Arial,Normal"&amp;10&amp;F&amp;C&amp;"Arial,Normal"&amp;10Page &amp;P/&amp;N</oddFooter>
  </headerFooter>
  <legacyDrawing r:id="rId2"/>
</worksheet>
</file>

<file path=xl/worksheets/sheet4.xml><?xml version="1.0" encoding="utf-8"?>
<worksheet xmlns="http://schemas.openxmlformats.org/spreadsheetml/2006/main" xmlns:r="http://schemas.openxmlformats.org/officeDocument/2006/relationships">
  <sheetPr filterMode="false">
    <pageSetUpPr fitToPage="false"/>
  </sheetPr>
  <dimension ref="A1:L69"/>
  <sheetViews>
    <sheetView showFormulas="false" showGridLines="true" showRowColHeaders="true" showZeros="true" rightToLeft="false" tabSelected="false" showOutlineSymbols="true" defaultGridColor="true" view="normal" topLeftCell="A7" colorId="64" zoomScale="75" zoomScaleNormal="75" zoomScalePageLayoutView="100" workbookViewId="0">
      <selection pane="topLeft" activeCell="C12" activeCellId="0" sqref="C12"/>
    </sheetView>
  </sheetViews>
  <sheetFormatPr defaultColWidth="10.8203125" defaultRowHeight="13.8" zeroHeight="false" outlineLevelRow="0" outlineLevelCol="0"/>
  <cols>
    <col collapsed="false" customWidth="true" hidden="false" outlineLevel="0" max="1" min="1" style="1" width="32.37"/>
    <col collapsed="false" customWidth="true" hidden="false" outlineLevel="0" max="4" min="2" style="1" width="13.17"/>
    <col collapsed="false" customWidth="true" hidden="false" outlineLevel="0" max="5" min="5" style="1" width="14.4"/>
    <col collapsed="false" customWidth="true" hidden="false" outlineLevel="0" max="12" min="6" style="1" width="13.17"/>
    <col collapsed="false" customWidth="false" hidden="false" outlineLevel="0" max="64" min="13" style="1" width="10.83"/>
  </cols>
  <sheetData>
    <row r="1" customFormat="false" ht="17.9" hidden="false" customHeight="false" outlineLevel="0" collapsed="false">
      <c r="A1" s="49" t="s">
        <v>118</v>
      </c>
      <c r="B1" s="49"/>
      <c r="C1" s="49"/>
      <c r="D1" s="49"/>
      <c r="E1" s="49"/>
      <c r="F1" s="49"/>
      <c r="G1" s="49"/>
      <c r="H1" s="49"/>
      <c r="I1" s="49"/>
      <c r="J1" s="49"/>
      <c r="K1" s="49"/>
      <c r="L1" s="49"/>
    </row>
    <row r="2" customFormat="false" ht="13.8" hidden="false" customHeight="false" outlineLevel="0" collapsed="false">
      <c r="A2" s="3" t="s">
        <v>1</v>
      </c>
      <c r="B2" s="1" t="str">
        <f aca="false">IF(Synthèse!$B2="","",Synthèse!$B2)</f>
        <v/>
      </c>
    </row>
    <row r="3" customFormat="false" ht="13.8" hidden="false" customHeight="false" outlineLevel="0" collapsed="false">
      <c r="A3" s="3" t="s">
        <v>2</v>
      </c>
      <c r="B3" s="1" t="str">
        <f aca="false">IF(Synthèse!$B3="","",Synthèse!$B3)</f>
        <v/>
      </c>
    </row>
    <row r="5" customFormat="false" ht="13.8" hidden="false" customHeight="false" outlineLevel="0" collapsed="false">
      <c r="A5" s="5" t="s">
        <v>53</v>
      </c>
    </row>
    <row r="6" customFormat="false" ht="13.8" hidden="false" customHeight="false" outlineLevel="0" collapsed="false">
      <c r="A6" s="6" t="s">
        <v>54</v>
      </c>
      <c r="B6" s="50" t="n">
        <f aca="false">Synthèse!$B$6</f>
        <v>0</v>
      </c>
    </row>
    <row r="7" customFormat="false" ht="13.8" hidden="false" customHeight="false" outlineLevel="0" collapsed="false">
      <c r="A7" s="6" t="s">
        <v>55</v>
      </c>
      <c r="B7" s="50" t="n">
        <f aca="false">Synthèse!$B$7</f>
        <v>0</v>
      </c>
    </row>
    <row r="8" customFormat="false" ht="13.8" hidden="false" customHeight="false" outlineLevel="0" collapsed="false">
      <c r="A8" s="6" t="s">
        <v>6</v>
      </c>
      <c r="B8" s="51" t="n">
        <f aca="false">Synthèse!$B$8</f>
        <v>1</v>
      </c>
    </row>
    <row r="10" customFormat="false" ht="13.8" hidden="false" customHeight="false" outlineLevel="0" collapsed="false">
      <c r="A10" s="5" t="s">
        <v>56</v>
      </c>
    </row>
    <row r="11" customFormat="false" ht="13.8" hidden="false" customHeight="false" outlineLevel="0" collapsed="false">
      <c r="A11" s="52" t="s">
        <v>119</v>
      </c>
      <c r="B11" s="52" t="s">
        <v>58</v>
      </c>
      <c r="C11" s="53" t="s">
        <v>59</v>
      </c>
      <c r="D11" s="52" t="s">
        <v>120</v>
      </c>
      <c r="E11" s="52" t="s">
        <v>121</v>
      </c>
    </row>
    <row r="12" customFormat="false" ht="13.8" hidden="false" customHeight="false" outlineLevel="0" collapsed="false">
      <c r="A12" s="75"/>
      <c r="B12" s="82"/>
      <c r="C12" s="6" t="str">
        <f aca="false">IF(A12="","",VLOOKUP(A12,param!$E$7:$F$22,2,0))</f>
        <v/>
      </c>
      <c r="D12" s="56" t="str">
        <f aca="false">IF(A12="","",C12*B12)</f>
        <v/>
      </c>
      <c r="E12" s="57" t="str">
        <f aca="false">IF(A12="","",IFERROR((D12/L23),))</f>
        <v/>
      </c>
      <c r="F12" s="58"/>
    </row>
    <row r="13" customFormat="false" ht="13.8" hidden="false" customHeight="false" outlineLevel="0" collapsed="false">
      <c r="A13" s="75"/>
      <c r="B13" s="82"/>
      <c r="C13" s="6" t="str">
        <f aca="false">IF(A13="","",VLOOKUP(A13,param!$E$7:$F$22,2,0))</f>
        <v/>
      </c>
      <c r="D13" s="56" t="str">
        <f aca="false">IF(A13="","",C13*B13)</f>
        <v/>
      </c>
      <c r="E13" s="57" t="str">
        <f aca="false">IF(A13="","",IFERROR((D13/L24),))</f>
        <v/>
      </c>
    </row>
    <row r="14" customFormat="false" ht="13.8" hidden="false" customHeight="false" outlineLevel="0" collapsed="false">
      <c r="A14" s="75"/>
      <c r="B14" s="82"/>
      <c r="C14" s="6" t="str">
        <f aca="false">IF(A14="","",VLOOKUP(A14,param!$E$7:$F$22,2,0))</f>
        <v/>
      </c>
      <c r="D14" s="59" t="str">
        <f aca="false">IF(A14="","",C14*B14)</f>
        <v/>
      </c>
      <c r="E14" s="57" t="str">
        <f aca="false">IF(A14="","",IFERROR((D14/L25),))</f>
        <v/>
      </c>
    </row>
    <row r="15" customFormat="false" ht="13.8" hidden="false" customHeight="false" outlineLevel="0" collapsed="false">
      <c r="A15" s="75"/>
      <c r="B15" s="82"/>
      <c r="C15" s="6" t="str">
        <f aca="false">IF(A15="","",VLOOKUP(A15,param!$E$7:$F$22,2,0))</f>
        <v/>
      </c>
      <c r="D15" s="56" t="str">
        <f aca="false">IF(A15="","",C15*B15)</f>
        <v/>
      </c>
      <c r="E15" s="57" t="str">
        <f aca="false">IF(A15="","",IFERROR((D15/L26),))</f>
        <v/>
      </c>
    </row>
    <row r="16" customFormat="false" ht="13.8" hidden="false" customHeight="false" outlineLevel="0" collapsed="false">
      <c r="A16" s="75"/>
      <c r="B16" s="82"/>
      <c r="C16" s="6" t="str">
        <f aca="false">IF(A16="","",VLOOKUP(A16,param!$E$7:$F$22,2,0))</f>
        <v/>
      </c>
      <c r="D16" s="56" t="str">
        <f aca="false">IF(A16="","",C16*B16)</f>
        <v/>
      </c>
      <c r="E16" s="57" t="str">
        <f aca="false">IF(A16="","",IFERROR((D16/L27),))</f>
        <v/>
      </c>
    </row>
    <row r="17" customFormat="false" ht="13.8" hidden="false" customHeight="false" outlineLevel="0" collapsed="false">
      <c r="A17" s="75"/>
      <c r="B17" s="82"/>
      <c r="C17" s="6" t="str">
        <f aca="false">IF(A17="","",VLOOKUP(A17,param!$E$7:$F$22,2,0))</f>
        <v/>
      </c>
      <c r="D17" s="56" t="str">
        <f aca="false">IF(A17="","",C17*B17)</f>
        <v/>
      </c>
      <c r="E17" s="57" t="str">
        <f aca="false">IF(A17="","",IFERROR((D17/L28),))</f>
        <v/>
      </c>
    </row>
    <row r="18" customFormat="false" ht="13.8" hidden="false" customHeight="false" outlineLevel="0" collapsed="false">
      <c r="A18" s="75"/>
      <c r="B18" s="82"/>
      <c r="C18" s="6" t="str">
        <f aca="false">IF(A18="","",VLOOKUP(A18,param!$E$7:$F$22,2,0))</f>
        <v/>
      </c>
      <c r="D18" s="56" t="str">
        <f aca="false">IF(A18="","",C18*B18)</f>
        <v/>
      </c>
      <c r="E18" s="57" t="str">
        <f aca="false">IF(A18="","",IFERROR((D18/L29),))</f>
        <v/>
      </c>
    </row>
    <row r="21" customFormat="false" ht="13.8" hidden="false" customHeight="false" outlineLevel="0" collapsed="false">
      <c r="A21" s="5" t="s">
        <v>62</v>
      </c>
    </row>
    <row r="22" customFormat="false" ht="34.3" hidden="false" customHeight="false" outlineLevel="0" collapsed="false">
      <c r="A22" s="52" t="s">
        <v>119</v>
      </c>
      <c r="B22" s="61" t="s">
        <v>63</v>
      </c>
      <c r="C22" s="61" t="s">
        <v>64</v>
      </c>
      <c r="D22" s="61" t="s">
        <v>65</v>
      </c>
      <c r="E22" s="61" t="s">
        <v>66</v>
      </c>
      <c r="F22" s="61" t="s">
        <v>67</v>
      </c>
      <c r="G22" s="61" t="s">
        <v>68</v>
      </c>
      <c r="H22" s="61" t="s">
        <v>69</v>
      </c>
      <c r="I22" s="61" t="s">
        <v>70</v>
      </c>
      <c r="J22" s="61" t="s">
        <v>71</v>
      </c>
      <c r="K22" s="61" t="s">
        <v>72</v>
      </c>
      <c r="L22" s="61" t="s">
        <v>73</v>
      </c>
    </row>
    <row r="23" customFormat="false" ht="13.8" hidden="false" customHeight="false" outlineLevel="0" collapsed="false">
      <c r="A23" s="63" t="str">
        <f aca="false">IF(A12="","",A12)</f>
        <v/>
      </c>
      <c r="B23" s="4"/>
      <c r="C23" s="4"/>
      <c r="D23" s="4"/>
      <c r="E23" s="4"/>
      <c r="F23" s="4"/>
      <c r="G23" s="4"/>
      <c r="H23" s="4"/>
      <c r="I23" s="4"/>
      <c r="J23" s="4"/>
      <c r="K23" s="4"/>
      <c r="L23" s="51" t="str">
        <f aca="false">IF(SUM(B23:K23)=0,"",SUM(B23:K23))</f>
        <v/>
      </c>
    </row>
    <row r="24" customFormat="false" ht="13.8" hidden="false" customHeight="false" outlineLevel="0" collapsed="false">
      <c r="A24" s="63" t="str">
        <f aca="false">IF(A13="","",A13)</f>
        <v/>
      </c>
      <c r="B24" s="4"/>
      <c r="C24" s="4"/>
      <c r="D24" s="4"/>
      <c r="E24" s="4"/>
      <c r="F24" s="4"/>
      <c r="G24" s="4"/>
      <c r="H24" s="4"/>
      <c r="I24" s="4"/>
      <c r="J24" s="4"/>
      <c r="K24" s="4"/>
      <c r="L24" s="51" t="str">
        <f aca="false">IF(SUM(B24:K24)=0,"",SUM(B24:K24))</f>
        <v/>
      </c>
    </row>
    <row r="25" customFormat="false" ht="13.8" hidden="false" customHeight="false" outlineLevel="0" collapsed="false">
      <c r="A25" s="63" t="str">
        <f aca="false">IF(A14="","",A14)</f>
        <v/>
      </c>
      <c r="B25" s="4"/>
      <c r="C25" s="4"/>
      <c r="D25" s="4"/>
      <c r="E25" s="4"/>
      <c r="F25" s="4"/>
      <c r="G25" s="4"/>
      <c r="H25" s="4"/>
      <c r="I25" s="4"/>
      <c r="J25" s="4"/>
      <c r="K25" s="4"/>
      <c r="L25" s="51" t="str">
        <f aca="false">IF(SUM(B25:K25)=0,"",SUM(B25:K25))</f>
        <v/>
      </c>
    </row>
    <row r="26" customFormat="false" ht="13.8" hidden="false" customHeight="false" outlineLevel="0" collapsed="false">
      <c r="A26" s="63" t="str">
        <f aca="false">IF(A15="","",A15)</f>
        <v/>
      </c>
      <c r="B26" s="4"/>
      <c r="C26" s="4"/>
      <c r="D26" s="4"/>
      <c r="E26" s="4"/>
      <c r="F26" s="4"/>
      <c r="G26" s="4"/>
      <c r="H26" s="4"/>
      <c r="I26" s="4"/>
      <c r="J26" s="4"/>
      <c r="K26" s="4"/>
      <c r="L26" s="51" t="str">
        <f aca="false">IF(SUM(B26:K26)=0,"",SUM(B26:K26))</f>
        <v/>
      </c>
    </row>
    <row r="27" customFormat="false" ht="13.8" hidden="false" customHeight="false" outlineLevel="0" collapsed="false">
      <c r="A27" s="63" t="str">
        <f aca="false">IF(A16="","",A16)</f>
        <v/>
      </c>
      <c r="B27" s="4"/>
      <c r="C27" s="4"/>
      <c r="D27" s="4"/>
      <c r="E27" s="4"/>
      <c r="F27" s="4"/>
      <c r="G27" s="4"/>
      <c r="H27" s="4"/>
      <c r="I27" s="4"/>
      <c r="J27" s="4"/>
      <c r="K27" s="4"/>
      <c r="L27" s="51" t="str">
        <f aca="false">IF(SUM(B27:K27)=0,"",SUM(B27:K27))</f>
        <v/>
      </c>
    </row>
    <row r="28" customFormat="false" ht="13.8" hidden="false" customHeight="false" outlineLevel="0" collapsed="false">
      <c r="A28" s="63" t="str">
        <f aca="false">IF(A17="","",A17)</f>
        <v/>
      </c>
      <c r="B28" s="4"/>
      <c r="C28" s="4"/>
      <c r="D28" s="4"/>
      <c r="E28" s="4"/>
      <c r="F28" s="4"/>
      <c r="G28" s="4"/>
      <c r="H28" s="4"/>
      <c r="I28" s="4"/>
      <c r="J28" s="4"/>
      <c r="K28" s="4"/>
      <c r="L28" s="51" t="str">
        <f aca="false">IF(SUM(B28:K28)=0,"",SUM(B28:K28))</f>
        <v/>
      </c>
    </row>
    <row r="29" customFormat="false" ht="13.8" hidden="false" customHeight="false" outlineLevel="0" collapsed="false">
      <c r="A29" s="63" t="str">
        <f aca="false">IF(A18="","",A18)</f>
        <v/>
      </c>
      <c r="B29" s="4"/>
      <c r="C29" s="4"/>
      <c r="D29" s="4"/>
      <c r="E29" s="4"/>
      <c r="F29" s="4"/>
      <c r="G29" s="4"/>
      <c r="H29" s="4"/>
      <c r="I29" s="4"/>
      <c r="J29" s="4"/>
      <c r="K29" s="4"/>
      <c r="L29" s="51" t="str">
        <f aca="false">IF(SUM(B29:K29)=0,"",SUM(B29:K29))</f>
        <v/>
      </c>
    </row>
    <row r="32" customFormat="false" ht="13.8" hidden="false" customHeight="false" outlineLevel="0" collapsed="false">
      <c r="A32" s="5" t="s">
        <v>122</v>
      </c>
    </row>
    <row r="33" customFormat="false" ht="13.8" hidden="false" customHeight="false" outlineLevel="0" collapsed="false">
      <c r="B33" s="52" t="s">
        <v>79</v>
      </c>
      <c r="C33" s="52" t="s">
        <v>80</v>
      </c>
      <c r="D33" s="52" t="s">
        <v>81</v>
      </c>
      <c r="E33" s="52" t="s">
        <v>82</v>
      </c>
      <c r="F33" s="52" t="s">
        <v>83</v>
      </c>
      <c r="G33" s="52" t="s">
        <v>84</v>
      </c>
      <c r="H33" s="52" t="s">
        <v>85</v>
      </c>
      <c r="I33" s="52" t="s">
        <v>86</v>
      </c>
      <c r="J33" s="52" t="s">
        <v>87</v>
      </c>
      <c r="K33" s="52" t="s">
        <v>88</v>
      </c>
    </row>
    <row r="34" customFormat="false" ht="13.8" hidden="false" customHeight="false" outlineLevel="0" collapsed="false">
      <c r="B34" s="71" t="n">
        <f aca="false">SUMPRODUCT($E$12:$E$18,B23:B29)/$B$8</f>
        <v>0</v>
      </c>
      <c r="C34" s="71" t="n">
        <f aca="false">SUMPRODUCT($E$12:$E$18,C23:C29)/$B$8</f>
        <v>0</v>
      </c>
      <c r="D34" s="71" t="n">
        <f aca="false">SUMPRODUCT($E$12:$E$18,D23:D29)/$B$8</f>
        <v>0</v>
      </c>
      <c r="E34" s="71" t="n">
        <f aca="false">SUMPRODUCT($E$12:$E$18,E23:E29)/$B$8</f>
        <v>0</v>
      </c>
      <c r="F34" s="71" t="n">
        <f aca="false">SUMPRODUCT($E$12:$E$18,F23:F29)/$B$8</f>
        <v>0</v>
      </c>
      <c r="G34" s="71" t="n">
        <f aca="false">SUMPRODUCT($E$12:$E$18,G23:G29)/$B$8</f>
        <v>0</v>
      </c>
      <c r="H34" s="71" t="n">
        <f aca="false">SUMPRODUCT($E$12:$E$18,H23:H29)/$B$8</f>
        <v>0</v>
      </c>
      <c r="I34" s="71" t="n">
        <f aca="false">SUMPRODUCT($E$12:$E$18,I23:I29)/$B$8</f>
        <v>0</v>
      </c>
      <c r="J34" s="71" t="n">
        <f aca="false">SUMPRODUCT($E$12:$E$18,J23:J29)/$B$8</f>
        <v>0</v>
      </c>
      <c r="K34" s="71" t="n">
        <f aca="false">SUMPRODUCT($E$12:$E$18,K23:K29)/$B$8</f>
        <v>0</v>
      </c>
    </row>
    <row r="37" customFormat="false" ht="13.8" hidden="false" customHeight="false" outlineLevel="0" collapsed="false">
      <c r="A37" s="5" t="s">
        <v>77</v>
      </c>
      <c r="B37" s="67"/>
      <c r="C37" s="67"/>
      <c r="D37" s="67"/>
      <c r="E37" s="67"/>
      <c r="F37" s="67"/>
      <c r="G37" s="67"/>
      <c r="H37" s="67"/>
      <c r="I37" s="67"/>
      <c r="J37" s="67"/>
      <c r="K37" s="67"/>
    </row>
    <row r="38" customFormat="false" ht="23.85" hidden="false" customHeight="true" outlineLevel="0" collapsed="false">
      <c r="A38" s="52" t="s">
        <v>78</v>
      </c>
      <c r="B38" s="52" t="s">
        <v>79</v>
      </c>
      <c r="C38" s="52" t="s">
        <v>80</v>
      </c>
      <c r="D38" s="52" t="s">
        <v>81</v>
      </c>
      <c r="E38" s="52" t="s">
        <v>82</v>
      </c>
      <c r="F38" s="52" t="s">
        <v>83</v>
      </c>
      <c r="G38" s="52" t="s">
        <v>84</v>
      </c>
      <c r="H38" s="52" t="s">
        <v>85</v>
      </c>
      <c r="I38" s="52" t="s">
        <v>86</v>
      </c>
      <c r="J38" s="52" t="s">
        <v>87</v>
      </c>
      <c r="K38" s="52" t="s">
        <v>88</v>
      </c>
    </row>
    <row r="39" customFormat="false" ht="59.65" hidden="false" customHeight="true" outlineLevel="0" collapsed="false">
      <c r="A39" s="6" t="s">
        <v>89</v>
      </c>
      <c r="B39" s="65"/>
      <c r="C39" s="65"/>
      <c r="D39" s="65"/>
      <c r="E39" s="65"/>
      <c r="F39" s="65"/>
      <c r="G39" s="65"/>
      <c r="H39" s="65"/>
      <c r="I39" s="65"/>
      <c r="J39" s="65"/>
      <c r="K39" s="65"/>
    </row>
    <row r="40" customFormat="false" ht="52.35" hidden="false" customHeight="true" outlineLevel="0" collapsed="false">
      <c r="A40" s="6" t="s">
        <v>90</v>
      </c>
      <c r="B40" s="66"/>
      <c r="C40" s="66"/>
      <c r="D40" s="66"/>
      <c r="E40" s="66"/>
      <c r="F40" s="66"/>
      <c r="G40" s="66"/>
      <c r="H40" s="66"/>
      <c r="I40" s="66"/>
      <c r="J40" s="66"/>
      <c r="K40" s="66"/>
    </row>
    <row r="41" customFormat="false" ht="23.85" hidden="false" customHeight="true" outlineLevel="0" collapsed="false">
      <c r="A41" s="6" t="s">
        <v>91</v>
      </c>
      <c r="B41" s="67" t="str">
        <f aca="false">IF(B40="","",VLOOKUP(B40,param!$Q$8:$U$2501,2,0))</f>
        <v/>
      </c>
      <c r="C41" s="67" t="str">
        <f aca="false">IF(C40="","",VLOOKUP(C40,param!$Q$8:$U$2501,2,0))</f>
        <v/>
      </c>
      <c r="D41" s="67" t="str">
        <f aca="false">IF(D40="","",VLOOKUP(D40,param!$Q$8:$U$2501,2,0))</f>
        <v/>
      </c>
      <c r="E41" s="67" t="str">
        <f aca="false">IF(E40="","",VLOOKUP(E40,param!$Q$8:$U$2501,2,0))</f>
        <v/>
      </c>
      <c r="F41" s="67" t="str">
        <f aca="false">IF(F40="","",VLOOKUP(F40,param!$Q$8:$U$2501,2,0))</f>
        <v/>
      </c>
      <c r="G41" s="67" t="str">
        <f aca="false">IF(G40="","",VLOOKUP(G40,param!$Q$8:$U$2501,2,0))</f>
        <v/>
      </c>
      <c r="H41" s="67" t="str">
        <f aca="false">IF(H40="","",VLOOKUP(H40,param!$Q$8:$U$2501,2,0))</f>
        <v/>
      </c>
      <c r="I41" s="67" t="str">
        <f aca="false">IF(I40="","",VLOOKUP(I40,param!$Q$8:$U$2501,2,0))</f>
        <v/>
      </c>
      <c r="J41" s="67" t="str">
        <f aca="false">IF(J40="","",VLOOKUP(J40,param!$Q$8:$U$2501,2,0))</f>
        <v/>
      </c>
      <c r="K41" s="67" t="str">
        <f aca="false">IF(K40="","",VLOOKUP(K40,param!$Q$8:$U$2501,2,0))</f>
        <v/>
      </c>
    </row>
    <row r="42" customFormat="false" ht="23.85" hidden="false" customHeight="true" outlineLevel="0" collapsed="false">
      <c r="A42" s="6" t="s">
        <v>92</v>
      </c>
      <c r="B42" s="67" t="str">
        <f aca="false">IF(B40="","",VLOOKUP(B40,param!$Q$8:$U$2501,5,0))</f>
        <v/>
      </c>
      <c r="C42" s="67" t="str">
        <f aca="false">IF(C40="","",VLOOKUP(C40,param!$Q$8:$U$2501,5,0))</f>
        <v/>
      </c>
      <c r="D42" s="67" t="str">
        <f aca="false">IF(D40="","",VLOOKUP(D40,param!$Q$8:$U$2501,5,0))</f>
        <v/>
      </c>
      <c r="E42" s="67" t="str">
        <f aca="false">IF(E40="","",VLOOKUP(E40,param!$Q$8:$U$2501,5,0))</f>
        <v/>
      </c>
      <c r="F42" s="67" t="str">
        <f aca="false">IF(F40="","",VLOOKUP(F40,param!$Q$8:$U$2501,5,0))</f>
        <v/>
      </c>
      <c r="G42" s="67" t="str">
        <f aca="false">IF(G40="","",VLOOKUP(G40,param!$Q$8:$U$2501,5,0))</f>
        <v/>
      </c>
      <c r="H42" s="67" t="str">
        <f aca="false">IF(H40="","",VLOOKUP(H40,param!$Q$8:$U$2501,5,0))</f>
        <v/>
      </c>
      <c r="I42" s="67" t="str">
        <f aca="false">IF(I40="","",VLOOKUP(I40,param!$Q$8:$U$2501,5,0))</f>
        <v/>
      </c>
      <c r="J42" s="67" t="str">
        <f aca="false">IF(J40="","",VLOOKUP(J40,param!$Q$8:$U$2501,5,0))</f>
        <v/>
      </c>
      <c r="K42" s="67" t="str">
        <f aca="false">IF(K40="","",VLOOKUP(K40,param!$Q$8:$U$2501,5,0))</f>
        <v/>
      </c>
    </row>
    <row r="43" customFormat="false" ht="26.85" hidden="false" customHeight="false" outlineLevel="0" collapsed="false">
      <c r="A43" s="63" t="s">
        <v>93</v>
      </c>
      <c r="B43" s="7"/>
      <c r="C43" s="7"/>
      <c r="D43" s="7"/>
      <c r="E43" s="7"/>
      <c r="F43" s="7"/>
      <c r="G43" s="7"/>
      <c r="H43" s="7"/>
      <c r="I43" s="7"/>
      <c r="J43" s="7"/>
      <c r="K43" s="7"/>
    </row>
    <row r="44" customFormat="false" ht="22.9" hidden="false" customHeight="true" outlineLevel="0" collapsed="false">
      <c r="A44" s="63" t="s">
        <v>94</v>
      </c>
      <c r="B44" s="67" t="str">
        <f aca="false">IF(OR(B40="",B43=""),"",MAX(B41,B43))</f>
        <v/>
      </c>
      <c r="C44" s="67" t="str">
        <f aca="false">IF(OR(C40="",C43=""),"",MAX(C41,C43))</f>
        <v/>
      </c>
      <c r="D44" s="67" t="str">
        <f aca="false">IF(OR(D40="",D43=""),"",MAX(D41,D43))</f>
        <v/>
      </c>
      <c r="E44" s="67" t="str">
        <f aca="false">IF(OR(E40="",E43=""),"",MAX(E41,E43))</f>
        <v/>
      </c>
      <c r="F44" s="67" t="str">
        <f aca="false">IF(OR(F40="",F43=""),"",MAX(F41,F43))</f>
        <v/>
      </c>
      <c r="G44" s="67" t="str">
        <f aca="false">IF(OR(G40="",G43=""),"",MAX(G41,G43))</f>
        <v/>
      </c>
      <c r="H44" s="67" t="str">
        <f aca="false">IF(OR(H40="",H43=""),"",MAX(H41,H43))</f>
        <v/>
      </c>
      <c r="I44" s="67" t="str">
        <f aca="false">IF(OR(I40="",I43=""),"",MAX(I41,I43))</f>
        <v/>
      </c>
      <c r="J44" s="67" t="str">
        <f aca="false">IF(OR(J40="",J43=""),"",MAX(J41,J43))</f>
        <v/>
      </c>
      <c r="K44" s="67" t="str">
        <f aca="false">IF(OR(K40="",K43=""),"",MAX(K41,K43))</f>
        <v/>
      </c>
    </row>
    <row r="45" customFormat="false" ht="14.15" hidden="false" customHeight="false" outlineLevel="0" collapsed="false">
      <c r="A45" s="63" t="s">
        <v>95</v>
      </c>
      <c r="B45" s="7"/>
      <c r="C45" s="7"/>
      <c r="D45" s="7"/>
      <c r="E45" s="7"/>
      <c r="F45" s="7"/>
      <c r="G45" s="7"/>
      <c r="H45" s="7"/>
      <c r="I45" s="7"/>
      <c r="J45" s="7"/>
      <c r="K45" s="7"/>
    </row>
    <row r="46" customFormat="false" ht="14.15" hidden="false" customHeight="false" outlineLevel="0" collapsed="false">
      <c r="A46" s="63" t="s">
        <v>96</v>
      </c>
      <c r="B46" s="67" t="str">
        <f aca="false">IF(B40="","",param!$B$3)</f>
        <v/>
      </c>
      <c r="C46" s="67" t="str">
        <f aca="false">IF(C40="","",param!$B$3)</f>
        <v/>
      </c>
      <c r="D46" s="67" t="str">
        <f aca="false">IF(D40="","",param!$B$3)</f>
        <v/>
      </c>
      <c r="E46" s="67" t="str">
        <f aca="false">IF(E40="","",param!$B$3)</f>
        <v/>
      </c>
      <c r="F46" s="67" t="str">
        <f aca="false">IF(F40="","",param!$B$3)</f>
        <v/>
      </c>
      <c r="G46" s="67" t="str">
        <f aca="false">IF(G40="","",param!$B$3)</f>
        <v/>
      </c>
      <c r="H46" s="67" t="str">
        <f aca="false">IF(H40="","",param!$B$3)</f>
        <v/>
      </c>
      <c r="I46" s="67" t="str">
        <f aca="false">IF(I40="","",param!$B$3)</f>
        <v/>
      </c>
      <c r="J46" s="67" t="str">
        <f aca="false">IF(J40="","",param!$B$3)</f>
        <v/>
      </c>
      <c r="K46" s="67" t="str">
        <f aca="false">IF(K40="","",param!$B$3)</f>
        <v/>
      </c>
    </row>
    <row r="47" customFormat="false" ht="14.15" hidden="false" customHeight="false" outlineLevel="0" collapsed="false">
      <c r="A47" s="63" t="s">
        <v>97</v>
      </c>
      <c r="B47" s="6" t="str">
        <f aca="false">IF(B44="","",MAX(0,MIN(B45,B42)-B44))</f>
        <v/>
      </c>
      <c r="C47" s="6" t="str">
        <f aca="false">IF(C44="","",MAX(0,MIN(C45,C42)-C44))</f>
        <v/>
      </c>
      <c r="D47" s="6" t="str">
        <f aca="false">IF(D44="","",MAX(0,MIN(D45,D42)-D44))</f>
        <v/>
      </c>
      <c r="E47" s="6" t="str">
        <f aca="false">IF(E44="","",MAX(0,MIN(E45,E42)-E44))</f>
        <v/>
      </c>
      <c r="F47" s="6" t="str">
        <f aca="false">IF(F44="","",MAX(0,MIN(F45,F42)-F44))</f>
        <v/>
      </c>
      <c r="G47" s="6" t="str">
        <f aca="false">IF(G44="","",MAX(0,MIN(G45,G42)-G44))</f>
        <v/>
      </c>
      <c r="H47" s="6" t="str">
        <f aca="false">IF(H44="","",MAX(0,MIN(H45,H42)-H44))</f>
        <v/>
      </c>
      <c r="I47" s="6" t="str">
        <f aca="false">IF(I44="","",MAX(0,MIN(I45,I42)-I44))</f>
        <v/>
      </c>
      <c r="J47" s="6" t="str">
        <f aca="false">IF(J44="","",MAX(0,MIN(J45,J42)-J44))</f>
        <v/>
      </c>
      <c r="K47" s="6" t="str">
        <f aca="false">IF(K44="","",MAX(0,MIN(K45,K42)-K44))</f>
        <v/>
      </c>
    </row>
    <row r="48" customFormat="false" ht="14.15" hidden="false" customHeight="false" outlineLevel="0" collapsed="false">
      <c r="A48" s="63" t="s">
        <v>98</v>
      </c>
      <c r="B48" s="6" t="str">
        <f aca="false">IF(B44="","",IF(OR(B45&gt;param!$B$2,B45=""),0,MAX(0,MIN(MIN(B45,B46)-MAX(B42,B44),150))))</f>
        <v/>
      </c>
      <c r="C48" s="6" t="str">
        <f aca="false">IF(C44="","",IF(OR(C45&gt;param!$B$2,C45=""),0,MAX(0,MIN(MIN(C45,C46)-MAX(C42,C44),150))))</f>
        <v/>
      </c>
      <c r="D48" s="6" t="str">
        <f aca="false">IF(D44="","",IF(OR(D45&gt;param!$B$2,D45=""),0,MAX(0,MIN(MIN(D45,D46)-MAX(D42,D44),150))))</f>
        <v/>
      </c>
      <c r="E48" s="6" t="str">
        <f aca="false">IF(E44="","",IF(OR(E45&gt;param!$B$2,E45=""),0,MAX(0,MIN(MIN(E45,E46)-MAX(E42,E44),150))))</f>
        <v/>
      </c>
      <c r="F48" s="6" t="str">
        <f aca="false">IF(F44="","",IF(OR(F45&gt;param!$B$2,F45=""),0,MAX(0,MIN(MIN(F45,F46)-MAX(F42,F44),150))))</f>
        <v/>
      </c>
      <c r="G48" s="6" t="str">
        <f aca="false">IF(G44="","",IF(OR(G45&gt;param!$B$2,G45=""),0,MAX(0,MIN(MIN(G45,G46)-MAX(G42,G44),150))))</f>
        <v/>
      </c>
      <c r="H48" s="6" t="str">
        <f aca="false">IF(H44="","",IF(OR(H45&gt;param!$B$2,H45=""),0,MAX(0,MIN(MIN(H45,H46)-MAX(H42,H44),150))))</f>
        <v/>
      </c>
      <c r="I48" s="6" t="str">
        <f aca="false">IF(I44="","",IF(OR(I45&gt;param!$B$2,I45=""),0,MAX(0,MIN(MIN(I45,I46)-MAX(I42,I44),150))))</f>
        <v/>
      </c>
      <c r="J48" s="6" t="str">
        <f aca="false">IF(J44="","",IF(OR(J45&gt;param!$B$2,J45=""),0,MAX(0,MIN(MIN(J45,J46)-MAX(J42,J44),150))))</f>
        <v/>
      </c>
      <c r="K48" s="6" t="str">
        <f aca="false">IF(K44="","",IF(OR(K45&gt;param!$B$2,K45=""),0,MAX(0,MIN(MIN(K45,K46)-MAX(K42,K44),150))))</f>
        <v/>
      </c>
    </row>
    <row r="50" customFormat="false" ht="13.8" hidden="false" customHeight="false" outlineLevel="0" collapsed="false">
      <c r="A50" s="5" t="s">
        <v>123</v>
      </c>
    </row>
    <row r="51" customFormat="false" ht="13.8" hidden="false" customHeight="false" outlineLevel="0" collapsed="false">
      <c r="A51" s="6" t="s">
        <v>104</v>
      </c>
      <c r="B51" s="72" t="n">
        <f aca="false">ROUNDDOWN(SUMPRODUCT($B$34:$K$34,B47:K47),2)</f>
        <v>0</v>
      </c>
    </row>
    <row r="52" customFormat="false" ht="13.8" hidden="false" customHeight="false" outlineLevel="0" collapsed="false">
      <c r="A52" s="6" t="s">
        <v>105</v>
      </c>
      <c r="B52" s="72" t="n">
        <f aca="false">ROUNDDOWN(SUMPRODUCT($B$34:$K$34,B48:K48)*0.5,2)</f>
        <v>0</v>
      </c>
    </row>
    <row r="55" customFormat="false" ht="13.8" hidden="false" customHeight="false" outlineLevel="0" collapsed="false">
      <c r="A55" s="39" t="s">
        <v>46</v>
      </c>
      <c r="B55" s="40"/>
      <c r="C55" s="41"/>
    </row>
    <row r="56" customFormat="false" ht="13.8" hidden="false" customHeight="false" outlineLevel="0" collapsed="false">
      <c r="A56" s="73" t="s">
        <v>47</v>
      </c>
      <c r="C56" s="43"/>
    </row>
    <row r="57" customFormat="false" ht="13.8" hidden="false" customHeight="false" outlineLevel="0" collapsed="false">
      <c r="A57" s="42"/>
      <c r="C57" s="43"/>
    </row>
    <row r="58" customFormat="false" ht="13.8" hidden="false" customHeight="false" outlineLevel="0" collapsed="false">
      <c r="A58" s="42" t="s">
        <v>48</v>
      </c>
      <c r="C58" s="43"/>
    </row>
    <row r="59" customFormat="false" ht="13.8" hidden="false" customHeight="false" outlineLevel="0" collapsed="false">
      <c r="A59" s="42"/>
      <c r="C59" s="43"/>
    </row>
    <row r="60" customFormat="false" ht="13.8" hidden="false" customHeight="false" outlineLevel="0" collapsed="false">
      <c r="A60" s="42" t="s">
        <v>49</v>
      </c>
      <c r="C60" s="43"/>
    </row>
    <row r="61" customFormat="false" ht="13.8" hidden="false" customHeight="false" outlineLevel="0" collapsed="false">
      <c r="A61" s="42"/>
      <c r="C61" s="43"/>
    </row>
    <row r="62" customFormat="false" ht="39.75" hidden="false" customHeight="true" outlineLevel="0" collapsed="false">
      <c r="A62" s="44" t="s">
        <v>50</v>
      </c>
      <c r="B62" s="44"/>
      <c r="C62" s="45" t="str">
        <f aca="false">param!$B$1</f>
        <v>V2.0</v>
      </c>
    </row>
    <row r="63" customFormat="false" ht="13.8" hidden="false" customHeight="false" outlineLevel="0" collapsed="false">
      <c r="A63" s="42"/>
      <c r="C63" s="43"/>
    </row>
    <row r="64" customFormat="false" ht="13.8" hidden="false" customHeight="false" outlineLevel="0" collapsed="false">
      <c r="A64" s="42" t="s">
        <v>51</v>
      </c>
      <c r="C64" s="43"/>
    </row>
    <row r="65" customFormat="false" ht="13.8" hidden="false" customHeight="false" outlineLevel="0" collapsed="false">
      <c r="A65" s="42"/>
      <c r="C65" s="43"/>
    </row>
    <row r="66" customFormat="false" ht="13.8" hidden="false" customHeight="false" outlineLevel="0" collapsed="false">
      <c r="A66" s="42"/>
      <c r="C66" s="43"/>
    </row>
    <row r="67" customFormat="false" ht="13.8" hidden="false" customHeight="false" outlineLevel="0" collapsed="false">
      <c r="A67" s="42"/>
      <c r="C67" s="43"/>
    </row>
    <row r="68" customFormat="false" ht="13.8" hidden="false" customHeight="false" outlineLevel="0" collapsed="false">
      <c r="A68" s="42"/>
      <c r="C68" s="43"/>
    </row>
    <row r="69" customFormat="false" ht="13.8" hidden="false" customHeight="false" outlineLevel="0" collapsed="false">
      <c r="A69" s="46"/>
      <c r="B69" s="47"/>
      <c r="C69" s="48"/>
    </row>
  </sheetData>
  <sheetProtection sheet="true" objects="true" scenarios="true"/>
  <mergeCells count="4">
    <mergeCell ref="A1:L1"/>
    <mergeCell ref="B2:F2"/>
    <mergeCell ref="B3:F3"/>
    <mergeCell ref="A62:B62"/>
  </mergeCells>
  <dataValidations count="2">
    <dataValidation allowBlank="true" operator="equal" showDropDown="false" showErrorMessage="true" showInputMessage="false" sqref="A12:A18" type="list">
      <formula1>param!$E$7:$E$22</formula1>
      <formula2>0</formula2>
    </dataValidation>
    <dataValidation allowBlank="true" operator="equal" showDropDown="false" showErrorMessage="true" showInputMessage="false" sqref="B40:K40" type="list">
      <formula1>param!$Q$8:$Q$2501</formula1>
      <formula2>0</formula2>
    </dataValidation>
  </dataValidations>
  <printOptions headings="false" gridLines="false" gridLinesSet="true" horizontalCentered="false" verticalCentered="false"/>
  <pageMargins left="0.4375" right="0.343055555555556" top="0.196527777777778" bottom="0.335416666666667" header="0.196527777777778" footer="0.196527777777778"/>
  <pageSetup paperSize="77" scale="70" firstPageNumber="1" fitToWidth="1" fitToHeight="1" pageOrder="overThenDown" orientation="landscape" blackAndWhite="false" draft="false" cellComments="none" useFirstPageNumber="true" horizontalDpi="300" verticalDpi="300" copies="1"/>
  <headerFooter differentFirst="false" differentOddEven="false">
    <oddHeader/>
    <oddFooter>&amp;L&amp;"Arial,Normal"&amp;10&amp;F&amp;C&amp;"Arial,Normal"&amp;10Page &amp;P/&amp;N</oddFooter>
  </headerFooter>
  <legacyDrawing r:id="rId2"/>
</worksheet>
</file>

<file path=xl/worksheets/sheet5.xml><?xml version="1.0" encoding="utf-8"?>
<worksheet xmlns="http://schemas.openxmlformats.org/spreadsheetml/2006/main" xmlns:r="http://schemas.openxmlformats.org/officeDocument/2006/relationships">
  <sheetPr filterMode="false">
    <pageSetUpPr fitToPage="false"/>
  </sheetPr>
  <dimension ref="A1:M68"/>
  <sheetViews>
    <sheetView showFormulas="false" showGridLines="true" showRowColHeaders="true" showZeros="true" rightToLeft="false" tabSelected="false" showOutlineSymbols="true" defaultGridColor="true" view="normal" topLeftCell="A16" colorId="64" zoomScale="75" zoomScaleNormal="75" zoomScalePageLayoutView="100" workbookViewId="0">
      <selection pane="topLeft" activeCell="B47" activeCellId="0" sqref="B47"/>
    </sheetView>
  </sheetViews>
  <sheetFormatPr defaultColWidth="10.8203125" defaultRowHeight="13.8" zeroHeight="false" outlineLevelRow="0" outlineLevelCol="0"/>
  <cols>
    <col collapsed="false" customWidth="true" hidden="false" outlineLevel="0" max="1" min="1" style="1" width="35.2"/>
    <col collapsed="false" customWidth="true" hidden="false" outlineLevel="0" max="3" min="2" style="1" width="14.03"/>
    <col collapsed="false" customWidth="true" hidden="false" outlineLevel="0" max="6" min="4" style="1" width="23.38"/>
    <col collapsed="false" customWidth="true" hidden="false" outlineLevel="0" max="12" min="7" style="1" width="14.03"/>
    <col collapsed="false" customWidth="false" hidden="false" outlineLevel="0" max="64" min="13" style="1" width="10.83"/>
  </cols>
  <sheetData>
    <row r="1" customFormat="false" ht="17.9" hidden="false" customHeight="false" outlineLevel="0" collapsed="false">
      <c r="A1" s="49" t="s">
        <v>124</v>
      </c>
      <c r="B1" s="49"/>
      <c r="C1" s="49"/>
      <c r="D1" s="49"/>
      <c r="E1" s="49"/>
      <c r="F1" s="49"/>
      <c r="G1" s="49"/>
      <c r="H1" s="49"/>
      <c r="I1" s="49"/>
      <c r="J1" s="49"/>
      <c r="K1" s="49"/>
      <c r="L1" s="49"/>
      <c r="M1" s="49"/>
    </row>
    <row r="2" customFormat="false" ht="13.8" hidden="false" customHeight="false" outlineLevel="0" collapsed="false">
      <c r="A2" s="3" t="s">
        <v>1</v>
      </c>
      <c r="B2" s="1" t="str">
        <f aca="false">IF(Synthèse!$B2="","",Synthèse!$B2)</f>
        <v/>
      </c>
    </row>
    <row r="3" customFormat="false" ht="13.8" hidden="false" customHeight="false" outlineLevel="0" collapsed="false">
      <c r="A3" s="3" t="s">
        <v>2</v>
      </c>
      <c r="B3" s="1" t="str">
        <f aca="false">IF(Synthèse!$B3="","",Synthèse!$B3)</f>
        <v/>
      </c>
    </row>
    <row r="5" customFormat="false" ht="13.8" hidden="false" customHeight="false" outlineLevel="0" collapsed="false">
      <c r="A5" s="5" t="s">
        <v>53</v>
      </c>
    </row>
    <row r="6" customFormat="false" ht="13.8" hidden="false" customHeight="false" outlineLevel="0" collapsed="false">
      <c r="A6" s="6" t="s">
        <v>54</v>
      </c>
      <c r="B6" s="50" t="n">
        <f aca="false">Synthèse!$B$6</f>
        <v>0</v>
      </c>
    </row>
    <row r="7" customFormat="false" ht="13.8" hidden="false" customHeight="false" outlineLevel="0" collapsed="false">
      <c r="A7" s="6" t="s">
        <v>55</v>
      </c>
      <c r="B7" s="50" t="n">
        <f aca="false">Synthèse!$B$7</f>
        <v>0</v>
      </c>
    </row>
    <row r="8" customFormat="false" ht="13.8" hidden="false" customHeight="false" outlineLevel="0" collapsed="false">
      <c r="A8" s="6" t="s">
        <v>6</v>
      </c>
      <c r="B8" s="51" t="n">
        <f aca="false">Synthèse!$B$8</f>
        <v>1</v>
      </c>
    </row>
    <row r="10" customFormat="false" ht="13.8" hidden="false" customHeight="false" outlineLevel="0" collapsed="false">
      <c r="A10" s="5" t="s">
        <v>56</v>
      </c>
    </row>
    <row r="11" customFormat="false" ht="34.3" hidden="false" customHeight="true" outlineLevel="0" collapsed="false">
      <c r="A11" s="52" t="s">
        <v>119</v>
      </c>
      <c r="B11" s="52" t="s">
        <v>120</v>
      </c>
      <c r="C11" s="61" t="s">
        <v>121</v>
      </c>
      <c r="D11" s="33" t="s">
        <v>110</v>
      </c>
      <c r="E11" s="33"/>
      <c r="F11" s="33"/>
    </row>
    <row r="12" customFormat="false" ht="26.85" hidden="false" customHeight="true" outlineLevel="0" collapsed="false">
      <c r="A12" s="75"/>
      <c r="B12" s="55"/>
      <c r="C12" s="57" t="str">
        <f aca="false">IF(A12="","",IFERROR((B12/L23),))</f>
        <v/>
      </c>
      <c r="D12" s="76" t="s">
        <v>112</v>
      </c>
      <c r="E12" s="76"/>
      <c r="F12" s="76"/>
    </row>
    <row r="13" customFormat="false" ht="26.85" hidden="false" customHeight="true" outlineLevel="0" collapsed="false">
      <c r="A13" s="75"/>
      <c r="B13" s="55"/>
      <c r="C13" s="57" t="str">
        <f aca="false">IF(A13="","",IFERROR((B13/L24),))</f>
        <v/>
      </c>
      <c r="D13" s="76" t="s">
        <v>112</v>
      </c>
      <c r="E13" s="76"/>
      <c r="F13" s="76"/>
    </row>
    <row r="14" customFormat="false" ht="26.85" hidden="false" customHeight="true" outlineLevel="0" collapsed="false">
      <c r="A14" s="75"/>
      <c r="B14" s="82"/>
      <c r="C14" s="57" t="str">
        <f aca="false">IF(A14="","",IFERROR((B14/L25),))</f>
        <v/>
      </c>
      <c r="D14" s="76" t="s">
        <v>112</v>
      </c>
      <c r="E14" s="76"/>
      <c r="F14" s="76"/>
    </row>
    <row r="15" customFormat="false" ht="26.85" hidden="false" customHeight="true" outlineLevel="0" collapsed="false">
      <c r="A15" s="75"/>
      <c r="B15" s="82"/>
      <c r="C15" s="57" t="str">
        <f aca="false">IF(A15="","",IFERROR((B15/L26),))</f>
        <v/>
      </c>
      <c r="D15" s="76" t="s">
        <v>112</v>
      </c>
      <c r="E15" s="76"/>
      <c r="F15" s="76"/>
    </row>
    <row r="16" customFormat="false" ht="26.85" hidden="false" customHeight="true" outlineLevel="0" collapsed="false">
      <c r="A16" s="75"/>
      <c r="B16" s="82"/>
      <c r="C16" s="57" t="str">
        <f aca="false">IF(A16="","",IFERROR((B16/L27),))</f>
        <v/>
      </c>
      <c r="D16" s="76" t="s">
        <v>112</v>
      </c>
      <c r="E16" s="76"/>
      <c r="F16" s="76"/>
    </row>
    <row r="17" customFormat="false" ht="26.85" hidden="false" customHeight="true" outlineLevel="0" collapsed="false">
      <c r="A17" s="75"/>
      <c r="B17" s="82"/>
      <c r="C17" s="57" t="str">
        <f aca="false">IF(A17="","",IFERROR((B17/L28),))</f>
        <v/>
      </c>
      <c r="D17" s="76" t="s">
        <v>112</v>
      </c>
      <c r="E17" s="76"/>
      <c r="F17" s="76"/>
    </row>
    <row r="18" customFormat="false" ht="26.85" hidden="false" customHeight="true" outlineLevel="0" collapsed="false">
      <c r="A18" s="75"/>
      <c r="B18" s="82"/>
      <c r="C18" s="57" t="str">
        <f aca="false">IF(A18="","",IFERROR((B18/L29),))</f>
        <v/>
      </c>
      <c r="D18" s="76" t="s">
        <v>112</v>
      </c>
      <c r="E18" s="76"/>
      <c r="F18" s="76"/>
    </row>
    <row r="21" customFormat="false" ht="13.8" hidden="false" customHeight="false" outlineLevel="0" collapsed="false">
      <c r="A21" s="5" t="s">
        <v>62</v>
      </c>
    </row>
    <row r="22" customFormat="false" ht="34.3" hidden="false" customHeight="false" outlineLevel="0" collapsed="false">
      <c r="A22" s="52" t="s">
        <v>119</v>
      </c>
      <c r="B22" s="61" t="s">
        <v>63</v>
      </c>
      <c r="C22" s="61" t="s">
        <v>64</v>
      </c>
      <c r="D22" s="61" t="s">
        <v>65</v>
      </c>
      <c r="E22" s="61" t="s">
        <v>66</v>
      </c>
      <c r="F22" s="61" t="s">
        <v>67</v>
      </c>
      <c r="G22" s="61" t="s">
        <v>68</v>
      </c>
      <c r="H22" s="61" t="s">
        <v>69</v>
      </c>
      <c r="I22" s="61" t="s">
        <v>70</v>
      </c>
      <c r="J22" s="61" t="s">
        <v>71</v>
      </c>
      <c r="K22" s="61" t="s">
        <v>72</v>
      </c>
      <c r="L22" s="61" t="s">
        <v>73</v>
      </c>
    </row>
    <row r="23" customFormat="false" ht="13.8" hidden="false" customHeight="false" outlineLevel="0" collapsed="false">
      <c r="A23" s="63" t="str">
        <f aca="false">IF(A12="","",A12)</f>
        <v/>
      </c>
      <c r="B23" s="4"/>
      <c r="C23" s="4"/>
      <c r="D23" s="4"/>
      <c r="E23" s="4"/>
      <c r="F23" s="4"/>
      <c r="G23" s="4"/>
      <c r="H23" s="4"/>
      <c r="I23" s="4"/>
      <c r="J23" s="4"/>
      <c r="K23" s="4"/>
      <c r="L23" s="51" t="str">
        <f aca="false">IF(SUM(B23:K23)=0,"",SUM(B23:K23))</f>
        <v/>
      </c>
    </row>
    <row r="24" customFormat="false" ht="13.8" hidden="false" customHeight="false" outlineLevel="0" collapsed="false">
      <c r="A24" s="63" t="str">
        <f aca="false">IF(A13="","",A13)</f>
        <v/>
      </c>
      <c r="B24" s="4"/>
      <c r="C24" s="4"/>
      <c r="D24" s="4"/>
      <c r="E24" s="4"/>
      <c r="F24" s="4"/>
      <c r="G24" s="4"/>
      <c r="H24" s="4"/>
      <c r="I24" s="4"/>
      <c r="J24" s="4"/>
      <c r="K24" s="4"/>
      <c r="L24" s="51" t="str">
        <f aca="false">IF(SUM(B24:K24)=0,"",SUM(B24:K24))</f>
        <v/>
      </c>
    </row>
    <row r="25" customFormat="false" ht="13.8" hidden="false" customHeight="false" outlineLevel="0" collapsed="false">
      <c r="A25" s="63" t="str">
        <f aca="false">IF(A14="","",A14)</f>
        <v/>
      </c>
      <c r="B25" s="4"/>
      <c r="C25" s="4"/>
      <c r="D25" s="4"/>
      <c r="E25" s="4"/>
      <c r="F25" s="4"/>
      <c r="G25" s="4"/>
      <c r="H25" s="4"/>
      <c r="I25" s="4"/>
      <c r="J25" s="4"/>
      <c r="K25" s="4"/>
      <c r="L25" s="51" t="str">
        <f aca="false">IF(SUM(B25:K25)=0,"",SUM(B25:K25))</f>
        <v/>
      </c>
    </row>
    <row r="26" customFormat="false" ht="13.8" hidden="false" customHeight="false" outlineLevel="0" collapsed="false">
      <c r="A26" s="63" t="str">
        <f aca="false">IF(A15="","",A15)</f>
        <v/>
      </c>
      <c r="B26" s="4"/>
      <c r="C26" s="4"/>
      <c r="D26" s="4"/>
      <c r="E26" s="4"/>
      <c r="F26" s="4"/>
      <c r="G26" s="4"/>
      <c r="H26" s="4"/>
      <c r="I26" s="4"/>
      <c r="J26" s="4"/>
      <c r="K26" s="4"/>
      <c r="L26" s="51" t="str">
        <f aca="false">IF(SUM(B26:K26)=0,"",SUM(B26:K26))</f>
        <v/>
      </c>
    </row>
    <row r="27" customFormat="false" ht="13.8" hidden="false" customHeight="false" outlineLevel="0" collapsed="false">
      <c r="A27" s="63" t="str">
        <f aca="false">IF(A16="","",A16)</f>
        <v/>
      </c>
      <c r="B27" s="4"/>
      <c r="C27" s="4"/>
      <c r="D27" s="4"/>
      <c r="E27" s="4"/>
      <c r="F27" s="4"/>
      <c r="G27" s="4"/>
      <c r="H27" s="4"/>
      <c r="I27" s="4"/>
      <c r="J27" s="4"/>
      <c r="K27" s="4"/>
      <c r="L27" s="51" t="str">
        <f aca="false">IF(SUM(B27:K27)=0,"",SUM(B27:K27))</f>
        <v/>
      </c>
    </row>
    <row r="28" customFormat="false" ht="13.8" hidden="false" customHeight="false" outlineLevel="0" collapsed="false">
      <c r="A28" s="63" t="str">
        <f aca="false">IF(A17="","",A17)</f>
        <v/>
      </c>
      <c r="B28" s="4"/>
      <c r="C28" s="4"/>
      <c r="D28" s="4"/>
      <c r="E28" s="4"/>
      <c r="F28" s="4"/>
      <c r="G28" s="4"/>
      <c r="H28" s="4"/>
      <c r="I28" s="4"/>
      <c r="J28" s="4"/>
      <c r="K28" s="4"/>
      <c r="L28" s="51" t="str">
        <f aca="false">IF(SUM(B28:K28)=0,"",SUM(B28:K28))</f>
        <v/>
      </c>
    </row>
    <row r="29" customFormat="false" ht="13.8" hidden="false" customHeight="false" outlineLevel="0" collapsed="false">
      <c r="A29" s="63" t="str">
        <f aca="false">IF(A18="","",A18)</f>
        <v/>
      </c>
      <c r="B29" s="4"/>
      <c r="C29" s="4"/>
      <c r="D29" s="4"/>
      <c r="E29" s="4"/>
      <c r="F29" s="4"/>
      <c r="G29" s="4"/>
      <c r="H29" s="4"/>
      <c r="I29" s="4"/>
      <c r="J29" s="4"/>
      <c r="K29" s="4"/>
      <c r="L29" s="51" t="str">
        <f aca="false">IF(SUM(B29:K29)=0,"",SUM(B29:K29))</f>
        <v/>
      </c>
    </row>
    <row r="32" customFormat="false" ht="13.8" hidden="false" customHeight="false" outlineLevel="0" collapsed="false">
      <c r="A32" s="5" t="s">
        <v>122</v>
      </c>
    </row>
    <row r="33" customFormat="false" ht="13.8" hidden="false" customHeight="false" outlineLevel="0" collapsed="false">
      <c r="B33" s="52" t="s">
        <v>79</v>
      </c>
      <c r="C33" s="52" t="s">
        <v>80</v>
      </c>
      <c r="D33" s="52" t="s">
        <v>81</v>
      </c>
      <c r="E33" s="52" t="s">
        <v>82</v>
      </c>
      <c r="F33" s="52" t="s">
        <v>83</v>
      </c>
      <c r="G33" s="52" t="s">
        <v>84</v>
      </c>
      <c r="H33" s="52" t="s">
        <v>85</v>
      </c>
      <c r="I33" s="52" t="s">
        <v>86</v>
      </c>
      <c r="J33" s="52" t="s">
        <v>87</v>
      </c>
      <c r="K33" s="52" t="s">
        <v>88</v>
      </c>
    </row>
    <row r="34" customFormat="false" ht="13.8" hidden="false" customHeight="false" outlineLevel="0" collapsed="false">
      <c r="A34" s="6" t="s">
        <v>125</v>
      </c>
      <c r="B34" s="71" t="n">
        <f aca="false">SUMPRODUCT($C$12:$C$18,B23:B29)/$B$8</f>
        <v>0</v>
      </c>
      <c r="C34" s="71" t="n">
        <f aca="false">SUMPRODUCT($C$12:$C$18,C23:C29)/$B$8</f>
        <v>0</v>
      </c>
      <c r="D34" s="71" t="n">
        <f aca="false">SUMPRODUCT($C$12:$C$18,D23:D29)/$B$8</f>
        <v>0</v>
      </c>
      <c r="E34" s="71" t="n">
        <f aca="false">SUMPRODUCT($C$12:$C$18,E23:E29)/$B$8</f>
        <v>0</v>
      </c>
      <c r="F34" s="71" t="n">
        <f aca="false">SUMPRODUCT($C$12:$C$18,F23:F29)/$B$8</f>
        <v>0</v>
      </c>
      <c r="G34" s="71" t="n">
        <f aca="false">SUMPRODUCT($C$12:$C$18,G23:G29)/$B$8</f>
        <v>0</v>
      </c>
      <c r="H34" s="71" t="n">
        <f aca="false">SUMPRODUCT($C$12:$C$18,H23:H29)/$B$8</f>
        <v>0</v>
      </c>
      <c r="I34" s="71" t="n">
        <f aca="false">SUMPRODUCT($C$12:$C$18,I23:I29)/$B$8</f>
        <v>0</v>
      </c>
      <c r="J34" s="71" t="n">
        <f aca="false">SUMPRODUCT($C$12:$C$18,J23:J29)/$B$8</f>
        <v>0</v>
      </c>
      <c r="K34" s="71" t="n">
        <f aca="false">SUMPRODUCT($C$12:$C$18,K23:K29)/$B$8</f>
        <v>0</v>
      </c>
    </row>
    <row r="36" customFormat="false" ht="13.8" hidden="false" customHeight="false" outlineLevel="0" collapsed="false">
      <c r="A36" s="5" t="s">
        <v>77</v>
      </c>
    </row>
    <row r="37" customFormat="false" ht="23.85" hidden="false" customHeight="true" outlineLevel="0" collapsed="false">
      <c r="A37" s="52" t="s">
        <v>78</v>
      </c>
      <c r="B37" s="83" t="s">
        <v>79</v>
      </c>
      <c r="C37" s="83" t="s">
        <v>80</v>
      </c>
      <c r="D37" s="83" t="s">
        <v>81</v>
      </c>
      <c r="E37" s="83" t="s">
        <v>82</v>
      </c>
      <c r="F37" s="83" t="s">
        <v>83</v>
      </c>
      <c r="G37" s="83" t="s">
        <v>84</v>
      </c>
      <c r="H37" s="83" t="s">
        <v>85</v>
      </c>
      <c r="I37" s="83" t="s">
        <v>86</v>
      </c>
      <c r="J37" s="83" t="s">
        <v>87</v>
      </c>
      <c r="K37" s="83" t="s">
        <v>88</v>
      </c>
    </row>
    <row r="38" customFormat="false" ht="49.7" hidden="false" customHeight="true" outlineLevel="0" collapsed="false">
      <c r="A38" s="6" t="s">
        <v>89</v>
      </c>
      <c r="B38" s="65"/>
      <c r="C38" s="65"/>
      <c r="D38" s="65"/>
      <c r="E38" s="65"/>
      <c r="F38" s="65"/>
      <c r="G38" s="65"/>
      <c r="H38" s="65"/>
      <c r="I38" s="65"/>
      <c r="J38" s="65"/>
      <c r="K38" s="65"/>
    </row>
    <row r="39" customFormat="false" ht="53.25" hidden="false" customHeight="true" outlineLevel="0" collapsed="false">
      <c r="A39" s="6" t="s">
        <v>90</v>
      </c>
      <c r="B39" s="66"/>
      <c r="C39" s="66"/>
      <c r="D39" s="66"/>
      <c r="E39" s="66"/>
      <c r="F39" s="66"/>
      <c r="G39" s="66"/>
      <c r="H39" s="66"/>
      <c r="I39" s="66"/>
      <c r="J39" s="66"/>
      <c r="K39" s="66"/>
    </row>
    <row r="40" customFormat="false" ht="23.85" hidden="false" customHeight="true" outlineLevel="0" collapsed="false">
      <c r="A40" s="6" t="s">
        <v>91</v>
      </c>
      <c r="B40" s="67" t="str">
        <f aca="false">IF(B39="","",VLOOKUP(B39,param!$Q$8:$U$2501,2,0))</f>
        <v/>
      </c>
      <c r="C40" s="67" t="str">
        <f aca="false">IF(C39="","",VLOOKUP(C39,param!$Q$8:$U$2501,2,0))</f>
        <v/>
      </c>
      <c r="D40" s="67" t="str">
        <f aca="false">IF(D39="","",VLOOKUP(D39,param!$Q$8:$U$2501,2,0))</f>
        <v/>
      </c>
      <c r="E40" s="67" t="str">
        <f aca="false">IF(E39="","",VLOOKUP(E39,param!$Q$8:$U$2501,2,0))</f>
        <v/>
      </c>
      <c r="F40" s="67" t="str">
        <f aca="false">IF(F39="","",VLOOKUP(F39,param!$Q$8:$U$2501,2,0))</f>
        <v/>
      </c>
      <c r="G40" s="67" t="str">
        <f aca="false">IF(G39="","",VLOOKUP(G39,param!$Q$8:$U$2501,2,0))</f>
        <v/>
      </c>
      <c r="H40" s="67" t="str">
        <f aca="false">IF(H39="","",VLOOKUP(H39,param!$Q$8:$U$2501,2,0))</f>
        <v/>
      </c>
      <c r="I40" s="67" t="str">
        <f aca="false">IF(I39="","",VLOOKUP(I39,param!$Q$8:$U$2501,2,0))</f>
        <v/>
      </c>
      <c r="J40" s="67" t="str">
        <f aca="false">IF(J39="","",VLOOKUP(J39,param!$Q$8:$U$2501,2,0))</f>
        <v/>
      </c>
      <c r="K40" s="67" t="str">
        <f aca="false">IF(K39="","",VLOOKUP(K39,param!$Q$8:$U$2501,2,0))</f>
        <v/>
      </c>
    </row>
    <row r="41" customFormat="false" ht="23.85" hidden="false" customHeight="true" outlineLevel="0" collapsed="false">
      <c r="A41" s="6" t="s">
        <v>92</v>
      </c>
      <c r="B41" s="67" t="str">
        <f aca="false">IF(B39="","",VLOOKUP(B39,param!$Q$8:$U$2501,5,0))</f>
        <v/>
      </c>
      <c r="C41" s="67" t="str">
        <f aca="false">IF(C39="","",VLOOKUP(C39,param!$Q$8:$U$2501,5,0))</f>
        <v/>
      </c>
      <c r="D41" s="67" t="str">
        <f aca="false">IF(D39="","",VLOOKUP(D39,param!$Q$8:$U$2501,5,0))</f>
        <v/>
      </c>
      <c r="E41" s="67" t="str">
        <f aca="false">IF(E39="","",VLOOKUP(E39,param!$Q$8:$U$2501,5,0))</f>
        <v/>
      </c>
      <c r="F41" s="67" t="str">
        <f aca="false">IF(F39="","",VLOOKUP(F39,param!$Q$8:$U$2501,5,0))</f>
        <v/>
      </c>
      <c r="G41" s="67" t="str">
        <f aca="false">IF(G39="","",VLOOKUP(G39,param!$Q$8:$U$2501,5,0))</f>
        <v/>
      </c>
      <c r="H41" s="67" t="str">
        <f aca="false">IF(H39="","",VLOOKUP(H39,param!$Q$8:$U$2501,5,0))</f>
        <v/>
      </c>
      <c r="I41" s="67" t="str">
        <f aca="false">IF(I39="","",VLOOKUP(I39,param!$Q$8:$U$2501,5,0))</f>
        <v/>
      </c>
      <c r="J41" s="67" t="str">
        <f aca="false">IF(J39="","",VLOOKUP(J39,param!$Q$8:$U$2501,5,0))</f>
        <v/>
      </c>
      <c r="K41" s="67" t="str">
        <f aca="false">IF(K39="","",VLOOKUP(K39,param!$Q$8:$U$2501,5,0))</f>
        <v/>
      </c>
    </row>
    <row r="42" customFormat="false" ht="26.85" hidden="false" customHeight="false" outlineLevel="0" collapsed="false">
      <c r="A42" s="63" t="s">
        <v>93</v>
      </c>
      <c r="B42" s="7"/>
      <c r="C42" s="7"/>
      <c r="D42" s="7"/>
      <c r="E42" s="7"/>
      <c r="F42" s="7"/>
      <c r="G42" s="7"/>
      <c r="H42" s="7"/>
      <c r="I42" s="7"/>
      <c r="J42" s="7"/>
      <c r="K42" s="7"/>
    </row>
    <row r="43" customFormat="false" ht="14.15" hidden="false" customHeight="false" outlineLevel="0" collapsed="false">
      <c r="A43" s="63" t="s">
        <v>94</v>
      </c>
      <c r="B43" s="67" t="str">
        <f aca="false">IF(OR(B39="",B42=""),"",MAX(B40,B42))</f>
        <v/>
      </c>
      <c r="C43" s="67" t="str">
        <f aca="false">IF(OR(C39="",C42=""),"",MAX(C40,C42))</f>
        <v/>
      </c>
      <c r="D43" s="67" t="str">
        <f aca="false">IF(OR(D39="",D42=""),"",MAX(D40,D42))</f>
        <v/>
      </c>
      <c r="E43" s="67" t="str">
        <f aca="false">IF(OR(E39="",E42=""),"",MAX(E40,E42))</f>
        <v/>
      </c>
      <c r="F43" s="67" t="str">
        <f aca="false">IF(OR(F39="",F42=""),"",MAX(F40,F42))</f>
        <v/>
      </c>
      <c r="G43" s="67" t="str">
        <f aca="false">IF(OR(G39="",G42=""),"",MAX(G40,G42))</f>
        <v/>
      </c>
      <c r="H43" s="67" t="str">
        <f aca="false">IF(OR(H39="",H42=""),"",MAX(H40,H42))</f>
        <v/>
      </c>
      <c r="I43" s="67" t="str">
        <f aca="false">IF(OR(I39="",I42=""),"",MAX(I40,I42))</f>
        <v/>
      </c>
      <c r="J43" s="67" t="str">
        <f aca="false">IF(OR(J39="",J42=""),"",MAX(J40,J42))</f>
        <v/>
      </c>
      <c r="K43" s="67" t="str">
        <f aca="false">IF(OR(K39="",K42=""),"",MAX(K40,K42))</f>
        <v/>
      </c>
    </row>
    <row r="44" customFormat="false" ht="14.15" hidden="false" customHeight="false" outlineLevel="0" collapsed="false">
      <c r="A44" s="63" t="s">
        <v>95</v>
      </c>
      <c r="B44" s="7"/>
      <c r="C44" s="7"/>
      <c r="D44" s="7"/>
      <c r="E44" s="7"/>
      <c r="F44" s="7"/>
      <c r="G44" s="7"/>
      <c r="H44" s="7"/>
      <c r="I44" s="7"/>
      <c r="J44" s="7"/>
      <c r="K44" s="7"/>
    </row>
    <row r="45" customFormat="false" ht="14.15" hidden="false" customHeight="false" outlineLevel="0" collapsed="false">
      <c r="A45" s="63" t="s">
        <v>96</v>
      </c>
      <c r="B45" s="67" t="str">
        <f aca="false">IF(B39="","",param!$B$3)</f>
        <v/>
      </c>
      <c r="C45" s="67" t="str">
        <f aca="false">IF(C39="","",param!$B$3)</f>
        <v/>
      </c>
      <c r="D45" s="67" t="str">
        <f aca="false">IF(D39="","",param!$B$3)</f>
        <v/>
      </c>
      <c r="E45" s="67" t="str">
        <f aca="false">IF(E39="","",param!$B$3)</f>
        <v/>
      </c>
      <c r="F45" s="67" t="str">
        <f aca="false">IF(F39="","",param!$B$3)</f>
        <v/>
      </c>
      <c r="G45" s="67" t="str">
        <f aca="false">IF(G39="","",param!$B$3)</f>
        <v/>
      </c>
      <c r="H45" s="67" t="str">
        <f aca="false">IF(H39="","",param!$B$3)</f>
        <v/>
      </c>
      <c r="I45" s="67" t="str">
        <f aca="false">IF(I39="","",param!$B$3)</f>
        <v/>
      </c>
      <c r="J45" s="67" t="str">
        <f aca="false">IF(J39="","",param!$B$3)</f>
        <v/>
      </c>
      <c r="K45" s="67" t="str">
        <f aca="false">IF(K39="","",param!$B$3)</f>
        <v/>
      </c>
    </row>
    <row r="46" customFormat="false" ht="14.15" hidden="false" customHeight="false" outlineLevel="0" collapsed="false">
      <c r="A46" s="63" t="s">
        <v>97</v>
      </c>
      <c r="B46" s="6" t="str">
        <f aca="false">IF(B43="","",MAX(0,MIN(B44,B41)-B43))</f>
        <v/>
      </c>
      <c r="C46" s="6" t="str">
        <f aca="false">IF(C43="","",MAX(0,MIN(C44,C41)-C43))</f>
        <v/>
      </c>
      <c r="D46" s="6" t="str">
        <f aca="false">IF(D43="","",MAX(0,MIN(D44,D41)-D43))</f>
        <v/>
      </c>
      <c r="E46" s="6" t="str">
        <f aca="false">IF(E43="","",MAX(0,MIN(E44,E41)-E43))</f>
        <v/>
      </c>
      <c r="F46" s="6" t="str">
        <f aca="false">IF(F43="","",MAX(0,MIN(F44,F41)-F43))</f>
        <v/>
      </c>
      <c r="G46" s="6" t="str">
        <f aca="false">IF(G43="","",MAX(0,MIN(G44,G41)-G43))</f>
        <v/>
      </c>
      <c r="H46" s="6" t="str">
        <f aca="false">IF(H43="","",MAX(0,MIN(H44,H41)-H43))</f>
        <v/>
      </c>
      <c r="I46" s="6" t="str">
        <f aca="false">IF(I43="","",MAX(0,MIN(I44,I41)-I43))</f>
        <v/>
      </c>
      <c r="J46" s="6" t="str">
        <f aca="false">IF(J43="","",MAX(0,MIN(J44,J41)-J43))</f>
        <v/>
      </c>
      <c r="K46" s="6" t="str">
        <f aca="false">IF(K43="","",MAX(0,MIN(K44,K41)-K43))</f>
        <v/>
      </c>
    </row>
    <row r="47" customFormat="false" ht="14.15" hidden="false" customHeight="false" outlineLevel="0" collapsed="false">
      <c r="A47" s="63" t="s">
        <v>98</v>
      </c>
      <c r="B47" s="6" t="str">
        <f aca="false">IF(B43="","",IF(OR(B44&gt;param!$B$2,B44=""),0,MAX(0,MIN(MIN(B44,B45)-MAX(B41,B43),150))))</f>
        <v/>
      </c>
      <c r="C47" s="6" t="str">
        <f aca="false">IF(C43="","",IF(OR(C44&gt;param!$B$2,C44=""),0,MAX(0,MIN(MIN(C44,C45)-MAX(C41,C43),150))))</f>
        <v/>
      </c>
      <c r="D47" s="6" t="str">
        <f aca="false">IF(D43="","",IF(OR(D44&gt;param!$B$2,D44=""),0,MAX(0,MIN(MIN(D44,D45)-MAX(D41,D43),150))))</f>
        <v/>
      </c>
      <c r="E47" s="6" t="str">
        <f aca="false">IF(E43="","",IF(OR(E44&gt;param!$B$2,E44=""),0,MAX(0,MIN(MIN(E44,E45)-MAX(E41,E43),150))))</f>
        <v/>
      </c>
      <c r="F47" s="6" t="str">
        <f aca="false">IF(F43="","",IF(OR(F44&gt;param!$B$2,F44=""),0,MAX(0,MIN(MIN(F44,F45)-MAX(F41,F43),150))))</f>
        <v/>
      </c>
      <c r="G47" s="6" t="str">
        <f aca="false">IF(G43="","",IF(OR(G44&gt;param!$B$2,G44=""),0,MAX(0,MIN(MIN(G44,G45)-MAX(G41,G43),150))))</f>
        <v/>
      </c>
      <c r="H47" s="6" t="str">
        <f aca="false">IF(H43="","",IF(OR(H44&gt;param!$B$2,H44=""),0,MAX(0,MIN(MIN(H44,H45)-MAX(H41,H43),150))))</f>
        <v/>
      </c>
      <c r="I47" s="6" t="str">
        <f aca="false">IF(I43="","",IF(OR(I44&gt;param!$B$2,I44=""),0,MAX(0,MIN(MIN(I44,I45)-MAX(I41,I43),150))))</f>
        <v/>
      </c>
      <c r="J47" s="6" t="str">
        <f aca="false">IF(J43="","",IF(OR(J44&gt;param!$B$2,J44=""),0,MAX(0,MIN(MIN(J44,J45)-MAX(J41,J43),150))))</f>
        <v/>
      </c>
      <c r="K47" s="6" t="str">
        <f aca="false">IF(K43="","",IF(OR(K44&gt;param!$B$2,K44=""),0,MAX(0,MIN(MIN(K44,K45)-MAX(K41,K43),150))))</f>
        <v/>
      </c>
    </row>
    <row r="49" customFormat="false" ht="13.8" hidden="false" customHeight="false" outlineLevel="0" collapsed="false">
      <c r="A49" s="5" t="s">
        <v>123</v>
      </c>
    </row>
    <row r="50" customFormat="false" ht="13.8" hidden="false" customHeight="false" outlineLevel="0" collapsed="false">
      <c r="A50" s="6" t="s">
        <v>104</v>
      </c>
      <c r="B50" s="72" t="n">
        <f aca="false">ROUNDDOWN(SUMPRODUCT($B$34:$K$34,B46:K46),2)</f>
        <v>0</v>
      </c>
    </row>
    <row r="51" customFormat="false" ht="13.8" hidden="false" customHeight="false" outlineLevel="0" collapsed="false">
      <c r="A51" s="6" t="s">
        <v>105</v>
      </c>
      <c r="B51" s="72" t="n">
        <f aca="false">ROUNDDOWN(SUMPRODUCT($B$34:$K$34,B47:K47)*0.5,2)</f>
        <v>0</v>
      </c>
    </row>
    <row r="54" customFormat="false" ht="13.8" hidden="false" customHeight="false" outlineLevel="0" collapsed="false">
      <c r="A54" s="39" t="s">
        <v>46</v>
      </c>
      <c r="B54" s="40"/>
      <c r="C54" s="41"/>
    </row>
    <row r="55" customFormat="false" ht="13.8" hidden="false" customHeight="false" outlineLevel="0" collapsed="false">
      <c r="A55" s="73" t="s">
        <v>47</v>
      </c>
      <c r="C55" s="43"/>
    </row>
    <row r="56" customFormat="false" ht="13.8" hidden="false" customHeight="false" outlineLevel="0" collapsed="false">
      <c r="A56" s="42"/>
      <c r="C56" s="43"/>
    </row>
    <row r="57" customFormat="false" ht="13.8" hidden="false" customHeight="false" outlineLevel="0" collapsed="false">
      <c r="A57" s="42" t="s">
        <v>48</v>
      </c>
      <c r="C57" s="43"/>
    </row>
    <row r="58" customFormat="false" ht="13.8" hidden="false" customHeight="false" outlineLevel="0" collapsed="false">
      <c r="A58" s="42"/>
      <c r="C58" s="43"/>
    </row>
    <row r="59" customFormat="false" ht="13.8" hidden="false" customHeight="false" outlineLevel="0" collapsed="false">
      <c r="A59" s="42" t="s">
        <v>49</v>
      </c>
      <c r="C59" s="43"/>
    </row>
    <row r="60" customFormat="false" ht="13.8" hidden="false" customHeight="false" outlineLevel="0" collapsed="false">
      <c r="A60" s="42"/>
      <c r="C60" s="43"/>
    </row>
    <row r="61" customFormat="false" ht="42.4" hidden="false" customHeight="true" outlineLevel="0" collapsed="false">
      <c r="A61" s="44" t="s">
        <v>50</v>
      </c>
      <c r="B61" s="44"/>
      <c r="C61" s="45" t="str">
        <f aca="false">param!$B$1</f>
        <v>V2.0</v>
      </c>
    </row>
    <row r="62" customFormat="false" ht="13.8" hidden="false" customHeight="false" outlineLevel="0" collapsed="false">
      <c r="A62" s="42"/>
      <c r="C62" s="43"/>
    </row>
    <row r="63" customFormat="false" ht="13.8" hidden="false" customHeight="false" outlineLevel="0" collapsed="false">
      <c r="A63" s="42" t="s">
        <v>51</v>
      </c>
      <c r="C63" s="43"/>
    </row>
    <row r="64" customFormat="false" ht="13.8" hidden="false" customHeight="false" outlineLevel="0" collapsed="false">
      <c r="A64" s="42"/>
      <c r="C64" s="43"/>
    </row>
    <row r="65" customFormat="false" ht="13.8" hidden="false" customHeight="false" outlineLevel="0" collapsed="false">
      <c r="A65" s="42"/>
      <c r="C65" s="43"/>
    </row>
    <row r="66" customFormat="false" ht="13.8" hidden="false" customHeight="false" outlineLevel="0" collapsed="false">
      <c r="A66" s="42"/>
      <c r="C66" s="43"/>
    </row>
    <row r="67" customFormat="false" ht="13.8" hidden="false" customHeight="false" outlineLevel="0" collapsed="false">
      <c r="A67" s="42"/>
      <c r="C67" s="43"/>
    </row>
    <row r="68" customFormat="false" ht="13.8" hidden="false" customHeight="false" outlineLevel="0" collapsed="false">
      <c r="A68" s="46"/>
      <c r="B68" s="47"/>
      <c r="C68" s="48"/>
    </row>
  </sheetData>
  <sheetProtection sheet="true" objects="true" scenarios="true"/>
  <mergeCells count="12">
    <mergeCell ref="A1:M1"/>
    <mergeCell ref="B2:F2"/>
    <mergeCell ref="B3:F3"/>
    <mergeCell ref="D11:F11"/>
    <mergeCell ref="D12:F12"/>
    <mergeCell ref="D13:F13"/>
    <mergeCell ref="D14:F14"/>
    <mergeCell ref="D15:F15"/>
    <mergeCell ref="D16:F16"/>
    <mergeCell ref="D17:F17"/>
    <mergeCell ref="D18:F18"/>
    <mergeCell ref="A61:B61"/>
  </mergeCells>
  <dataValidations count="1">
    <dataValidation allowBlank="true" operator="equal" showDropDown="false" showErrorMessage="true" showInputMessage="false" sqref="B39:K39" type="list">
      <formula1>param!$Q$8:$Q$2501</formula1>
      <formula2>0</formula2>
    </dataValidation>
  </dataValidations>
  <printOptions headings="false" gridLines="false" gridLinesSet="true" horizontalCentered="false" verticalCentered="false"/>
  <pageMargins left="0.4375" right="0.343055555555556" top="0.196527777777778" bottom="0.335416666666667" header="0.196527777777778" footer="0.196527777777778"/>
  <pageSetup paperSize="77" scale="70" firstPageNumber="1" fitToWidth="1" fitToHeight="1" pageOrder="overThenDown" orientation="landscape" blackAndWhite="false" draft="false" cellComments="none" useFirstPageNumber="false" horizontalDpi="300" verticalDpi="300" copies="1"/>
  <headerFooter differentFirst="false" differentOddEven="false">
    <oddHeader/>
    <oddFooter>&amp;L&amp;"Arial,Normal"&amp;10&amp;F&amp;C&amp;"Arial,Normal"&amp;10Page &amp;P/&amp;N</oddFooter>
  </headerFooter>
  <legacyDrawing r:id="rId2"/>
</worksheet>
</file>

<file path=xl/worksheets/sheet6.xml><?xml version="1.0" encoding="utf-8"?>
<worksheet xmlns="http://schemas.openxmlformats.org/spreadsheetml/2006/main" xmlns:r="http://schemas.openxmlformats.org/officeDocument/2006/relationships">
  <sheetPr filterMode="false">
    <pageSetUpPr fitToPage="false"/>
  </sheetPr>
  <dimension ref="A1:L57"/>
  <sheetViews>
    <sheetView showFormulas="false" showGridLines="true" showRowColHeaders="true" showZeros="true" rightToLeft="false" tabSelected="false" showOutlineSymbols="true" defaultGridColor="true" view="normal" topLeftCell="A4" colorId="64" zoomScale="75" zoomScaleNormal="75" zoomScalePageLayoutView="100" workbookViewId="0">
      <selection pane="topLeft" activeCell="B37" activeCellId="0" sqref="B37"/>
    </sheetView>
  </sheetViews>
  <sheetFormatPr defaultColWidth="10.8203125" defaultRowHeight="13.8" zeroHeight="false" outlineLevelRow="0" outlineLevelCol="0"/>
  <cols>
    <col collapsed="false" customWidth="true" hidden="false" outlineLevel="0" max="1" min="1" style="1" width="32.61"/>
    <col collapsed="false" customWidth="true" hidden="false" outlineLevel="0" max="2" min="2" style="1" width="21.29"/>
    <col collapsed="false" customWidth="true" hidden="false" outlineLevel="0" max="3" min="3" style="1" width="17.35"/>
    <col collapsed="false" customWidth="true" hidden="false" outlineLevel="0" max="4" min="4" style="1" width="15.63"/>
    <col collapsed="false" customWidth="true" hidden="false" outlineLevel="0" max="5" min="5" style="1" width="15.87"/>
    <col collapsed="false" customWidth="true" hidden="false" outlineLevel="0" max="6" min="6" style="1" width="10.46"/>
    <col collapsed="false" customWidth="false" hidden="false" outlineLevel="0" max="64" min="7" style="1" width="10.83"/>
  </cols>
  <sheetData>
    <row r="1" customFormat="false" ht="17.9" hidden="false" customHeight="false" outlineLevel="0" collapsed="false">
      <c r="A1" s="49" t="s">
        <v>126</v>
      </c>
      <c r="B1" s="49"/>
      <c r="C1" s="49"/>
      <c r="D1" s="49"/>
      <c r="E1" s="49"/>
      <c r="F1" s="49"/>
      <c r="G1" s="49"/>
      <c r="H1" s="49"/>
      <c r="I1" s="49"/>
      <c r="J1" s="49"/>
      <c r="K1" s="49"/>
      <c r="L1" s="49"/>
    </row>
    <row r="2" customFormat="false" ht="13.8" hidden="false" customHeight="false" outlineLevel="0" collapsed="false">
      <c r="A2" s="3" t="s">
        <v>1</v>
      </c>
      <c r="B2" s="1" t="str">
        <f aca="false">IF(Synthèse!$B2="","",Synthèse!$B2)</f>
        <v/>
      </c>
    </row>
    <row r="3" customFormat="false" ht="13.8" hidden="false" customHeight="false" outlineLevel="0" collapsed="false">
      <c r="A3" s="3" t="s">
        <v>2</v>
      </c>
      <c r="B3" s="1" t="str">
        <f aca="false">IF(Synthèse!$B3="","",Synthèse!$B3)</f>
        <v/>
      </c>
    </row>
    <row r="5" customFormat="false" ht="13.8" hidden="false" customHeight="false" outlineLevel="0" collapsed="false">
      <c r="A5" s="5" t="s">
        <v>53</v>
      </c>
    </row>
    <row r="6" customFormat="false" ht="13.8" hidden="false" customHeight="false" outlineLevel="0" collapsed="false">
      <c r="A6" s="6" t="s">
        <v>54</v>
      </c>
      <c r="B6" s="50" t="n">
        <f aca="false">Synthèse!$B$6</f>
        <v>0</v>
      </c>
    </row>
    <row r="7" customFormat="false" ht="13.8" hidden="false" customHeight="false" outlineLevel="0" collapsed="false">
      <c r="A7" s="6" t="s">
        <v>55</v>
      </c>
      <c r="B7" s="50" t="n">
        <f aca="false">Synthèse!$B$7</f>
        <v>0</v>
      </c>
    </row>
    <row r="8" customFormat="false" ht="13.8" hidden="false" customHeight="false" outlineLevel="0" collapsed="false">
      <c r="A8" s="6" t="s">
        <v>6</v>
      </c>
      <c r="B8" s="51" t="n">
        <f aca="false">Synthèse!$B$8</f>
        <v>1</v>
      </c>
    </row>
    <row r="10" customFormat="false" ht="13.8" hidden="false" customHeight="false" outlineLevel="0" collapsed="false">
      <c r="A10" s="5" t="s">
        <v>56</v>
      </c>
    </row>
    <row r="11" customFormat="false" ht="13.8" hidden="false" customHeight="false" outlineLevel="0" collapsed="false">
      <c r="A11" s="52" t="s">
        <v>57</v>
      </c>
      <c r="B11" s="52" t="s">
        <v>60</v>
      </c>
      <c r="C11" s="52" t="s">
        <v>109</v>
      </c>
    </row>
    <row r="12" customFormat="false" ht="13.8" hidden="false" customHeight="false" outlineLevel="0" collapsed="false">
      <c r="A12" s="51" t="s">
        <v>127</v>
      </c>
      <c r="B12" s="55"/>
      <c r="C12" s="71" t="str">
        <f aca="false">IF(B12="","",B12/$B$8)</f>
        <v/>
      </c>
    </row>
    <row r="15" customFormat="false" ht="23.85" hidden="false" customHeight="true" outlineLevel="0" collapsed="false">
      <c r="A15" s="5" t="s">
        <v>77</v>
      </c>
    </row>
    <row r="16" customFormat="false" ht="13.8" hidden="false" customHeight="false" outlineLevel="0" collapsed="false">
      <c r="A16" s="52" t="s">
        <v>78</v>
      </c>
      <c r="B16" s="52" t="s">
        <v>79</v>
      </c>
      <c r="C16" s="52" t="s">
        <v>80</v>
      </c>
      <c r="D16" s="52" t="s">
        <v>81</v>
      </c>
      <c r="E16" s="52" t="s">
        <v>82</v>
      </c>
      <c r="F16" s="52" t="s">
        <v>83</v>
      </c>
      <c r="G16" s="52" t="s">
        <v>84</v>
      </c>
      <c r="H16" s="52" t="s">
        <v>85</v>
      </c>
      <c r="I16" s="52" t="s">
        <v>86</v>
      </c>
      <c r="J16" s="52" t="s">
        <v>87</v>
      </c>
      <c r="K16" s="52" t="s">
        <v>88</v>
      </c>
    </row>
    <row r="17" customFormat="false" ht="50.65" hidden="false" customHeight="true" outlineLevel="0" collapsed="false">
      <c r="A17" s="6" t="s">
        <v>89</v>
      </c>
      <c r="B17" s="65"/>
      <c r="C17" s="65"/>
      <c r="D17" s="65"/>
      <c r="E17" s="65"/>
      <c r="F17" s="65"/>
      <c r="G17" s="65"/>
      <c r="H17" s="65"/>
      <c r="I17" s="65"/>
      <c r="J17" s="65"/>
      <c r="K17" s="65"/>
    </row>
    <row r="18" customFormat="false" ht="13.8" hidden="false" customHeight="false" outlineLevel="0" collapsed="false">
      <c r="A18" s="6" t="s">
        <v>90</v>
      </c>
      <c r="B18" s="66"/>
      <c r="C18" s="66"/>
      <c r="D18" s="66"/>
      <c r="E18" s="66"/>
      <c r="F18" s="66"/>
      <c r="G18" s="66"/>
      <c r="H18" s="66"/>
      <c r="I18" s="66"/>
      <c r="J18" s="66"/>
      <c r="K18" s="66"/>
    </row>
    <row r="19" customFormat="false" ht="13.8" hidden="false" customHeight="false" outlineLevel="0" collapsed="false">
      <c r="A19" s="6" t="s">
        <v>91</v>
      </c>
      <c r="B19" s="67" t="str">
        <f aca="false">IF(B18="","",VLOOKUP(B18,param!$Q$8:$U$2501,2,0))</f>
        <v/>
      </c>
      <c r="C19" s="67" t="str">
        <f aca="false">IF(C18="","",VLOOKUP(C18,param!$Q$8:$U$2501,2,0))</f>
        <v/>
      </c>
      <c r="D19" s="67" t="str">
        <f aca="false">IF(D18="","",VLOOKUP(D18,param!$Q$8:$U$2501,2,0))</f>
        <v/>
      </c>
      <c r="E19" s="67" t="str">
        <f aca="false">IF(E18="","",VLOOKUP(E18,param!$Q$8:$U$2501,2,0))</f>
        <v/>
      </c>
      <c r="F19" s="67" t="str">
        <f aca="false">IF(F18="","",VLOOKUP(F18,param!$Q$8:$U$2501,2,0))</f>
        <v/>
      </c>
      <c r="G19" s="67" t="str">
        <f aca="false">IF(G18="","",VLOOKUP(G18,param!$Q$8:$U$2501,2,0))</f>
        <v/>
      </c>
      <c r="H19" s="67" t="str">
        <f aca="false">IF(H18="","",VLOOKUP(H18,param!$Q$8:$U$2501,2,0))</f>
        <v/>
      </c>
      <c r="I19" s="67" t="str">
        <f aca="false">IF(I18="","",VLOOKUP(I18,param!$Q$8:$U$2501,2,0))</f>
        <v/>
      </c>
      <c r="J19" s="67" t="str">
        <f aca="false">IF(J18="","",VLOOKUP(J18,param!$Q$8:$U$2501,2,0))</f>
        <v/>
      </c>
      <c r="K19" s="67" t="str">
        <f aca="false">IF(K18="","",VLOOKUP(K18,param!$Q$8:$U$2501,2,0))</f>
        <v/>
      </c>
    </row>
    <row r="20" customFormat="false" ht="13.8" hidden="false" customHeight="false" outlineLevel="0" collapsed="false">
      <c r="A20" s="6" t="s">
        <v>92</v>
      </c>
      <c r="B20" s="67" t="str">
        <f aca="false">IF(B18="","",VLOOKUP(B18,param!$Q$8:$U$2501,5,0))</f>
        <v/>
      </c>
      <c r="C20" s="67" t="str">
        <f aca="false">IF(C18="","",VLOOKUP(C18,param!$Q$8:$U$2501,5,0))</f>
        <v/>
      </c>
      <c r="D20" s="67" t="str">
        <f aca="false">IF(D18="","",VLOOKUP(D18,param!$Q$8:$U$2501,5,0))</f>
        <v/>
      </c>
      <c r="E20" s="67" t="str">
        <f aca="false">IF(E18="","",VLOOKUP(E18,param!$Q$8:$U$2501,5,0))</f>
        <v/>
      </c>
      <c r="F20" s="67" t="str">
        <f aca="false">IF(F18="","",VLOOKUP(F18,param!$Q$8:$U$2501,5,0))</f>
        <v/>
      </c>
      <c r="G20" s="67" t="str">
        <f aca="false">IF(G18="","",VLOOKUP(G18,param!$Q$8:$U$2501,5,0))</f>
        <v/>
      </c>
      <c r="H20" s="67" t="str">
        <f aca="false">IF(H18="","",VLOOKUP(H18,param!$Q$8:$U$2501,5,0))</f>
        <v/>
      </c>
      <c r="I20" s="67" t="str">
        <f aca="false">IF(I18="","",VLOOKUP(I18,param!$Q$8:$U$2501,5,0))</f>
        <v/>
      </c>
      <c r="J20" s="67" t="str">
        <f aca="false">IF(J18="","",VLOOKUP(J18,param!$Q$8:$U$2501,5,0))</f>
        <v/>
      </c>
      <c r="K20" s="67" t="str">
        <f aca="false">IF(K18="","",VLOOKUP(K18,param!$Q$8:$U$2501,5,0))</f>
        <v/>
      </c>
    </row>
    <row r="21" customFormat="false" ht="26.85" hidden="false" customHeight="false" outlineLevel="0" collapsed="false">
      <c r="A21" s="63" t="s">
        <v>93</v>
      </c>
      <c r="B21" s="7"/>
      <c r="C21" s="7"/>
      <c r="D21" s="7"/>
      <c r="E21" s="7"/>
      <c r="F21" s="7"/>
      <c r="G21" s="7"/>
      <c r="H21" s="7"/>
      <c r="I21" s="7"/>
      <c r="J21" s="7"/>
      <c r="K21" s="7"/>
    </row>
    <row r="22" customFormat="false" ht="14.15" hidden="false" customHeight="false" outlineLevel="0" collapsed="false">
      <c r="A22" s="63" t="s">
        <v>94</v>
      </c>
      <c r="B22" s="67" t="str">
        <f aca="false">IF(OR(B18="",B21=""),"",MAX(B19,B21))</f>
        <v/>
      </c>
      <c r="C22" s="67" t="str">
        <f aca="false">IF(OR(C18="",C21=""),"",MAX(C19,C21))</f>
        <v/>
      </c>
      <c r="D22" s="67" t="str">
        <f aca="false">IF(OR(D18="",D21=""),"",MAX(D19,D21))</f>
        <v/>
      </c>
      <c r="E22" s="67" t="str">
        <f aca="false">IF(OR(E18="",E21=""),"",MAX(E19,E21))</f>
        <v/>
      </c>
      <c r="F22" s="67" t="str">
        <f aca="false">IF(OR(F18="",F21=""),"",MAX(F19,F21))</f>
        <v/>
      </c>
      <c r="G22" s="67" t="str">
        <f aca="false">IF(OR(G18="",G21=""),"",MAX(G19,G21))</f>
        <v/>
      </c>
      <c r="H22" s="67" t="str">
        <f aca="false">IF(OR(H18="",H21=""),"",MAX(H19,H21))</f>
        <v/>
      </c>
      <c r="I22" s="67" t="str">
        <f aca="false">IF(OR(I18="",I21=""),"",MAX(I19,I21))</f>
        <v/>
      </c>
      <c r="J22" s="67" t="str">
        <f aca="false">IF(OR(J18="",J21=""),"",MAX(J19,J21))</f>
        <v/>
      </c>
      <c r="K22" s="67" t="str">
        <f aca="false">IF(OR(K18="",K21=""),"",MAX(K19,K21))</f>
        <v/>
      </c>
    </row>
    <row r="23" customFormat="false" ht="14.15" hidden="false" customHeight="false" outlineLevel="0" collapsed="false">
      <c r="A23" s="63" t="s">
        <v>95</v>
      </c>
      <c r="B23" s="7"/>
      <c r="C23" s="7"/>
      <c r="D23" s="7"/>
      <c r="E23" s="7"/>
      <c r="F23" s="7"/>
      <c r="G23" s="7"/>
      <c r="H23" s="7"/>
      <c r="I23" s="7"/>
      <c r="J23" s="7"/>
      <c r="K23" s="7"/>
    </row>
    <row r="24" customFormat="false" ht="14.15" hidden="false" customHeight="false" outlineLevel="0" collapsed="false">
      <c r="A24" s="63" t="s">
        <v>96</v>
      </c>
      <c r="B24" s="67" t="str">
        <f aca="false">IF(B18="","",param!$B$3)</f>
        <v/>
      </c>
      <c r="C24" s="67" t="str">
        <f aca="false">IF(C18="","",param!$B$3)</f>
        <v/>
      </c>
      <c r="D24" s="67" t="str">
        <f aca="false">IF(D18="","",param!$B$3)</f>
        <v/>
      </c>
      <c r="E24" s="67" t="str">
        <f aca="false">IF(E18="","",param!$B$3)</f>
        <v/>
      </c>
      <c r="F24" s="67" t="str">
        <f aca="false">IF(F18="","",param!$B$3)</f>
        <v/>
      </c>
      <c r="G24" s="67" t="str">
        <f aca="false">IF(G18="","",param!$B$3)</f>
        <v/>
      </c>
      <c r="H24" s="67" t="str">
        <f aca="false">IF(H18="","",param!$B$3)</f>
        <v/>
      </c>
      <c r="I24" s="67" t="str">
        <f aca="false">IF(I18="","",param!$B$3)</f>
        <v/>
      </c>
      <c r="J24" s="67" t="str">
        <f aca="false">IF(J18="","",param!$B$3)</f>
        <v/>
      </c>
      <c r="K24" s="67" t="str">
        <f aca="false">IF(K18="","",param!$B$3)</f>
        <v/>
      </c>
    </row>
    <row r="25" customFormat="false" ht="14.15" hidden="false" customHeight="false" outlineLevel="0" collapsed="false">
      <c r="A25" s="63" t="s">
        <v>97</v>
      </c>
      <c r="B25" s="6" t="str">
        <f aca="false">IF(B22="","",MAX(0,MIN(B23,B20)-B22))</f>
        <v/>
      </c>
      <c r="C25" s="6" t="str">
        <f aca="false">IF(C22="","",MAX(0,MIN(C23,C20)-C22))</f>
        <v/>
      </c>
      <c r="D25" s="6" t="str">
        <f aca="false">IF(D22="","",MAX(0,MIN(D23,D20)-D22))</f>
        <v/>
      </c>
      <c r="E25" s="6" t="str">
        <f aca="false">IF(E22="","",MAX(0,MIN(E23,E20)-E22))</f>
        <v/>
      </c>
      <c r="F25" s="6" t="str">
        <f aca="false">IF(F22="","",MAX(0,MIN(F23,F20)-F22))</f>
        <v/>
      </c>
      <c r="G25" s="6" t="str">
        <f aca="false">IF(G22="","",MAX(0,MIN(G23,G20)-G22))</f>
        <v/>
      </c>
      <c r="H25" s="6" t="str">
        <f aca="false">IF(H22="","",MAX(0,MIN(H23,H20)-H22))</f>
        <v/>
      </c>
      <c r="I25" s="6" t="str">
        <f aca="false">IF(I22="","",MAX(0,MIN(I23,I20)-I22))</f>
        <v/>
      </c>
      <c r="J25" s="6" t="str">
        <f aca="false">IF(J22="","",MAX(0,MIN(J23,J20)-J22))</f>
        <v/>
      </c>
      <c r="K25" s="6" t="str">
        <f aca="false">IF(K22="","",MAX(0,MIN(K23,K20)-K22))</f>
        <v/>
      </c>
    </row>
    <row r="26" customFormat="false" ht="14.15" hidden="false" customHeight="false" outlineLevel="0" collapsed="false">
      <c r="A26" s="63" t="s">
        <v>98</v>
      </c>
      <c r="B26" s="6" t="str">
        <f aca="false">IF(B22="","",IF(OR(B23&gt;param!$B$2,B23=""),0,MAX(0,MIN(MIN(B23,B24)-MAX(B20,B22),150))))</f>
        <v/>
      </c>
      <c r="C26" s="6" t="str">
        <f aca="false">IF(C22="","",IF(OR(C23&gt;param!$B$2,C23=""),0,MAX(0,MIN(MIN(C23,C24)-MAX(C20,C22),150))))</f>
        <v/>
      </c>
      <c r="D26" s="6" t="str">
        <f aca="false">IF(D22="","",IF(OR(D23&gt;param!$B$2,D23=""),0,MAX(0,MIN(MIN(D23,D24)-MAX(D20,D22),150))))</f>
        <v/>
      </c>
      <c r="E26" s="6" t="str">
        <f aca="false">IF(E22="","",IF(OR(E23&gt;param!$B$2,E23=""),0,MAX(0,MIN(MIN(E23,E24)-MAX(E20,E22),150))))</f>
        <v/>
      </c>
      <c r="F26" s="6" t="str">
        <f aca="false">IF(F22="","",IF(OR(F23&gt;param!$B$2,F23=""),0,MAX(0,MIN(MIN(F23,F24)-MAX(F20,F22),150))))</f>
        <v/>
      </c>
      <c r="G26" s="6" t="str">
        <f aca="false">IF(G22="","",IF(OR(G23&gt;param!$B$2,G23=""),0,MAX(0,MIN(MIN(G23,G24)-MAX(G20,G22),150))))</f>
        <v/>
      </c>
      <c r="H26" s="6" t="str">
        <f aca="false">IF(H22="","",IF(OR(H23&gt;param!$B$2,H23=""),0,MAX(0,MIN(MIN(H23,H24)-MAX(H20,H22),150))))</f>
        <v/>
      </c>
      <c r="I26" s="6" t="str">
        <f aca="false">IF(I22="","",IF(OR(I23&gt;param!$B$2,I23=""),0,MAX(0,MIN(MIN(I23,I24)-MAX(I20,I22),150))))</f>
        <v/>
      </c>
      <c r="J26" s="6" t="str">
        <f aca="false">IF(J22="","",IF(OR(J23&gt;param!$B$2,J23=""),0,MAX(0,MIN(MIN(J23,J24)-MAX(J20,J22),150))))</f>
        <v/>
      </c>
      <c r="K26" s="6" t="str">
        <f aca="false">IF(K22="","",IF(OR(K23&gt;param!$B$2,K23=""),0,MAX(0,MIN(MIN(K23,K24)-MAX(K20,K22),150))))</f>
        <v/>
      </c>
    </row>
    <row r="28" customFormat="false" ht="13.8" hidden="false" customHeight="false" outlineLevel="0" collapsed="false">
      <c r="A28" s="5" t="s">
        <v>128</v>
      </c>
    </row>
    <row r="29" customFormat="false" ht="50.7" hidden="false" customHeight="false" outlineLevel="0" collapsed="false">
      <c r="A29" s="52" t="s">
        <v>57</v>
      </c>
      <c r="B29" s="61" t="s">
        <v>63</v>
      </c>
      <c r="C29" s="61" t="s">
        <v>64</v>
      </c>
      <c r="D29" s="61" t="s">
        <v>65</v>
      </c>
      <c r="E29" s="61" t="s">
        <v>66</v>
      </c>
      <c r="F29" s="61" t="s">
        <v>67</v>
      </c>
      <c r="G29" s="61" t="s">
        <v>68</v>
      </c>
      <c r="H29" s="61" t="s">
        <v>69</v>
      </c>
      <c r="I29" s="61" t="s">
        <v>70</v>
      </c>
      <c r="J29" s="61" t="s">
        <v>71</v>
      </c>
      <c r="K29" s="61" t="s">
        <v>72</v>
      </c>
      <c r="L29" s="61" t="s">
        <v>73</v>
      </c>
    </row>
    <row r="30" customFormat="false" ht="13.8" hidden="false" customHeight="false" outlineLevel="0" collapsed="false">
      <c r="A30" s="6" t="str">
        <f aca="false">A12</f>
        <v>poules pondeuses</v>
      </c>
      <c r="B30" s="4"/>
      <c r="C30" s="4"/>
      <c r="D30" s="4"/>
      <c r="E30" s="4"/>
      <c r="F30" s="4"/>
      <c r="G30" s="4"/>
      <c r="H30" s="4"/>
      <c r="I30" s="4"/>
      <c r="J30" s="4"/>
      <c r="K30" s="4"/>
      <c r="L30" s="51" t="str">
        <f aca="false">IF(SUM(B30:K30)=0,"",SUM(B30:K30))</f>
        <v/>
      </c>
    </row>
    <row r="31" customFormat="false" ht="13.8" hidden="false" customHeight="false" outlineLevel="0" collapsed="false">
      <c r="A31" s="1" t="s">
        <v>129</v>
      </c>
    </row>
    <row r="33" customFormat="false" ht="13.8" hidden="false" customHeight="false" outlineLevel="0" collapsed="false">
      <c r="A33" s="5" t="s">
        <v>113</v>
      </c>
    </row>
    <row r="34" customFormat="false" ht="17.9" hidden="false" customHeight="false" outlineLevel="0" collapsed="false">
      <c r="A34" s="52" t="s">
        <v>57</v>
      </c>
      <c r="B34" s="61" t="s">
        <v>114</v>
      </c>
      <c r="C34" s="61" t="s">
        <v>101</v>
      </c>
      <c r="D34" s="52" t="s">
        <v>102</v>
      </c>
      <c r="E34" s="61" t="s">
        <v>103</v>
      </c>
    </row>
    <row r="35" customFormat="false" ht="13.8" hidden="false" customHeight="false" outlineLevel="0" collapsed="false">
      <c r="A35" s="6" t="str">
        <f aca="false">A12</f>
        <v>poules pondeuses</v>
      </c>
      <c r="B35" s="51" t="str">
        <f aca="false">IF($B$12="","",SUMPRODUCT($B$25:$K$25,$B$30:$K$30)/$L$30)</f>
        <v/>
      </c>
      <c r="C35" s="51" t="str">
        <f aca="false">IF($B$12="","",MIN(150,SUMPRODUCT($B$26:$K$26,$B$30:$K$30)/$L$30))</f>
        <v/>
      </c>
      <c r="D35" s="71" t="str">
        <f aca="false">IF($L30="","",$C12*B35)</f>
        <v/>
      </c>
      <c r="E35" s="71" t="str">
        <f aca="false">IF(B12="","",C12*0.5*C35)</f>
        <v/>
      </c>
    </row>
    <row r="38" customFormat="false" ht="13.8" hidden="false" customHeight="false" outlineLevel="0" collapsed="false">
      <c r="A38" s="5" t="s">
        <v>35</v>
      </c>
    </row>
    <row r="39" customFormat="false" ht="13.8" hidden="false" customHeight="false" outlineLevel="0" collapsed="false">
      <c r="A39" s="52" t="s">
        <v>104</v>
      </c>
      <c r="B39" s="52" t="s">
        <v>105</v>
      </c>
    </row>
    <row r="40" customFormat="false" ht="13.8" hidden="false" customHeight="false" outlineLevel="0" collapsed="false">
      <c r="A40" s="72" t="n">
        <f aca="false">ROUNDDOWN(SUM(D35:D35),2)</f>
        <v>0</v>
      </c>
      <c r="B40" s="72" t="n">
        <f aca="false">ROUNDDOWN(SUM(E35:E35),2)</f>
        <v>0</v>
      </c>
    </row>
    <row r="43" customFormat="false" ht="13.8" hidden="false" customHeight="false" outlineLevel="0" collapsed="false">
      <c r="A43" s="39" t="s">
        <v>46</v>
      </c>
      <c r="B43" s="40"/>
      <c r="C43" s="41"/>
    </row>
    <row r="44" customFormat="false" ht="13.8" hidden="false" customHeight="false" outlineLevel="0" collapsed="false">
      <c r="A44" s="73" t="s">
        <v>47</v>
      </c>
      <c r="C44" s="43"/>
    </row>
    <row r="45" customFormat="false" ht="13.8" hidden="false" customHeight="false" outlineLevel="0" collapsed="false">
      <c r="A45" s="42"/>
      <c r="C45" s="43"/>
    </row>
    <row r="46" customFormat="false" ht="13.8" hidden="false" customHeight="false" outlineLevel="0" collapsed="false">
      <c r="A46" s="42" t="s">
        <v>48</v>
      </c>
      <c r="C46" s="43"/>
    </row>
    <row r="47" customFormat="false" ht="13.8" hidden="false" customHeight="false" outlineLevel="0" collapsed="false">
      <c r="A47" s="42"/>
      <c r="C47" s="43"/>
    </row>
    <row r="48" customFormat="false" ht="13.8" hidden="false" customHeight="false" outlineLevel="0" collapsed="false">
      <c r="A48" s="42" t="s">
        <v>49</v>
      </c>
      <c r="C48" s="43"/>
    </row>
    <row r="49" customFormat="false" ht="13.8" hidden="false" customHeight="false" outlineLevel="0" collapsed="false">
      <c r="A49" s="42"/>
      <c r="C49" s="43"/>
    </row>
    <row r="50" customFormat="false" ht="39.75" hidden="false" customHeight="true" outlineLevel="0" collapsed="false">
      <c r="A50" s="44" t="s">
        <v>50</v>
      </c>
      <c r="B50" s="44"/>
      <c r="C50" s="45" t="str">
        <f aca="false">param!$B$1</f>
        <v>V2.0</v>
      </c>
    </row>
    <row r="51" customFormat="false" ht="13.8" hidden="false" customHeight="false" outlineLevel="0" collapsed="false">
      <c r="A51" s="42"/>
      <c r="C51" s="43"/>
    </row>
    <row r="52" customFormat="false" ht="13.8" hidden="false" customHeight="false" outlineLevel="0" collapsed="false">
      <c r="A52" s="42" t="s">
        <v>51</v>
      </c>
      <c r="C52" s="43"/>
    </row>
    <row r="53" customFormat="false" ht="13.8" hidden="false" customHeight="false" outlineLevel="0" collapsed="false">
      <c r="A53" s="42"/>
      <c r="C53" s="43"/>
    </row>
    <row r="54" customFormat="false" ht="13.8" hidden="false" customHeight="false" outlineLevel="0" collapsed="false">
      <c r="A54" s="42"/>
      <c r="C54" s="43"/>
    </row>
    <row r="55" customFormat="false" ht="13.8" hidden="false" customHeight="false" outlineLevel="0" collapsed="false">
      <c r="A55" s="42"/>
      <c r="C55" s="43"/>
    </row>
    <row r="56" customFormat="false" ht="13.8" hidden="false" customHeight="false" outlineLevel="0" collapsed="false">
      <c r="A56" s="42"/>
      <c r="C56" s="43"/>
    </row>
    <row r="57" customFormat="false" ht="13.8" hidden="false" customHeight="false" outlineLevel="0" collapsed="false">
      <c r="A57" s="46"/>
      <c r="B57" s="47"/>
      <c r="C57" s="48"/>
    </row>
  </sheetData>
  <sheetProtection sheet="true" objects="true" scenarios="true"/>
  <mergeCells count="4">
    <mergeCell ref="A1:L1"/>
    <mergeCell ref="B2:F2"/>
    <mergeCell ref="B3:F3"/>
    <mergeCell ref="A50:B50"/>
  </mergeCells>
  <dataValidations count="1">
    <dataValidation allowBlank="true" operator="equal" showDropDown="false" showErrorMessage="true" showInputMessage="false" sqref="B18:K18" type="list">
      <formula1>param!$Q$8:$Q$2501</formula1>
      <formula2>0</formula2>
    </dataValidation>
  </dataValidations>
  <printOptions headings="false" gridLines="false" gridLinesSet="true" horizontalCentered="false" verticalCentered="false"/>
  <pageMargins left="0.4375" right="0.343055555555556" top="0.196527777777778" bottom="0.335416666666667" header="0.196527777777778" footer="0.196527777777778"/>
  <pageSetup paperSize="77" scale="70" firstPageNumber="1" fitToWidth="1" fitToHeight="1" pageOrder="overThenDown" orientation="landscape" blackAndWhite="false" draft="false" cellComments="none" useFirstPageNumber="false" horizontalDpi="300" verticalDpi="300" copies="1"/>
  <headerFooter differentFirst="false" differentOddEven="false">
    <oddHeader/>
    <oddFooter>&amp;L&amp;"Arial,Normal"&amp;10&amp;F&amp;C&amp;"Arial,Normal"&amp;10Page &amp;P/&amp;N</oddFooter>
  </headerFooter>
  <legacyDrawing r:id="rId2"/>
</worksheet>
</file>

<file path=xl/worksheets/sheet7.xml><?xml version="1.0" encoding="utf-8"?>
<worksheet xmlns="http://schemas.openxmlformats.org/spreadsheetml/2006/main" xmlns:r="http://schemas.openxmlformats.org/officeDocument/2006/relationships">
  <sheetPr filterMode="false">
    <pageSetUpPr fitToPage="false"/>
  </sheetPr>
  <dimension ref="A1:U1841"/>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0.8203125" defaultRowHeight="13.8" zeroHeight="false" outlineLevelRow="0" outlineLevelCol="0"/>
  <cols>
    <col collapsed="false" customWidth="true" hidden="false" outlineLevel="0" max="1" min="1" style="1" width="48.73"/>
    <col collapsed="false" customWidth="true" hidden="false" outlineLevel="0" max="2" min="2" style="1" width="27.2"/>
    <col collapsed="false" customWidth="true" hidden="false" outlineLevel="0" max="3" min="3" style="1" width="13.91"/>
    <col collapsed="false" customWidth="true" hidden="false" outlineLevel="0" max="4" min="4" style="1" width="5.17"/>
    <col collapsed="false" customWidth="true" hidden="false" outlineLevel="0" max="5" min="5" style="1" width="25.35"/>
    <col collapsed="false" customWidth="true" hidden="false" outlineLevel="0" max="6" min="6" style="1" width="10.46"/>
    <col collapsed="false" customWidth="true" hidden="false" outlineLevel="0" max="8" min="7" style="1" width="5.05"/>
    <col collapsed="false" customWidth="true" hidden="false" outlineLevel="0" max="9" min="9" style="1" width="54.76"/>
    <col collapsed="false" customWidth="true" hidden="false" outlineLevel="0" max="11" min="10" style="1" width="19.44"/>
    <col collapsed="false" customWidth="true" hidden="false" outlineLevel="0" max="12" min="12" style="1" width="26.7"/>
    <col collapsed="false" customWidth="true" hidden="false" outlineLevel="0" max="16" min="13" style="1" width="10.46"/>
    <col collapsed="false" customWidth="true" hidden="false" outlineLevel="0" max="17" min="17" style="1" width="16"/>
    <col collapsed="false" customWidth="true" hidden="false" outlineLevel="0" max="19" min="18" style="1" width="10.46"/>
    <col collapsed="false" customWidth="true" hidden="false" outlineLevel="0" max="20" min="20" style="1" width="15.26"/>
    <col collapsed="false" customWidth="true" hidden="false" outlineLevel="0" max="21" min="21" style="1" width="10.46"/>
    <col collapsed="false" customWidth="false" hidden="false" outlineLevel="0" max="64" min="22" style="1" width="10.83"/>
  </cols>
  <sheetData>
    <row r="1" customFormat="false" ht="13.8" hidden="false" customHeight="false" outlineLevel="0" collapsed="false">
      <c r="A1" s="5" t="s">
        <v>130</v>
      </c>
      <c r="B1" s="1" t="s">
        <v>131</v>
      </c>
      <c r="C1" s="1" t="s">
        <v>132</v>
      </c>
    </row>
    <row r="2" customFormat="false" ht="13.8" hidden="false" customHeight="false" outlineLevel="0" collapsed="false">
      <c r="A2" s="52" t="s">
        <v>133</v>
      </c>
      <c r="B2" s="67" t="n">
        <v>44531</v>
      </c>
    </row>
    <row r="3" customFormat="false" ht="13.8" hidden="false" customHeight="false" outlineLevel="0" collapsed="false">
      <c r="A3" s="52" t="s">
        <v>134</v>
      </c>
      <c r="B3" s="67" t="n">
        <v>44515</v>
      </c>
    </row>
    <row r="4" customFormat="false" ht="13.8" hidden="false" customHeight="false" outlineLevel="0" collapsed="false">
      <c r="A4" s="52" t="s">
        <v>135</v>
      </c>
      <c r="B4" s="67" t="n">
        <v>44530</v>
      </c>
    </row>
    <row r="6" customFormat="false" ht="17.9" hidden="false" customHeight="false" outlineLevel="0" collapsed="false">
      <c r="A6" s="52" t="s">
        <v>136</v>
      </c>
      <c r="B6" s="52" t="s">
        <v>137</v>
      </c>
      <c r="C6" s="52" t="s">
        <v>138</v>
      </c>
      <c r="E6" s="52" t="s">
        <v>139</v>
      </c>
      <c r="F6" s="52" t="s">
        <v>137</v>
      </c>
      <c r="I6" s="61" t="s">
        <v>140</v>
      </c>
      <c r="J6" s="52" t="s">
        <v>137</v>
      </c>
      <c r="K6" s="52" t="s">
        <v>138</v>
      </c>
      <c r="N6" s="5" t="s">
        <v>141</v>
      </c>
    </row>
    <row r="7" customFormat="false" ht="13.8" hidden="false" customHeight="false" outlineLevel="0" collapsed="false">
      <c r="A7" s="6" t="s">
        <v>142</v>
      </c>
      <c r="B7" s="84" t="n">
        <v>0.78</v>
      </c>
      <c r="C7" s="6" t="n">
        <v>0</v>
      </c>
      <c r="E7" s="6" t="s">
        <v>143</v>
      </c>
      <c r="F7" s="84" t="n">
        <v>0.74</v>
      </c>
      <c r="I7" s="6" t="s">
        <v>144</v>
      </c>
      <c r="J7" s="6"/>
      <c r="K7" s="6" t="n">
        <v>0</v>
      </c>
      <c r="N7" s="85" t="s">
        <v>145</v>
      </c>
      <c r="O7" s="85" t="s">
        <v>146</v>
      </c>
      <c r="P7" s="85" t="s">
        <v>147</v>
      </c>
      <c r="Q7" s="86" t="s">
        <v>148</v>
      </c>
      <c r="R7" s="86" t="s">
        <v>149</v>
      </c>
      <c r="S7" s="86" t="s">
        <v>150</v>
      </c>
      <c r="T7" s="86" t="s">
        <v>151</v>
      </c>
      <c r="U7" s="86" t="s">
        <v>152</v>
      </c>
    </row>
    <row r="8" customFormat="false" ht="13.8" hidden="false" customHeight="false" outlineLevel="0" collapsed="false">
      <c r="A8" s="6" t="s">
        <v>153</v>
      </c>
      <c r="B8" s="84" t="n">
        <v>0.6</v>
      </c>
      <c r="C8" s="6" t="n">
        <v>0</v>
      </c>
      <c r="E8" s="6" t="s">
        <v>154</v>
      </c>
      <c r="F8" s="84" t="n">
        <v>0.63</v>
      </c>
      <c r="I8" s="6" t="s">
        <v>155</v>
      </c>
      <c r="J8" s="84" t="n">
        <v>0.9</v>
      </c>
      <c r="K8" s="6" t="n">
        <v>1</v>
      </c>
      <c r="N8" s="87" t="n">
        <v>3</v>
      </c>
      <c r="O8" s="88" t="s">
        <v>156</v>
      </c>
      <c r="P8" s="87" t="s">
        <v>157</v>
      </c>
      <c r="Q8" s="1" t="str">
        <f aca="false">CONCATENATE(N8," - ",P8)</f>
        <v>3 - BELLENAVES</v>
      </c>
      <c r="R8" s="89" t="n">
        <v>44242</v>
      </c>
      <c r="S8" s="89" t="n">
        <v>44256</v>
      </c>
      <c r="T8" s="90" t="n">
        <v>0</v>
      </c>
      <c r="U8" s="89" t="n">
        <v>44256</v>
      </c>
    </row>
    <row r="9" customFormat="false" ht="13.8" hidden="false" customHeight="false" outlineLevel="0" collapsed="false">
      <c r="A9" s="6" t="s">
        <v>158</v>
      </c>
      <c r="B9" s="84" t="n">
        <v>0.87</v>
      </c>
      <c r="C9" s="6" t="n">
        <v>0</v>
      </c>
      <c r="E9" s="6" t="s">
        <v>159</v>
      </c>
      <c r="F9" s="84" t="n">
        <v>0.67</v>
      </c>
      <c r="I9" s="6" t="s">
        <v>160</v>
      </c>
      <c r="J9" s="6"/>
      <c r="K9" s="6" t="n">
        <v>0</v>
      </c>
      <c r="N9" s="87" t="n">
        <v>3</v>
      </c>
      <c r="O9" s="88" t="s">
        <v>161</v>
      </c>
      <c r="P9" s="87" t="s">
        <v>162</v>
      </c>
      <c r="Q9" s="1" t="str">
        <f aca="false">CONCATENATE(N9," - ",P9)</f>
        <v>3 - CHANTELLE</v>
      </c>
      <c r="R9" s="89" t="n">
        <v>44242</v>
      </c>
      <c r="S9" s="89" t="n">
        <v>44256</v>
      </c>
      <c r="T9" s="90" t="n">
        <v>0</v>
      </c>
      <c r="U9" s="89" t="n">
        <v>44256</v>
      </c>
    </row>
    <row r="10" customFormat="false" ht="13.8" hidden="false" customHeight="false" outlineLevel="0" collapsed="false">
      <c r="A10" s="6" t="s">
        <v>163</v>
      </c>
      <c r="B10" s="84" t="n">
        <v>0.9</v>
      </c>
      <c r="C10" s="6" t="n">
        <v>1</v>
      </c>
      <c r="E10" s="6" t="s">
        <v>164</v>
      </c>
      <c r="F10" s="84" t="n">
        <v>0.7</v>
      </c>
      <c r="I10" s="6" t="s">
        <v>165</v>
      </c>
      <c r="J10" s="6"/>
      <c r="K10" s="6" t="n">
        <v>0</v>
      </c>
      <c r="N10" s="87" t="n">
        <v>3</v>
      </c>
      <c r="O10" s="88" t="s">
        <v>166</v>
      </c>
      <c r="P10" s="87" t="s">
        <v>167</v>
      </c>
      <c r="Q10" s="1" t="str">
        <f aca="false">CONCATENATE(N10," - ",P10)</f>
        <v>3 - CHEZELLE</v>
      </c>
      <c r="R10" s="89" t="n">
        <v>44242</v>
      </c>
      <c r="S10" s="89" t="n">
        <v>44256</v>
      </c>
      <c r="T10" s="90" t="n">
        <v>0</v>
      </c>
      <c r="U10" s="89" t="n">
        <v>44256</v>
      </c>
    </row>
    <row r="11" customFormat="false" ht="13.8" hidden="false" customHeight="false" outlineLevel="0" collapsed="false">
      <c r="A11" s="6" t="s">
        <v>168</v>
      </c>
      <c r="B11" s="84" t="n">
        <v>0.63</v>
      </c>
      <c r="C11" s="6" t="n">
        <v>0</v>
      </c>
      <c r="E11" s="6" t="s">
        <v>169</v>
      </c>
      <c r="F11" s="84" t="n">
        <v>0.69</v>
      </c>
      <c r="I11" s="6" t="s">
        <v>170</v>
      </c>
      <c r="J11" s="6"/>
      <c r="K11" s="6" t="n">
        <v>0</v>
      </c>
      <c r="N11" s="87" t="n">
        <v>3</v>
      </c>
      <c r="O11" s="88" t="s">
        <v>171</v>
      </c>
      <c r="P11" s="87" t="s">
        <v>172</v>
      </c>
      <c r="Q11" s="1" t="str">
        <f aca="false">CONCATENATE(N11," - ",P11)</f>
        <v>3 - DENEUILLE-LES CHANTELLE</v>
      </c>
      <c r="R11" s="89" t="n">
        <v>44242</v>
      </c>
      <c r="S11" s="89" t="n">
        <v>44256</v>
      </c>
      <c r="T11" s="90" t="n">
        <v>0</v>
      </c>
      <c r="U11" s="89" t="n">
        <v>44256</v>
      </c>
    </row>
    <row r="12" customFormat="false" ht="13.8" hidden="false" customHeight="false" outlineLevel="0" collapsed="false">
      <c r="A12" s="6" t="s">
        <v>173</v>
      </c>
      <c r="B12" s="84" t="n">
        <v>0.79</v>
      </c>
      <c r="C12" s="6" t="n">
        <v>0</v>
      </c>
      <c r="E12" s="6" t="s">
        <v>174</v>
      </c>
      <c r="F12" s="84" t="n">
        <v>0.69</v>
      </c>
      <c r="I12" s="6" t="s">
        <v>175</v>
      </c>
      <c r="J12" s="84" t="n">
        <v>0.94</v>
      </c>
      <c r="K12" s="6" t="n">
        <v>1</v>
      </c>
      <c r="N12" s="87" t="n">
        <v>3</v>
      </c>
      <c r="O12" s="88" t="s">
        <v>176</v>
      </c>
      <c r="P12" s="87" t="s">
        <v>177</v>
      </c>
      <c r="Q12" s="1" t="str">
        <f aca="false">CONCATENATE(N12," - ",P12)</f>
        <v>3 - MONESTIER</v>
      </c>
      <c r="R12" s="89" t="n">
        <v>44242</v>
      </c>
      <c r="S12" s="89" t="n">
        <v>44256</v>
      </c>
      <c r="T12" s="90" t="n">
        <v>0</v>
      </c>
      <c r="U12" s="89" t="n">
        <v>44256</v>
      </c>
    </row>
    <row r="13" customFormat="false" ht="13.8" hidden="false" customHeight="false" outlineLevel="0" collapsed="false">
      <c r="A13" s="6" t="s">
        <v>178</v>
      </c>
      <c r="B13" s="84" t="n">
        <v>0.94</v>
      </c>
      <c r="C13" s="6" t="n">
        <v>1</v>
      </c>
      <c r="E13" s="6" t="s">
        <v>179</v>
      </c>
      <c r="F13" s="84" t="n">
        <v>0.72</v>
      </c>
      <c r="I13" s="6" t="s">
        <v>180</v>
      </c>
      <c r="J13" s="6"/>
      <c r="K13" s="6" t="n">
        <v>0</v>
      </c>
      <c r="N13" s="87" t="n">
        <v>3</v>
      </c>
      <c r="O13" s="88" t="s">
        <v>181</v>
      </c>
      <c r="P13" s="87" t="s">
        <v>182</v>
      </c>
      <c r="Q13" s="1" t="str">
        <f aca="false">CONCATENATE(N13," - ",P13)</f>
        <v>3 - TAXAT-SENAT</v>
      </c>
      <c r="R13" s="89" t="n">
        <v>44242</v>
      </c>
      <c r="S13" s="89" t="n">
        <v>44256</v>
      </c>
      <c r="T13" s="90" t="n">
        <v>0</v>
      </c>
      <c r="U13" s="89" t="n">
        <v>44256</v>
      </c>
    </row>
    <row r="14" customFormat="false" ht="23.85" hidden="false" customHeight="false" outlineLevel="0" collapsed="false">
      <c r="E14" s="6" t="s">
        <v>183</v>
      </c>
      <c r="F14" s="84" t="n">
        <v>0.72</v>
      </c>
      <c r="I14" s="6" t="s">
        <v>184</v>
      </c>
      <c r="J14" s="6"/>
      <c r="K14" s="6" t="n">
        <v>0</v>
      </c>
      <c r="N14" s="87" t="n">
        <v>8</v>
      </c>
      <c r="O14" s="91" t="s">
        <v>185</v>
      </c>
      <c r="P14" s="92" t="s">
        <v>186</v>
      </c>
      <c r="Q14" s="1" t="str">
        <f aca="false">CONCATENATE(N14," - ",P14)</f>
        <v>8 - ACY-ROMANCE</v>
      </c>
      <c r="R14" s="89" t="n">
        <v>44224</v>
      </c>
      <c r="S14" s="89" t="n">
        <v>44256</v>
      </c>
      <c r="T14" s="90" t="n">
        <v>33</v>
      </c>
      <c r="U14" s="89" t="n">
        <v>44289</v>
      </c>
    </row>
    <row r="15" customFormat="false" ht="35.05" hidden="false" customHeight="false" outlineLevel="0" collapsed="false">
      <c r="E15" s="6" t="s">
        <v>187</v>
      </c>
      <c r="F15" s="84" t="n">
        <v>0.63</v>
      </c>
      <c r="I15" s="6" t="s">
        <v>188</v>
      </c>
      <c r="J15" s="6"/>
      <c r="K15" s="6" t="n">
        <v>0</v>
      </c>
      <c r="N15" s="87" t="n">
        <v>8</v>
      </c>
      <c r="O15" s="91" t="s">
        <v>189</v>
      </c>
      <c r="P15" s="93" t="s">
        <v>190</v>
      </c>
      <c r="Q15" s="1" t="str">
        <f aca="false">CONCATENATE(N15," - ",P15)</f>
        <v>8 - ALLAND’HUY-ET-SAUSSEUIL</v>
      </c>
      <c r="R15" s="89" t="n">
        <v>44224</v>
      </c>
      <c r="S15" s="89" t="n">
        <v>44256</v>
      </c>
      <c r="T15" s="90" t="n">
        <v>12</v>
      </c>
      <c r="U15" s="89" t="n">
        <v>44268</v>
      </c>
    </row>
    <row r="16" customFormat="false" ht="13.8" hidden="false" customHeight="false" outlineLevel="0" collapsed="false">
      <c r="E16" s="6" t="s">
        <v>191</v>
      </c>
      <c r="F16" s="84" t="n">
        <v>0.63</v>
      </c>
      <c r="I16" s="6" t="s">
        <v>192</v>
      </c>
      <c r="J16" s="6"/>
      <c r="K16" s="6" t="n">
        <v>0</v>
      </c>
      <c r="N16" s="87" t="n">
        <v>8</v>
      </c>
      <c r="O16" s="88" t="s">
        <v>193</v>
      </c>
      <c r="P16" s="94" t="s">
        <v>194</v>
      </c>
      <c r="Q16" s="1" t="str">
        <f aca="false">CONCATENATE(N16," - ",P16)</f>
        <v>8 - AMAGNE</v>
      </c>
      <c r="R16" s="89" t="n">
        <v>44224</v>
      </c>
      <c r="S16" s="89" t="n">
        <v>44256</v>
      </c>
      <c r="T16" s="90" t="n">
        <v>12</v>
      </c>
      <c r="U16" s="89" t="n">
        <v>44268</v>
      </c>
    </row>
    <row r="17" customFormat="false" ht="13.8" hidden="false" customHeight="false" outlineLevel="0" collapsed="false">
      <c r="E17" s="6" t="s">
        <v>195</v>
      </c>
      <c r="F17" s="84" t="n">
        <v>0.72</v>
      </c>
      <c r="I17" s="6" t="s">
        <v>196</v>
      </c>
      <c r="J17" s="6"/>
      <c r="K17" s="6" t="n">
        <v>0</v>
      </c>
      <c r="N17" s="87" t="n">
        <v>8</v>
      </c>
      <c r="O17" s="88" t="s">
        <v>197</v>
      </c>
      <c r="P17" s="94" t="s">
        <v>198</v>
      </c>
      <c r="Q17" s="1" t="str">
        <f aca="false">CONCATENATE(N17," - ",P17)</f>
        <v>8 - AMBLY-FLEURY</v>
      </c>
      <c r="R17" s="89" t="n">
        <v>44224</v>
      </c>
      <c r="S17" s="89" t="n">
        <v>44256</v>
      </c>
      <c r="T17" s="90" t="n">
        <v>12</v>
      </c>
      <c r="U17" s="89" t="n">
        <v>44268</v>
      </c>
    </row>
    <row r="18" customFormat="false" ht="13.8" hidden="false" customHeight="false" outlineLevel="0" collapsed="false">
      <c r="E18" s="6" t="s">
        <v>199</v>
      </c>
      <c r="F18" s="84" t="n">
        <v>0.63</v>
      </c>
      <c r="I18" s="6"/>
      <c r="J18" s="6"/>
      <c r="K18" s="6"/>
      <c r="N18" s="87" t="n">
        <v>8</v>
      </c>
      <c r="O18" s="91" t="s">
        <v>200</v>
      </c>
      <c r="P18" s="95" t="s">
        <v>201</v>
      </c>
      <c r="Q18" s="1" t="str">
        <f aca="false">CONCATENATE(N18," - ",P18)</f>
        <v>8 - ANNELLES</v>
      </c>
      <c r="R18" s="89" t="n">
        <v>44224</v>
      </c>
      <c r="S18" s="89" t="n">
        <v>44256</v>
      </c>
      <c r="T18" s="90" t="n">
        <v>0</v>
      </c>
      <c r="U18" s="89" t="n">
        <v>44256</v>
      </c>
    </row>
    <row r="19" customFormat="false" ht="13.8" hidden="false" customHeight="false" outlineLevel="0" collapsed="false">
      <c r="E19" s="6" t="s">
        <v>202</v>
      </c>
      <c r="F19" s="84" t="n">
        <v>0.63</v>
      </c>
      <c r="I19" s="6"/>
      <c r="J19" s="6"/>
      <c r="K19" s="6"/>
      <c r="N19" s="87" t="n">
        <v>8</v>
      </c>
      <c r="O19" s="91" t="s">
        <v>203</v>
      </c>
      <c r="P19" s="95" t="s">
        <v>204</v>
      </c>
      <c r="Q19" s="1" t="str">
        <f aca="false">CONCATENATE(N19," - ",P19)</f>
        <v>8 - ARNICOURT</v>
      </c>
      <c r="R19" s="89" t="n">
        <v>44224</v>
      </c>
      <c r="S19" s="89" t="n">
        <v>44256</v>
      </c>
      <c r="T19" s="90" t="n">
        <v>33</v>
      </c>
      <c r="U19" s="89" t="n">
        <v>44289</v>
      </c>
    </row>
    <row r="20" customFormat="false" ht="13.8" hidden="false" customHeight="false" outlineLevel="0" collapsed="false">
      <c r="E20" s="6" t="s">
        <v>205</v>
      </c>
      <c r="F20" s="84" t="n">
        <v>0.63</v>
      </c>
      <c r="I20" s="6"/>
      <c r="J20" s="6"/>
      <c r="K20" s="6"/>
      <c r="N20" s="87" t="n">
        <v>8</v>
      </c>
      <c r="O20" s="91" t="s">
        <v>206</v>
      </c>
      <c r="P20" s="95" t="s">
        <v>207</v>
      </c>
      <c r="Q20" s="1" t="str">
        <f aca="false">CONCATENATE(N20," - ",P20)</f>
        <v>8 - ATTIGNY</v>
      </c>
      <c r="R20" s="89" t="n">
        <v>44224</v>
      </c>
      <c r="S20" s="89" t="n">
        <v>44256</v>
      </c>
      <c r="T20" s="90" t="n">
        <v>0</v>
      </c>
      <c r="U20" s="89" t="n">
        <v>44256</v>
      </c>
    </row>
    <row r="21" customFormat="false" ht="13.8" hidden="false" customHeight="false" outlineLevel="0" collapsed="false">
      <c r="E21" s="6"/>
      <c r="F21" s="6"/>
      <c r="I21" s="6"/>
      <c r="J21" s="6"/>
      <c r="K21" s="6"/>
      <c r="N21" s="87" t="n">
        <v>8</v>
      </c>
      <c r="O21" s="88" t="s">
        <v>208</v>
      </c>
      <c r="P21" s="87" t="s">
        <v>209</v>
      </c>
      <c r="Q21" s="1" t="str">
        <f aca="false">CONCATENATE(N21," - ",P21)</f>
        <v>8 - AUBONCOURT-VAUZELLES</v>
      </c>
      <c r="R21" s="89" t="n">
        <v>44224</v>
      </c>
      <c r="S21" s="89" t="n">
        <v>44256</v>
      </c>
      <c r="T21" s="90" t="n">
        <v>12</v>
      </c>
      <c r="U21" s="89" t="n">
        <v>44268</v>
      </c>
    </row>
    <row r="22" customFormat="false" ht="13.8" hidden="false" customHeight="false" outlineLevel="0" collapsed="false">
      <c r="E22" s="6"/>
      <c r="F22" s="6"/>
      <c r="I22" s="6"/>
      <c r="J22" s="6"/>
      <c r="K22" s="6"/>
      <c r="N22" s="87" t="n">
        <v>8</v>
      </c>
      <c r="O22" s="88" t="s">
        <v>210</v>
      </c>
      <c r="P22" s="87" t="s">
        <v>211</v>
      </c>
      <c r="Q22" s="1" t="str">
        <f aca="false">CONCATENATE(N22," - ",P22)</f>
        <v>8 - AVANÇON</v>
      </c>
      <c r="R22" s="89" t="n">
        <v>44315</v>
      </c>
      <c r="S22" s="89" t="n">
        <v>44348</v>
      </c>
      <c r="T22" s="90" t="n">
        <v>0</v>
      </c>
      <c r="U22" s="89" t="n">
        <v>44348</v>
      </c>
    </row>
    <row r="23" customFormat="false" ht="13.8" hidden="false" customHeight="false" outlineLevel="0" collapsed="false">
      <c r="N23" s="87" t="n">
        <v>8</v>
      </c>
      <c r="O23" s="88" t="s">
        <v>212</v>
      </c>
      <c r="P23" s="87" t="s">
        <v>213</v>
      </c>
      <c r="Q23" s="1" t="str">
        <f aca="false">CONCATENATE(N23," - ",P23)</f>
        <v>8 - BAALONS</v>
      </c>
      <c r="R23" s="89" t="n">
        <v>44232</v>
      </c>
      <c r="S23" s="89" t="n">
        <v>44249</v>
      </c>
      <c r="T23" s="90" t="n">
        <v>0</v>
      </c>
      <c r="U23" s="89" t="n">
        <v>44249</v>
      </c>
    </row>
    <row r="24" customFormat="false" ht="13.8" hidden="false" customHeight="false" outlineLevel="0" collapsed="false">
      <c r="N24" s="87" t="n">
        <v>8</v>
      </c>
      <c r="O24" s="88" t="s">
        <v>214</v>
      </c>
      <c r="P24" s="87" t="s">
        <v>215</v>
      </c>
      <c r="Q24" s="1" t="str">
        <f aca="false">CONCATENATE(N24," - ",P24)</f>
        <v>8 - BALAIVES-ET-BUTZ</v>
      </c>
      <c r="R24" s="89" t="n">
        <v>44232</v>
      </c>
      <c r="S24" s="89" t="n">
        <v>44249</v>
      </c>
      <c r="T24" s="90" t="n">
        <v>0</v>
      </c>
      <c r="U24" s="89" t="n">
        <v>44249</v>
      </c>
    </row>
    <row r="25" customFormat="false" ht="13.8" hidden="false" customHeight="false" outlineLevel="0" collapsed="false">
      <c r="N25" s="87" t="n">
        <v>8</v>
      </c>
      <c r="O25" s="88" t="s">
        <v>216</v>
      </c>
      <c r="P25" s="87" t="s">
        <v>217</v>
      </c>
      <c r="Q25" s="1" t="str">
        <f aca="false">CONCATENATE(N25," - ",P25)</f>
        <v>8 - BARBAISE</v>
      </c>
      <c r="R25" s="89" t="n">
        <v>44232</v>
      </c>
      <c r="S25" s="89" t="n">
        <v>44249</v>
      </c>
      <c r="T25" s="90" t="n">
        <v>0</v>
      </c>
      <c r="U25" s="89" t="n">
        <v>44249</v>
      </c>
    </row>
    <row r="26" customFormat="false" ht="13.8" hidden="false" customHeight="false" outlineLevel="0" collapsed="false">
      <c r="N26" s="87" t="n">
        <v>8</v>
      </c>
      <c r="O26" s="91" t="s">
        <v>218</v>
      </c>
      <c r="P26" s="95" t="s">
        <v>219</v>
      </c>
      <c r="Q26" s="1" t="str">
        <f aca="false">CONCATENATE(N26," - ",P26)</f>
        <v>8 - BARBY</v>
      </c>
      <c r="R26" s="89" t="n">
        <v>44224</v>
      </c>
      <c r="S26" s="89" t="n">
        <v>44256</v>
      </c>
      <c r="T26" s="90" t="n">
        <v>33</v>
      </c>
      <c r="U26" s="89" t="n">
        <v>44289</v>
      </c>
    </row>
    <row r="27" customFormat="false" ht="23.85" hidden="false" customHeight="false" outlineLevel="0" collapsed="false">
      <c r="N27" s="87" t="n">
        <v>8</v>
      </c>
      <c r="O27" s="91" t="s">
        <v>220</v>
      </c>
      <c r="P27" s="95" t="s">
        <v>221</v>
      </c>
      <c r="Q27" s="1" t="str">
        <f aca="false">CONCATENATE(N27," - ",P27)</f>
        <v>8 - BERTONCOURT</v>
      </c>
      <c r="R27" s="89" t="n">
        <v>44224</v>
      </c>
      <c r="S27" s="89" t="n">
        <v>44256</v>
      </c>
      <c r="T27" s="90" t="n">
        <v>33</v>
      </c>
      <c r="U27" s="89" t="n">
        <v>44289</v>
      </c>
    </row>
    <row r="28" customFormat="false" ht="13.8" hidden="false" customHeight="false" outlineLevel="0" collapsed="false">
      <c r="N28" s="87" t="n">
        <v>8</v>
      </c>
      <c r="O28" s="91" t="s">
        <v>222</v>
      </c>
      <c r="P28" s="95" t="s">
        <v>223</v>
      </c>
      <c r="Q28" s="1" t="str">
        <f aca="false">CONCATENATE(N28," - ",P28)</f>
        <v>8 - BIERMES</v>
      </c>
      <c r="R28" s="89" t="n">
        <v>44224</v>
      </c>
      <c r="S28" s="89" t="n">
        <v>44256</v>
      </c>
      <c r="T28" s="90" t="n">
        <v>33</v>
      </c>
      <c r="U28" s="89" t="n">
        <v>44289</v>
      </c>
    </row>
    <row r="29" customFormat="false" ht="23.85" hidden="false" customHeight="false" outlineLevel="0" collapsed="false">
      <c r="N29" s="87" t="n">
        <v>8</v>
      </c>
      <c r="O29" s="91" t="s">
        <v>224</v>
      </c>
      <c r="P29" s="95" t="s">
        <v>225</v>
      </c>
      <c r="Q29" s="1" t="str">
        <f aca="false">CONCATENATE(N29," - ",P29)</f>
        <v>8 - BOULZICOURT</v>
      </c>
      <c r="R29" s="89" t="n">
        <v>44232</v>
      </c>
      <c r="S29" s="89" t="n">
        <v>44249</v>
      </c>
      <c r="T29" s="90" t="n">
        <v>0</v>
      </c>
      <c r="U29" s="89" t="n">
        <v>44249</v>
      </c>
    </row>
    <row r="30" customFormat="false" ht="35.05" hidden="false" customHeight="false" outlineLevel="0" collapsed="false">
      <c r="N30" s="87" t="n">
        <v>8</v>
      </c>
      <c r="O30" s="91" t="s">
        <v>226</v>
      </c>
      <c r="P30" s="95" t="s">
        <v>227</v>
      </c>
      <c r="Q30" s="1" t="str">
        <f aca="false">CONCATENATE(N30," - ",P30)</f>
        <v>8 - CHAMPIGNEUL SUR VENCE</v>
      </c>
      <c r="R30" s="89" t="n">
        <v>44232</v>
      </c>
      <c r="S30" s="89" t="n">
        <v>44249</v>
      </c>
      <c r="T30" s="90" t="n">
        <v>0</v>
      </c>
      <c r="U30" s="89" t="n">
        <v>44249</v>
      </c>
    </row>
    <row r="31" customFormat="false" ht="13.8" hidden="false" customHeight="false" outlineLevel="0" collapsed="false">
      <c r="N31" s="87" t="n">
        <v>8</v>
      </c>
      <c r="O31" s="91" t="s">
        <v>228</v>
      </c>
      <c r="P31" s="95" t="s">
        <v>229</v>
      </c>
      <c r="Q31" s="1" t="str">
        <f aca="false">CONCATENATE(N31," - ",P31)</f>
        <v>8 - CHARBOGNE</v>
      </c>
      <c r="R31" s="89" t="n">
        <v>44224</v>
      </c>
      <c r="S31" s="89" t="n">
        <v>44256</v>
      </c>
      <c r="T31" s="90" t="n">
        <v>0</v>
      </c>
      <c r="U31" s="89" t="n">
        <v>44256</v>
      </c>
    </row>
    <row r="32" customFormat="false" ht="13.8" hidden="false" customHeight="false" outlineLevel="0" collapsed="false">
      <c r="N32" s="87" t="n">
        <v>8</v>
      </c>
      <c r="O32" s="88" t="s">
        <v>230</v>
      </c>
      <c r="P32" s="87" t="s">
        <v>231</v>
      </c>
      <c r="Q32" s="1" t="str">
        <f aca="false">CONCATENATE(N32," - ",P32)</f>
        <v>8 - CHÂTEAU-PORCIEN</v>
      </c>
      <c r="R32" s="89" t="n">
        <v>44315</v>
      </c>
      <c r="S32" s="89" t="n">
        <v>44348</v>
      </c>
      <c r="T32" s="90" t="n">
        <v>0</v>
      </c>
      <c r="U32" s="89" t="n">
        <v>44348</v>
      </c>
    </row>
    <row r="33" customFormat="false" ht="35.05" hidden="false" customHeight="false" outlineLevel="0" collapsed="false">
      <c r="N33" s="87" t="n">
        <v>8</v>
      </c>
      <c r="O33" s="91" t="s">
        <v>232</v>
      </c>
      <c r="P33" s="95" t="s">
        <v>233</v>
      </c>
      <c r="Q33" s="1" t="str">
        <f aca="false">CONCATENATE(N33," - ",P33)</f>
        <v>8 - CHESNOIS-AUBONCOURT</v>
      </c>
      <c r="R33" s="89" t="n">
        <v>44224</v>
      </c>
      <c r="S33" s="89" t="n">
        <v>44256</v>
      </c>
      <c r="T33" s="90" t="n">
        <v>0</v>
      </c>
      <c r="U33" s="89" t="n">
        <v>44256</v>
      </c>
    </row>
    <row r="34" customFormat="false" ht="35.05" hidden="false" customHeight="false" outlineLevel="0" collapsed="false">
      <c r="N34" s="87" t="n">
        <v>8</v>
      </c>
      <c r="O34" s="91" t="s">
        <v>234</v>
      </c>
      <c r="P34" s="95" t="s">
        <v>235</v>
      </c>
      <c r="Q34" s="1" t="str">
        <f aca="false">CONCATENATE(N34," - ",P34)</f>
        <v>8 - CORNY-MACHEROMENIL</v>
      </c>
      <c r="R34" s="89" t="n">
        <v>44224</v>
      </c>
      <c r="S34" s="89" t="n">
        <v>44256</v>
      </c>
      <c r="T34" s="90" t="n">
        <v>0</v>
      </c>
      <c r="U34" s="89" t="n">
        <v>44256</v>
      </c>
    </row>
    <row r="35" customFormat="false" ht="13.8" hidden="false" customHeight="false" outlineLevel="0" collapsed="false">
      <c r="N35" s="87" t="n">
        <v>8</v>
      </c>
      <c r="O35" s="96" t="s">
        <v>236</v>
      </c>
      <c r="P35" s="87" t="s">
        <v>237</v>
      </c>
      <c r="Q35" s="1" t="str">
        <f aca="false">CONCATENATE(N35," - ",P35)</f>
        <v>8 - COUCY</v>
      </c>
      <c r="R35" s="89" t="n">
        <v>44224</v>
      </c>
      <c r="S35" s="89" t="n">
        <v>44256</v>
      </c>
      <c r="T35" s="90" t="n">
        <v>45</v>
      </c>
      <c r="U35" s="89" t="n">
        <v>44301</v>
      </c>
    </row>
    <row r="36" customFormat="false" ht="13.8" hidden="false" customHeight="false" outlineLevel="0" collapsed="false">
      <c r="N36" s="87" t="n">
        <v>8</v>
      </c>
      <c r="O36" s="96" t="s">
        <v>238</v>
      </c>
      <c r="P36" s="87" t="s">
        <v>239</v>
      </c>
      <c r="Q36" s="1" t="str">
        <f aca="false">CONCATENATE(N36," - ",P36)</f>
        <v>8 - DOUX</v>
      </c>
      <c r="R36" s="89" t="n">
        <v>44224</v>
      </c>
      <c r="S36" s="89" t="n">
        <v>44256</v>
      </c>
      <c r="T36" s="90" t="n">
        <v>45</v>
      </c>
      <c r="U36" s="89" t="n">
        <v>44301</v>
      </c>
    </row>
    <row r="37" customFormat="false" ht="13.8" hidden="false" customHeight="false" outlineLevel="0" collapsed="false">
      <c r="N37" s="87" t="n">
        <v>8</v>
      </c>
      <c r="O37" s="88" t="s">
        <v>240</v>
      </c>
      <c r="P37" s="87" t="s">
        <v>241</v>
      </c>
      <c r="Q37" s="1" t="str">
        <f aca="false">CONCATENATE(N37," - ",P37)</f>
        <v>8 - DRAIZE</v>
      </c>
      <c r="R37" s="89" t="n">
        <v>44256</v>
      </c>
      <c r="S37" s="89" t="n">
        <v>44273</v>
      </c>
      <c r="T37" s="90" t="n">
        <v>0</v>
      </c>
      <c r="U37" s="89" t="n">
        <v>44273</v>
      </c>
    </row>
    <row r="38" customFormat="false" ht="13.8" hidden="false" customHeight="false" outlineLevel="0" collapsed="false">
      <c r="N38" s="87" t="n">
        <v>8</v>
      </c>
      <c r="O38" s="88" t="s">
        <v>242</v>
      </c>
      <c r="P38" s="87" t="s">
        <v>243</v>
      </c>
      <c r="Q38" s="1" t="str">
        <f aca="false">CONCATENATE(N38," - ",P38)</f>
        <v>8 - ÉCLY</v>
      </c>
      <c r="R38" s="89" t="n">
        <v>44315</v>
      </c>
      <c r="S38" s="89" t="n">
        <v>44348</v>
      </c>
      <c r="T38" s="90" t="n">
        <v>0</v>
      </c>
      <c r="U38" s="89" t="n">
        <v>44348</v>
      </c>
    </row>
    <row r="39" customFormat="false" ht="13.8" hidden="false" customHeight="false" outlineLevel="0" collapsed="false">
      <c r="N39" s="87" t="n">
        <v>8</v>
      </c>
      <c r="O39" s="91" t="s">
        <v>244</v>
      </c>
      <c r="P39" s="95" t="s">
        <v>245</v>
      </c>
      <c r="Q39" s="1" t="str">
        <f aca="false">CONCATENATE(N39," - ",P39)</f>
        <v>8 - ECORDAL</v>
      </c>
      <c r="R39" s="89" t="n">
        <v>44224</v>
      </c>
      <c r="S39" s="89" t="n">
        <v>44256</v>
      </c>
      <c r="T39" s="90" t="n">
        <v>0</v>
      </c>
      <c r="U39" s="89" t="n">
        <v>44256</v>
      </c>
    </row>
    <row r="40" customFormat="false" ht="13.8" hidden="false" customHeight="false" outlineLevel="0" collapsed="false">
      <c r="N40" s="87" t="n">
        <v>8</v>
      </c>
      <c r="O40" s="91" t="s">
        <v>246</v>
      </c>
      <c r="P40" s="95" t="s">
        <v>247</v>
      </c>
      <c r="Q40" s="1" t="str">
        <f aca="false">CONCATENATE(N40," - ",P40)</f>
        <v>8 - FAISSAULT</v>
      </c>
      <c r="R40" s="89" t="n">
        <v>44224</v>
      </c>
      <c r="S40" s="89" t="n">
        <v>44256</v>
      </c>
      <c r="T40" s="90" t="n">
        <v>0</v>
      </c>
      <c r="U40" s="89" t="n">
        <v>44256</v>
      </c>
    </row>
    <row r="41" customFormat="false" ht="13.8" hidden="false" customHeight="false" outlineLevel="0" collapsed="false">
      <c r="N41" s="87" t="n">
        <v>8</v>
      </c>
      <c r="O41" s="88" t="s">
        <v>248</v>
      </c>
      <c r="P41" s="87" t="s">
        <v>249</v>
      </c>
      <c r="Q41" s="1" t="str">
        <f aca="false">CONCATENATE(N41," - ",P41)</f>
        <v>8 - FAUX</v>
      </c>
      <c r="R41" s="89" t="n">
        <v>44224</v>
      </c>
      <c r="S41" s="89" t="n">
        <v>44256</v>
      </c>
      <c r="T41" s="90" t="n">
        <v>12</v>
      </c>
      <c r="U41" s="89" t="n">
        <v>44268</v>
      </c>
    </row>
    <row r="42" customFormat="false" ht="13.8" hidden="false" customHeight="false" outlineLevel="0" collapsed="false">
      <c r="N42" s="87" t="n">
        <v>8</v>
      </c>
      <c r="O42" s="91" t="s">
        <v>250</v>
      </c>
      <c r="P42" s="95" t="s">
        <v>251</v>
      </c>
      <c r="Q42" s="1" t="str">
        <f aca="false">CONCATENATE(N42," - ",P42)</f>
        <v>8 - GIVRY</v>
      </c>
      <c r="R42" s="89" t="n">
        <v>44224</v>
      </c>
      <c r="S42" s="89" t="n">
        <v>44256</v>
      </c>
      <c r="T42" s="90" t="n">
        <v>12</v>
      </c>
      <c r="U42" s="89" t="n">
        <v>44268</v>
      </c>
    </row>
    <row r="43" customFormat="false" ht="13.8" hidden="false" customHeight="false" outlineLevel="0" collapsed="false">
      <c r="N43" s="87" t="n">
        <v>8</v>
      </c>
      <c r="O43" s="88" t="s">
        <v>252</v>
      </c>
      <c r="P43" s="87" t="s">
        <v>253</v>
      </c>
      <c r="Q43" s="1" t="str">
        <f aca="false">CONCATENATE(N43," - ",P43)</f>
        <v>8 - GRANDCHAMP</v>
      </c>
      <c r="R43" s="89" t="n">
        <v>44256</v>
      </c>
      <c r="S43" s="89" t="n">
        <v>44273</v>
      </c>
      <c r="T43" s="90" t="n">
        <v>0</v>
      </c>
      <c r="U43" s="89" t="n">
        <v>44273</v>
      </c>
    </row>
    <row r="44" customFormat="false" ht="13.8" hidden="false" customHeight="false" outlineLevel="0" collapsed="false">
      <c r="N44" s="87" t="n">
        <v>8</v>
      </c>
      <c r="O44" s="88" t="s">
        <v>254</v>
      </c>
      <c r="P44" s="87" t="s">
        <v>255</v>
      </c>
      <c r="Q44" s="1" t="str">
        <f aca="false">CONCATENATE(N44," - ",P44)</f>
        <v>8 - GUIGNICOURT-SUR-VENCE</v>
      </c>
      <c r="R44" s="89" t="n">
        <v>44232</v>
      </c>
      <c r="S44" s="89" t="n">
        <v>44249</v>
      </c>
      <c r="T44" s="90" t="n">
        <v>0</v>
      </c>
      <c r="U44" s="89" t="n">
        <v>44249</v>
      </c>
    </row>
    <row r="45" customFormat="false" ht="13.8" hidden="false" customHeight="false" outlineLevel="0" collapsed="false">
      <c r="N45" s="87" t="n">
        <v>8</v>
      </c>
      <c r="O45" s="88" t="s">
        <v>256</v>
      </c>
      <c r="P45" s="87" t="s">
        <v>257</v>
      </c>
      <c r="Q45" s="1" t="str">
        <f aca="false">CONCATENATE(N45," - ",P45)</f>
        <v>8 - HAUTEVILLE</v>
      </c>
      <c r="R45" s="89" t="n">
        <v>44315</v>
      </c>
      <c r="S45" s="89" t="n">
        <v>44348</v>
      </c>
      <c r="T45" s="90" t="n">
        <v>0</v>
      </c>
      <c r="U45" s="89" t="n">
        <v>44348</v>
      </c>
    </row>
    <row r="46" customFormat="false" ht="13.8" hidden="false" customHeight="false" outlineLevel="0" collapsed="false">
      <c r="N46" s="87" t="n">
        <v>8</v>
      </c>
      <c r="O46" s="88" t="s">
        <v>258</v>
      </c>
      <c r="P46" s="87" t="s">
        <v>259</v>
      </c>
      <c r="Q46" s="1" t="str">
        <f aca="false">CONCATENATE(N46," - ",P46)</f>
        <v>8 - INAUMONT</v>
      </c>
      <c r="R46" s="89" t="n">
        <v>44315</v>
      </c>
      <c r="S46" s="89" t="n">
        <v>44348</v>
      </c>
      <c r="T46" s="90" t="n">
        <v>0</v>
      </c>
      <c r="U46" s="89" t="n">
        <v>44348</v>
      </c>
    </row>
    <row r="47" customFormat="false" ht="13.8" hidden="false" customHeight="false" outlineLevel="0" collapsed="false">
      <c r="N47" s="87" t="n">
        <v>8</v>
      </c>
      <c r="O47" s="88" t="s">
        <v>260</v>
      </c>
      <c r="P47" s="87" t="s">
        <v>261</v>
      </c>
      <c r="Q47" s="1" t="str">
        <f aca="false">CONCATENATE(N47," - ",P47)</f>
        <v>8 - JUSTINE-HERBIGNY</v>
      </c>
      <c r="R47" s="89" t="n">
        <v>44256</v>
      </c>
      <c r="S47" s="89" t="n">
        <v>44273</v>
      </c>
      <c r="T47" s="90" t="n">
        <v>0</v>
      </c>
      <c r="U47" s="89" t="n">
        <v>44273</v>
      </c>
    </row>
    <row r="48" customFormat="false" ht="13.8" hidden="false" customHeight="false" outlineLevel="0" collapsed="false">
      <c r="N48" s="87" t="n">
        <v>8</v>
      </c>
      <c r="O48" s="88" t="s">
        <v>262</v>
      </c>
      <c r="P48" s="87" t="s">
        <v>263</v>
      </c>
      <c r="Q48" s="1" t="str">
        <f aca="false">CONCATENATE(N48," - ",P48)</f>
        <v>8 - LA HORGNE</v>
      </c>
      <c r="R48" s="89" t="n">
        <v>44232</v>
      </c>
      <c r="S48" s="89" t="n">
        <v>44249</v>
      </c>
      <c r="T48" s="90" t="n">
        <v>0</v>
      </c>
      <c r="U48" s="89" t="n">
        <v>44249</v>
      </c>
    </row>
    <row r="49" customFormat="false" ht="13.8" hidden="false" customHeight="false" outlineLevel="0" collapsed="false">
      <c r="N49" s="87" t="n">
        <v>8</v>
      </c>
      <c r="O49" s="88" t="s">
        <v>264</v>
      </c>
      <c r="P49" s="87" t="s">
        <v>265</v>
      </c>
      <c r="Q49" s="1" t="str">
        <f aca="false">CONCATENATE(N49," - ",P49)</f>
        <v>8 - LA NEUVILLE LES WASIGNY</v>
      </c>
      <c r="R49" s="89" t="n">
        <v>44256</v>
      </c>
      <c r="S49" s="89" t="n">
        <v>44273</v>
      </c>
      <c r="T49" s="90" t="n">
        <v>0</v>
      </c>
      <c r="U49" s="89" t="n">
        <v>44273</v>
      </c>
    </row>
    <row r="50" customFormat="false" ht="13.8" hidden="false" customHeight="false" outlineLevel="0" collapsed="false">
      <c r="N50" s="87" t="n">
        <v>8</v>
      </c>
      <c r="O50" s="88" t="s">
        <v>266</v>
      </c>
      <c r="P50" s="87" t="s">
        <v>267</v>
      </c>
      <c r="Q50" s="1" t="str">
        <f aca="false">CONCATENATE(N50," - ",P50)</f>
        <v>8 - LALOBBE</v>
      </c>
      <c r="R50" s="89" t="n">
        <v>44256</v>
      </c>
      <c r="S50" s="89" t="n">
        <v>44273</v>
      </c>
      <c r="T50" s="90" t="n">
        <v>0</v>
      </c>
      <c r="U50" s="89" t="n">
        <v>44273</v>
      </c>
    </row>
    <row r="51" customFormat="false" ht="13.8" hidden="false" customHeight="false" outlineLevel="0" collapsed="false">
      <c r="N51" s="87" t="n">
        <v>8</v>
      </c>
      <c r="O51" s="88" t="s">
        <v>268</v>
      </c>
      <c r="P51" s="87" t="s">
        <v>269</v>
      </c>
      <c r="Q51" s="1" t="str">
        <f aca="false">CONCATENATE(N51," - ",P51)</f>
        <v>8 - LUCQUY</v>
      </c>
      <c r="R51" s="89" t="n">
        <v>44224</v>
      </c>
      <c r="S51" s="89" t="n">
        <v>44256</v>
      </c>
      <c r="T51" s="90" t="n">
        <v>12</v>
      </c>
      <c r="U51" s="89" t="n">
        <v>44268</v>
      </c>
    </row>
    <row r="52" customFormat="false" ht="13.8" hidden="false" customHeight="false" outlineLevel="0" collapsed="false">
      <c r="N52" s="87" t="n">
        <v>8</v>
      </c>
      <c r="O52" s="88" t="s">
        <v>270</v>
      </c>
      <c r="P52" s="87" t="s">
        <v>271</v>
      </c>
      <c r="Q52" s="1" t="str">
        <f aca="false">CONCATENATE(N52," - ",P52)</f>
        <v>8 - MAZERNY</v>
      </c>
      <c r="R52" s="89" t="n">
        <v>44232</v>
      </c>
      <c r="S52" s="89" t="n">
        <v>44249</v>
      </c>
      <c r="T52" s="90" t="n">
        <v>0</v>
      </c>
      <c r="U52" s="89" t="n">
        <v>44249</v>
      </c>
    </row>
    <row r="53" customFormat="false" ht="23.85" hidden="false" customHeight="false" outlineLevel="0" collapsed="false">
      <c r="N53" s="87" t="n">
        <v>8</v>
      </c>
      <c r="O53" s="91" t="s">
        <v>272</v>
      </c>
      <c r="P53" s="95" t="s">
        <v>273</v>
      </c>
      <c r="Q53" s="1" t="str">
        <f aca="false">CONCATENATE(N53," - ",P53)</f>
        <v>8 - MENIL-ANNELLES</v>
      </c>
      <c r="R53" s="89" t="n">
        <v>44224</v>
      </c>
      <c r="S53" s="89" t="n">
        <v>44256</v>
      </c>
      <c r="T53" s="90" t="n">
        <v>0</v>
      </c>
      <c r="U53" s="89" t="n">
        <v>44256</v>
      </c>
    </row>
    <row r="54" customFormat="false" ht="13.8" hidden="false" customHeight="false" outlineLevel="0" collapsed="false">
      <c r="N54" s="87" t="n">
        <v>8</v>
      </c>
      <c r="O54" s="91" t="s">
        <v>274</v>
      </c>
      <c r="P54" s="95" t="s">
        <v>275</v>
      </c>
      <c r="Q54" s="1" t="str">
        <f aca="false">CONCATENATE(N54," - ",P54)</f>
        <v>8 - MESMONT</v>
      </c>
      <c r="R54" s="89" t="n">
        <v>44224</v>
      </c>
      <c r="S54" s="89" t="n">
        <v>44256</v>
      </c>
      <c r="T54" s="90" t="n">
        <v>17</v>
      </c>
      <c r="U54" s="89" t="n">
        <v>44273</v>
      </c>
    </row>
    <row r="55" customFormat="false" ht="13.8" hidden="false" customHeight="false" outlineLevel="0" collapsed="false">
      <c r="N55" s="87" t="n">
        <v>8</v>
      </c>
      <c r="O55" s="88" t="s">
        <v>276</v>
      </c>
      <c r="P55" s="87" t="s">
        <v>277</v>
      </c>
      <c r="Q55" s="1" t="str">
        <f aca="false">CONCATENATE(N55," - ",P55)</f>
        <v>8 - MONDIGNY</v>
      </c>
      <c r="R55" s="89" t="n">
        <v>44232</v>
      </c>
      <c r="S55" s="89" t="n">
        <v>44249</v>
      </c>
      <c r="T55" s="90" t="n">
        <v>0</v>
      </c>
      <c r="U55" s="89" t="n">
        <v>44249</v>
      </c>
    </row>
    <row r="56" customFormat="false" ht="13.8" hidden="false" customHeight="false" outlineLevel="0" collapsed="false">
      <c r="N56" s="87" t="n">
        <v>8</v>
      </c>
      <c r="O56" s="88" t="s">
        <v>278</v>
      </c>
      <c r="P56" s="87" t="s">
        <v>279</v>
      </c>
      <c r="Q56" s="1" t="str">
        <f aca="false">CONCATENATE(N56," - ",P56)</f>
        <v>8 - MONTIGNY-SUR-VENCE</v>
      </c>
      <c r="R56" s="89" t="n">
        <v>44232</v>
      </c>
      <c r="S56" s="89" t="n">
        <v>44249</v>
      </c>
      <c r="T56" s="90" t="n">
        <v>0</v>
      </c>
      <c r="U56" s="89" t="n">
        <v>44249</v>
      </c>
    </row>
    <row r="57" customFormat="false" ht="23.85" hidden="false" customHeight="false" outlineLevel="0" collapsed="false">
      <c r="N57" s="87" t="n">
        <v>8</v>
      </c>
      <c r="O57" s="91" t="s">
        <v>280</v>
      </c>
      <c r="P57" s="95" t="s">
        <v>281</v>
      </c>
      <c r="Q57" s="1" t="str">
        <f aca="false">CONCATENATE(N57," - ",P57)</f>
        <v>8 - MONT-LAURENT</v>
      </c>
      <c r="R57" s="89" t="n">
        <v>44224</v>
      </c>
      <c r="S57" s="89" t="n">
        <v>44256</v>
      </c>
      <c r="T57" s="90" t="n">
        <v>12</v>
      </c>
      <c r="U57" s="89" t="n">
        <v>44268</v>
      </c>
    </row>
    <row r="58" customFormat="false" ht="13.8" hidden="false" customHeight="false" outlineLevel="0" collapsed="false">
      <c r="N58" s="87" t="n">
        <v>8</v>
      </c>
      <c r="O58" s="88" t="s">
        <v>282</v>
      </c>
      <c r="P58" s="87" t="s">
        <v>283</v>
      </c>
      <c r="Q58" s="1" t="str">
        <f aca="false">CONCATENATE(N58," - ",P58)</f>
        <v>8 - NANTEUIL-SUR-AISNE</v>
      </c>
      <c r="R58" s="89" t="n">
        <v>44315</v>
      </c>
      <c r="S58" s="89" t="n">
        <v>44348</v>
      </c>
      <c r="T58" s="90" t="n">
        <v>0</v>
      </c>
      <c r="U58" s="89" t="n">
        <v>44348</v>
      </c>
    </row>
    <row r="59" customFormat="false" ht="13.8" hidden="false" customHeight="false" outlineLevel="0" collapsed="false">
      <c r="N59" s="87" t="n">
        <v>8</v>
      </c>
      <c r="O59" s="91" t="s">
        <v>284</v>
      </c>
      <c r="P59" s="95" t="s">
        <v>285</v>
      </c>
      <c r="Q59" s="1" t="str">
        <f aca="false">CONCATENATE(N59," - ",P59)</f>
        <v>8 - NEUVIZY</v>
      </c>
      <c r="R59" s="89" t="n">
        <v>44224</v>
      </c>
      <c r="S59" s="89" t="n">
        <v>44256</v>
      </c>
      <c r="T59" s="90" t="n">
        <v>0</v>
      </c>
      <c r="U59" s="89" t="n">
        <v>44256</v>
      </c>
    </row>
    <row r="60" customFormat="false" ht="23.85" hidden="false" customHeight="false" outlineLevel="0" collapsed="false">
      <c r="N60" s="87" t="n">
        <v>8</v>
      </c>
      <c r="O60" s="91" t="s">
        <v>286</v>
      </c>
      <c r="P60" s="95" t="s">
        <v>287</v>
      </c>
      <c r="Q60" s="1" t="str">
        <f aca="false">CONCATENATE(N60," - ",P60)</f>
        <v>8 - NOVION-PORCIEN</v>
      </c>
      <c r="R60" s="89" t="n">
        <v>44224</v>
      </c>
      <c r="S60" s="89" t="n">
        <v>44256</v>
      </c>
      <c r="T60" s="90" t="n">
        <v>17</v>
      </c>
      <c r="U60" s="89" t="n">
        <v>44273</v>
      </c>
    </row>
    <row r="61" customFormat="false" ht="13.8" hidden="false" customHeight="false" outlineLevel="0" collapsed="false">
      <c r="N61" s="87" t="n">
        <v>8</v>
      </c>
      <c r="O61" s="96" t="s">
        <v>288</v>
      </c>
      <c r="P61" s="87" t="s">
        <v>289</v>
      </c>
      <c r="Q61" s="1" t="str">
        <f aca="false">CONCATENATE(N61," - ",P61)</f>
        <v>8 - NOVY-CHEVRIERES</v>
      </c>
      <c r="R61" s="89" t="n">
        <v>44224</v>
      </c>
      <c r="S61" s="89" t="n">
        <v>44256</v>
      </c>
      <c r="T61" s="90" t="n">
        <v>45</v>
      </c>
      <c r="U61" s="89" t="n">
        <v>44301</v>
      </c>
    </row>
    <row r="62" customFormat="false" ht="13.8" hidden="false" customHeight="false" outlineLevel="0" collapsed="false">
      <c r="N62" s="87" t="n">
        <v>8</v>
      </c>
      <c r="O62" s="91" t="s">
        <v>290</v>
      </c>
      <c r="P62" s="95" t="s">
        <v>291</v>
      </c>
      <c r="Q62" s="1" t="str">
        <f aca="false">CONCATENATE(N62," - ",P62)</f>
        <v>8 - PERTHES</v>
      </c>
      <c r="R62" s="89" t="n">
        <v>44224</v>
      </c>
      <c r="S62" s="89" t="n">
        <v>44256</v>
      </c>
      <c r="T62" s="90" t="n">
        <v>33</v>
      </c>
      <c r="U62" s="89" t="n">
        <v>44289</v>
      </c>
    </row>
    <row r="63" customFormat="false" ht="13.8" hidden="false" customHeight="false" outlineLevel="0" collapsed="false">
      <c r="N63" s="87" t="n">
        <v>8</v>
      </c>
      <c r="O63" s="88" t="s">
        <v>292</v>
      </c>
      <c r="P63" s="87" t="s">
        <v>293</v>
      </c>
      <c r="Q63" s="1" t="str">
        <f aca="false">CONCATENATE(N63," - ",P63)</f>
        <v>8 - POIX-TERRON</v>
      </c>
      <c r="R63" s="89" t="n">
        <v>44232</v>
      </c>
      <c r="S63" s="89" t="n">
        <v>44249</v>
      </c>
      <c r="T63" s="90" t="n">
        <v>0</v>
      </c>
      <c r="U63" s="89" t="n">
        <v>44249</v>
      </c>
    </row>
    <row r="64" customFormat="false" ht="13.8" hidden="false" customHeight="false" outlineLevel="0" collapsed="false">
      <c r="N64" s="87" t="n">
        <v>8</v>
      </c>
      <c r="O64" s="91" t="s">
        <v>294</v>
      </c>
      <c r="P64" s="95" t="s">
        <v>295</v>
      </c>
      <c r="Q64" s="1" t="str">
        <f aca="false">CONCATENATE(N64," - ",P64)</f>
        <v>8 - PUISEUX</v>
      </c>
      <c r="R64" s="89" t="n">
        <v>44224</v>
      </c>
      <c r="S64" s="89" t="n">
        <v>44256</v>
      </c>
      <c r="T64" s="90" t="n">
        <v>0</v>
      </c>
      <c r="U64" s="89" t="n">
        <v>44256</v>
      </c>
    </row>
    <row r="65" customFormat="false" ht="13.8" hidden="false" customHeight="false" outlineLevel="0" collapsed="false">
      <c r="N65" s="87" t="n">
        <v>8</v>
      </c>
      <c r="O65" s="88" t="s">
        <v>296</v>
      </c>
      <c r="P65" s="87" t="s">
        <v>297</v>
      </c>
      <c r="Q65" s="1" t="str">
        <f aca="false">CONCATENATE(N65," - ",P65)</f>
        <v>8 - RALLICOURT</v>
      </c>
      <c r="R65" s="89" t="n">
        <v>44232</v>
      </c>
      <c r="S65" s="89" t="n">
        <v>44249</v>
      </c>
      <c r="T65" s="90" t="n">
        <v>0</v>
      </c>
      <c r="U65" s="89" t="n">
        <v>44249</v>
      </c>
    </row>
    <row r="66" customFormat="false" ht="13.8" hidden="false" customHeight="false" outlineLevel="0" collapsed="false">
      <c r="N66" s="87" t="n">
        <v>8</v>
      </c>
      <c r="O66" s="97" t="s">
        <v>298</v>
      </c>
      <c r="P66" s="95" t="s">
        <v>299</v>
      </c>
      <c r="Q66" s="1" t="str">
        <f aca="false">CONCATENATE(N66," - ",P66)</f>
        <v>8 - RETHEL</v>
      </c>
      <c r="R66" s="89" t="n">
        <v>44224</v>
      </c>
      <c r="S66" s="89" t="n">
        <v>44256</v>
      </c>
      <c r="T66" s="90" t="n">
        <v>45</v>
      </c>
      <c r="U66" s="89" t="n">
        <v>44301</v>
      </c>
    </row>
    <row r="67" customFormat="false" ht="46.25" hidden="false" customHeight="false" outlineLevel="0" collapsed="false">
      <c r="N67" s="87" t="n">
        <v>8</v>
      </c>
      <c r="O67" s="91" t="s">
        <v>300</v>
      </c>
      <c r="P67" s="95" t="s">
        <v>301</v>
      </c>
      <c r="Q67" s="1" t="str">
        <f aca="false">CONCATENATE(N67," - ",P67)</f>
        <v>8 - SAINT LAMBERT ET MONT DE JEUX</v>
      </c>
      <c r="R67" s="89" t="n">
        <v>44224</v>
      </c>
      <c r="S67" s="89" t="n">
        <v>44256</v>
      </c>
      <c r="T67" s="90" t="n">
        <v>0</v>
      </c>
      <c r="U67" s="89" t="n">
        <v>44256</v>
      </c>
    </row>
    <row r="68" customFormat="false" ht="35.05" hidden="false" customHeight="false" outlineLevel="0" collapsed="false">
      <c r="N68" s="87" t="n">
        <v>8</v>
      </c>
      <c r="O68" s="91" t="s">
        <v>302</v>
      </c>
      <c r="P68" s="95" t="s">
        <v>303</v>
      </c>
      <c r="Q68" s="1" t="str">
        <f aca="false">CONCATENATE(N68," - ",P68)</f>
        <v>8 - SAINT-LOUP-TERRIER</v>
      </c>
      <c r="R68" s="89" t="n">
        <v>44224</v>
      </c>
      <c r="S68" s="89" t="n">
        <v>44256</v>
      </c>
      <c r="T68" s="90" t="n">
        <v>0</v>
      </c>
      <c r="U68" s="89" t="n">
        <v>44256</v>
      </c>
    </row>
    <row r="69" customFormat="false" ht="13.8" hidden="false" customHeight="false" outlineLevel="0" collapsed="false">
      <c r="N69" s="87" t="n">
        <v>8</v>
      </c>
      <c r="O69" s="88" t="s">
        <v>304</v>
      </c>
      <c r="P69" s="87" t="s">
        <v>305</v>
      </c>
      <c r="Q69" s="1" t="str">
        <f aca="false">CONCATENATE(N69," - ",P69)</f>
        <v>8 - SAINT-PIERRE-SUR-VENCE</v>
      </c>
      <c r="R69" s="89" t="n">
        <v>44232</v>
      </c>
      <c r="S69" s="89" t="n">
        <v>44249</v>
      </c>
      <c r="T69" s="90" t="n">
        <v>0</v>
      </c>
      <c r="U69" s="89" t="n">
        <v>44249</v>
      </c>
    </row>
    <row r="70" customFormat="false" ht="35.05" hidden="false" customHeight="false" outlineLevel="0" collapsed="false">
      <c r="N70" s="87" t="n">
        <v>8</v>
      </c>
      <c r="O70" s="91" t="s">
        <v>306</v>
      </c>
      <c r="P70" s="95" t="s">
        <v>307</v>
      </c>
      <c r="Q70" s="1" t="str">
        <f aca="false">CONCATENATE(N70," - ",P70)</f>
        <v>8 - SAULCES-CHAMPENOISES</v>
      </c>
      <c r="R70" s="89" t="n">
        <v>44224</v>
      </c>
      <c r="S70" s="89" t="n">
        <v>44256</v>
      </c>
      <c r="T70" s="90" t="n">
        <v>0</v>
      </c>
      <c r="U70" s="89" t="n">
        <v>44256</v>
      </c>
    </row>
    <row r="71" customFormat="false" ht="13.8" hidden="false" customHeight="false" outlineLevel="0" collapsed="false">
      <c r="N71" s="87" t="n">
        <v>8</v>
      </c>
      <c r="O71" s="88" t="s">
        <v>308</v>
      </c>
      <c r="P71" s="87" t="s">
        <v>309</v>
      </c>
      <c r="Q71" s="1" t="str">
        <f aca="false">CONCATENATE(N71," - ",P71)</f>
        <v>8 - SAULCES-MONCLIN</v>
      </c>
      <c r="R71" s="89" t="n">
        <v>44224</v>
      </c>
      <c r="S71" s="89" t="n">
        <v>44256</v>
      </c>
      <c r="T71" s="90" t="n">
        <v>12</v>
      </c>
      <c r="U71" s="89" t="n">
        <v>44268</v>
      </c>
    </row>
    <row r="72" customFormat="false" ht="23.85" hidden="false" customHeight="false" outlineLevel="0" collapsed="false">
      <c r="N72" s="87" t="n">
        <v>8</v>
      </c>
      <c r="O72" s="91" t="s">
        <v>310</v>
      </c>
      <c r="P72" s="95" t="s">
        <v>311</v>
      </c>
      <c r="Q72" s="1" t="str">
        <f aca="false">CONCATENATE(N72," - ",P72)</f>
        <v>8 - SAULT-LES-RETHEL</v>
      </c>
      <c r="R72" s="89" t="n">
        <v>44224</v>
      </c>
      <c r="S72" s="89" t="n">
        <v>44256</v>
      </c>
      <c r="T72" s="90" t="n">
        <v>33</v>
      </c>
      <c r="U72" s="89" t="n">
        <v>44289</v>
      </c>
    </row>
    <row r="73" customFormat="false" ht="13.8" hidden="false" customHeight="false" outlineLevel="0" collapsed="false">
      <c r="N73" s="87" t="n">
        <v>8</v>
      </c>
      <c r="O73" s="97" t="s">
        <v>312</v>
      </c>
      <c r="P73" s="95" t="s">
        <v>313</v>
      </c>
      <c r="Q73" s="1" t="str">
        <f aca="false">CONCATENATE(N73," - ",P73)</f>
        <v>8 - SERY</v>
      </c>
      <c r="R73" s="89" t="n">
        <v>44224</v>
      </c>
      <c r="S73" s="89" t="n">
        <v>44256</v>
      </c>
      <c r="T73" s="90" t="n">
        <v>50</v>
      </c>
      <c r="U73" s="89" t="n">
        <v>44306</v>
      </c>
    </row>
    <row r="74" customFormat="false" ht="13.8" hidden="false" customHeight="false" outlineLevel="0" collapsed="false">
      <c r="N74" s="87" t="n">
        <v>8</v>
      </c>
      <c r="O74" s="97" t="s">
        <v>314</v>
      </c>
      <c r="P74" s="95" t="s">
        <v>315</v>
      </c>
      <c r="Q74" s="1" t="str">
        <f aca="false">CONCATENATE(N74," - ",P74)</f>
        <v>8 - SEUIL</v>
      </c>
      <c r="R74" s="89" t="n">
        <v>44224</v>
      </c>
      <c r="S74" s="89" t="n">
        <v>44256</v>
      </c>
      <c r="T74" s="90" t="n">
        <v>45</v>
      </c>
      <c r="U74" s="89" t="n">
        <v>44301</v>
      </c>
    </row>
    <row r="75" customFormat="false" ht="13.8" hidden="false" customHeight="false" outlineLevel="0" collapsed="false">
      <c r="N75" s="87" t="n">
        <v>8</v>
      </c>
      <c r="O75" s="88" t="s">
        <v>316</v>
      </c>
      <c r="P75" s="87" t="s">
        <v>317</v>
      </c>
      <c r="Q75" s="1" t="str">
        <f aca="false">CONCATENATE(N75," - ",P75)</f>
        <v>8 - SIGNY-L'ABBAYE</v>
      </c>
      <c r="R75" s="89" t="n">
        <v>44256</v>
      </c>
      <c r="S75" s="89" t="n">
        <v>44273</v>
      </c>
      <c r="T75" s="90" t="n">
        <v>0</v>
      </c>
      <c r="U75" s="89" t="n">
        <v>44273</v>
      </c>
    </row>
    <row r="76" customFormat="false" ht="13.8" hidden="false" customHeight="false" outlineLevel="0" collapsed="false">
      <c r="N76" s="87" t="n">
        <v>8</v>
      </c>
      <c r="O76" s="88" t="s">
        <v>318</v>
      </c>
      <c r="P76" s="87" t="s">
        <v>319</v>
      </c>
      <c r="Q76" s="1" t="str">
        <f aca="false">CONCATENATE(N76," - ",P76)</f>
        <v>8 - SINGLY</v>
      </c>
      <c r="R76" s="89" t="n">
        <v>44232</v>
      </c>
      <c r="S76" s="89" t="n">
        <v>44249</v>
      </c>
      <c r="T76" s="90" t="n">
        <v>0</v>
      </c>
      <c r="U76" s="89" t="n">
        <v>44249</v>
      </c>
    </row>
    <row r="77" customFormat="false" ht="13.8" hidden="false" customHeight="false" outlineLevel="0" collapsed="false">
      <c r="N77" s="87" t="n">
        <v>8</v>
      </c>
      <c r="O77" s="88" t="s">
        <v>320</v>
      </c>
      <c r="P77" s="87" t="s">
        <v>321</v>
      </c>
      <c r="Q77" s="1" t="str">
        <f aca="false">CONCATENATE(N77," - ",P77)</f>
        <v>8 - SON</v>
      </c>
      <c r="R77" s="89" t="n">
        <v>44315</v>
      </c>
      <c r="S77" s="89" t="n">
        <v>44348</v>
      </c>
      <c r="T77" s="90" t="n">
        <v>0</v>
      </c>
      <c r="U77" s="89" t="n">
        <v>44348</v>
      </c>
    </row>
    <row r="78" customFormat="false" ht="13.8" hidden="false" customHeight="false" outlineLevel="0" collapsed="false">
      <c r="N78" s="87" t="n">
        <v>8</v>
      </c>
      <c r="O78" s="91" t="s">
        <v>322</v>
      </c>
      <c r="P78" s="95" t="s">
        <v>323</v>
      </c>
      <c r="Q78" s="1" t="str">
        <f aca="false">CONCATENATE(N78," - ",P78)</f>
        <v>8 - SORBON</v>
      </c>
      <c r="R78" s="89" t="n">
        <v>44224</v>
      </c>
      <c r="S78" s="89" t="n">
        <v>44256</v>
      </c>
      <c r="T78" s="90" t="n">
        <v>33</v>
      </c>
      <c r="U78" s="89" t="n">
        <v>44289</v>
      </c>
    </row>
    <row r="79" customFormat="false" ht="35.05" hidden="false" customHeight="false" outlineLevel="0" collapsed="false">
      <c r="N79" s="87" t="n">
        <v>8</v>
      </c>
      <c r="O79" s="91" t="s">
        <v>324</v>
      </c>
      <c r="P79" s="95" t="s">
        <v>325</v>
      </c>
      <c r="Q79" s="1" t="str">
        <f aca="false">CONCATENATE(N79," - ",P79)</f>
        <v>8 - SORCY-BAUTHEMONT</v>
      </c>
      <c r="R79" s="89" t="n">
        <v>44224</v>
      </c>
      <c r="S79" s="89" t="n">
        <v>44256</v>
      </c>
      <c r="T79" s="90" t="n">
        <v>12</v>
      </c>
      <c r="U79" s="89" t="n">
        <v>44268</v>
      </c>
    </row>
    <row r="80" customFormat="false" ht="13.8" hidden="false" customHeight="false" outlineLevel="0" collapsed="false">
      <c r="N80" s="87" t="n">
        <v>8</v>
      </c>
      <c r="O80" s="88" t="s">
        <v>326</v>
      </c>
      <c r="P80" s="87" t="s">
        <v>327</v>
      </c>
      <c r="Q80" s="1" t="str">
        <f aca="false">CONCATENATE(N80," - ",P80)</f>
        <v>8 - TAGNON</v>
      </c>
      <c r="R80" s="89" t="n">
        <v>44315</v>
      </c>
      <c r="S80" s="89" t="n">
        <v>44348</v>
      </c>
      <c r="T80" s="90" t="n">
        <v>0</v>
      </c>
      <c r="U80" s="89" t="n">
        <v>44348</v>
      </c>
    </row>
    <row r="81" customFormat="false" ht="13.8" hidden="false" customHeight="false" outlineLevel="0" collapsed="false">
      <c r="N81" s="87" t="n">
        <v>8</v>
      </c>
      <c r="O81" s="88" t="s">
        <v>328</v>
      </c>
      <c r="P81" s="87" t="s">
        <v>329</v>
      </c>
      <c r="Q81" s="1" t="str">
        <f aca="false">CONCATENATE(N81," - ",P81)</f>
        <v>8 - TAIZY</v>
      </c>
      <c r="R81" s="89" t="n">
        <v>44315</v>
      </c>
      <c r="S81" s="89" t="n">
        <v>44348</v>
      </c>
      <c r="T81" s="90" t="n">
        <v>0</v>
      </c>
      <c r="U81" s="89" t="n">
        <v>44348</v>
      </c>
    </row>
    <row r="82" customFormat="false" ht="23.85" hidden="false" customHeight="false" outlineLevel="0" collapsed="false">
      <c r="N82" s="87" t="n">
        <v>8</v>
      </c>
      <c r="O82" s="97" t="s">
        <v>330</v>
      </c>
      <c r="P82" s="95" t="s">
        <v>331</v>
      </c>
      <c r="Q82" s="1" t="str">
        <f aca="false">CONCATENATE(N82," - ",P82)</f>
        <v>8 - THUGNY-TRUGNY</v>
      </c>
      <c r="R82" s="89" t="n">
        <v>44224</v>
      </c>
      <c r="S82" s="89" t="n">
        <v>44256</v>
      </c>
      <c r="T82" s="90" t="n">
        <v>45</v>
      </c>
      <c r="U82" s="89" t="n">
        <v>44301</v>
      </c>
    </row>
    <row r="83" customFormat="false" ht="13.8" hidden="false" customHeight="false" outlineLevel="0" collapsed="false">
      <c r="N83" s="87" t="n">
        <v>8</v>
      </c>
      <c r="O83" s="91" t="s">
        <v>332</v>
      </c>
      <c r="P83" s="95" t="s">
        <v>333</v>
      </c>
      <c r="Q83" s="1" t="str">
        <f aca="false">CONCATENATE(N83," - ",P83)</f>
        <v>8 - TOULIGNY</v>
      </c>
      <c r="R83" s="89" t="n">
        <v>44232</v>
      </c>
      <c r="S83" s="89" t="n">
        <v>44249</v>
      </c>
      <c r="T83" s="90" t="n">
        <v>0</v>
      </c>
      <c r="U83" s="89" t="n">
        <v>44249</v>
      </c>
    </row>
    <row r="84" customFormat="false" ht="35.05" hidden="false" customHeight="false" outlineLevel="0" collapsed="false">
      <c r="N84" s="87" t="n">
        <v>8</v>
      </c>
      <c r="O84" s="91" t="s">
        <v>334</v>
      </c>
      <c r="P84" s="95" t="s">
        <v>335</v>
      </c>
      <c r="Q84" s="1" t="str">
        <f aca="false">CONCATENATE(N84," - ",P84)</f>
        <v>8 - VAUX-CHAMPAGNE</v>
      </c>
      <c r="R84" s="89" t="n">
        <v>44224</v>
      </c>
      <c r="S84" s="89" t="n">
        <v>44256</v>
      </c>
      <c r="T84" s="90" t="n">
        <v>0</v>
      </c>
      <c r="U84" s="89" t="n">
        <v>44256</v>
      </c>
    </row>
    <row r="85" customFormat="false" ht="23.85" hidden="false" customHeight="false" outlineLevel="0" collapsed="false">
      <c r="N85" s="87" t="n">
        <v>8</v>
      </c>
      <c r="O85" s="91" t="s">
        <v>336</v>
      </c>
      <c r="P85" s="95" t="s">
        <v>337</v>
      </c>
      <c r="Q85" s="1" t="str">
        <f aca="false">CONCATENATE(N85," - ",P85)</f>
        <v>8 - VAUX-MONTREUIL</v>
      </c>
      <c r="R85" s="89" t="n">
        <v>44224</v>
      </c>
      <c r="S85" s="89" t="n">
        <v>44256</v>
      </c>
      <c r="T85" s="90" t="n">
        <v>0</v>
      </c>
      <c r="U85" s="89" t="n">
        <v>44256</v>
      </c>
    </row>
    <row r="86" customFormat="false" ht="23.85" hidden="false" customHeight="false" outlineLevel="0" collapsed="false">
      <c r="N86" s="87" t="n">
        <v>8</v>
      </c>
      <c r="O86" s="91" t="s">
        <v>338</v>
      </c>
      <c r="P86" s="95" t="s">
        <v>339</v>
      </c>
      <c r="Q86" s="1" t="str">
        <f aca="false">CONCATENATE(N86," - ",P86)</f>
        <v>8 - VIEL-SAINT-REMY</v>
      </c>
      <c r="R86" s="89" t="n">
        <v>44224</v>
      </c>
      <c r="S86" s="89" t="n">
        <v>44256</v>
      </c>
      <c r="T86" s="90" t="n">
        <v>17</v>
      </c>
      <c r="U86" s="89" t="n">
        <v>44273</v>
      </c>
    </row>
    <row r="87" customFormat="false" ht="23.85" hidden="false" customHeight="false" outlineLevel="0" collapsed="false">
      <c r="N87" s="87" t="n">
        <v>8</v>
      </c>
      <c r="O87" s="91" t="s">
        <v>340</v>
      </c>
      <c r="P87" s="95" t="s">
        <v>341</v>
      </c>
      <c r="Q87" s="1" t="str">
        <f aca="false">CONCATENATE(N87," - ",P87)</f>
        <v>8 - VILLERS-LE-TOURNEUR</v>
      </c>
      <c r="R87" s="89" t="n">
        <v>44224</v>
      </c>
      <c r="S87" s="89" t="n">
        <v>44256</v>
      </c>
      <c r="T87" s="90" t="n">
        <v>0</v>
      </c>
      <c r="U87" s="89" t="n">
        <v>44256</v>
      </c>
    </row>
    <row r="88" customFormat="false" ht="13.8" hidden="false" customHeight="false" outlineLevel="0" collapsed="false">
      <c r="N88" s="87" t="n">
        <v>8</v>
      </c>
      <c r="O88" s="88" t="s">
        <v>342</v>
      </c>
      <c r="P88" s="87" t="s">
        <v>343</v>
      </c>
      <c r="Q88" s="1" t="str">
        <f aca="false">CONCATENATE(N88," - ",P88)</f>
        <v>8 - VILLERS-SUR-LE-MONT</v>
      </c>
      <c r="R88" s="89" t="n">
        <v>44232</v>
      </c>
      <c r="S88" s="89" t="n">
        <v>44249</v>
      </c>
      <c r="T88" s="90" t="n">
        <v>0</v>
      </c>
      <c r="U88" s="89" t="n">
        <v>44249</v>
      </c>
    </row>
    <row r="89" customFormat="false" ht="13.8" hidden="false" customHeight="false" outlineLevel="0" collapsed="false">
      <c r="N89" s="87" t="n">
        <v>8</v>
      </c>
      <c r="O89" s="88" t="s">
        <v>344</v>
      </c>
      <c r="P89" s="87" t="s">
        <v>345</v>
      </c>
      <c r="Q89" s="1" t="str">
        <f aca="false">CONCATENATE(N89," - ",P89)</f>
        <v>8 - WAGNON</v>
      </c>
      <c r="R89" s="89" t="n">
        <v>44256</v>
      </c>
      <c r="S89" s="89" t="n">
        <v>44273</v>
      </c>
      <c r="T89" s="90" t="n">
        <v>0</v>
      </c>
      <c r="U89" s="89" t="n">
        <v>44273</v>
      </c>
    </row>
    <row r="90" customFormat="false" ht="13.8" hidden="false" customHeight="false" outlineLevel="0" collapsed="false">
      <c r="N90" s="87" t="n">
        <v>8</v>
      </c>
      <c r="O90" s="88" t="s">
        <v>346</v>
      </c>
      <c r="P90" s="87" t="s">
        <v>347</v>
      </c>
      <c r="Q90" s="1" t="str">
        <f aca="false">CONCATENATE(N90," - ",P90)</f>
        <v>8 - WASIGNY</v>
      </c>
      <c r="R90" s="89" t="n">
        <v>44256</v>
      </c>
      <c r="S90" s="89" t="n">
        <v>44273</v>
      </c>
      <c r="T90" s="90" t="n">
        <v>0</v>
      </c>
      <c r="U90" s="89" t="n">
        <v>44273</v>
      </c>
    </row>
    <row r="91" customFormat="false" ht="23.85" hidden="false" customHeight="false" outlineLevel="0" collapsed="false">
      <c r="N91" s="87" t="n">
        <v>8</v>
      </c>
      <c r="O91" s="91" t="s">
        <v>348</v>
      </c>
      <c r="P91" s="95" t="s">
        <v>349</v>
      </c>
      <c r="Q91" s="1" t="str">
        <f aca="false">CONCATENATE(N91," - ",P91)</f>
        <v>8 - WIGNICOURT</v>
      </c>
      <c r="R91" s="89" t="n">
        <v>44224</v>
      </c>
      <c r="S91" s="89" t="n">
        <v>44256</v>
      </c>
      <c r="T91" s="90" t="n">
        <v>0</v>
      </c>
      <c r="U91" s="89" t="n">
        <v>44256</v>
      </c>
    </row>
    <row r="92" customFormat="false" ht="13.8" hidden="false" customHeight="false" outlineLevel="0" collapsed="false">
      <c r="N92" s="87" t="n">
        <v>8</v>
      </c>
      <c r="O92" s="88" t="s">
        <v>350</v>
      </c>
      <c r="P92" s="87" t="s">
        <v>351</v>
      </c>
      <c r="Q92" s="1" t="str">
        <f aca="false">CONCATENATE(N92," - ",P92)</f>
        <v>8 - YVERNAUMONT</v>
      </c>
      <c r="R92" s="89" t="n">
        <v>44232</v>
      </c>
      <c r="S92" s="89" t="n">
        <v>44249</v>
      </c>
      <c r="T92" s="90" t="n">
        <v>0</v>
      </c>
      <c r="U92" s="89" t="n">
        <v>44249</v>
      </c>
    </row>
    <row r="93" customFormat="false" ht="13.8" hidden="false" customHeight="false" outlineLevel="0" collapsed="false">
      <c r="N93" s="87" t="n">
        <v>13</v>
      </c>
      <c r="O93" s="87" t="n">
        <v>13096</v>
      </c>
      <c r="P93" s="87" t="s">
        <v>352</v>
      </c>
      <c r="Q93" s="1" t="str">
        <f aca="false">CONCATENATE(N93," - ",P93)</f>
        <v>13 - LES-SAINTES-MARIES-DE-LA-MER</v>
      </c>
      <c r="R93" s="89" t="n">
        <v>44182</v>
      </c>
      <c r="S93" s="89" t="n">
        <v>44195</v>
      </c>
      <c r="T93" s="90" t="n">
        <v>0</v>
      </c>
      <c r="U93" s="89" t="n">
        <v>44195</v>
      </c>
    </row>
    <row r="94" customFormat="false" ht="13.8" hidden="false" customHeight="false" outlineLevel="0" collapsed="false">
      <c r="N94" s="87" t="n">
        <v>14</v>
      </c>
      <c r="O94" s="87" t="n">
        <v>14021</v>
      </c>
      <c r="P94" s="87" t="s">
        <v>353</v>
      </c>
      <c r="Q94" s="1" t="str">
        <f aca="false">CONCATENATE(N94," - ",P94)</f>
        <v>14 - ARROMANCHES-LES-BAINS</v>
      </c>
      <c r="R94" s="89" t="n">
        <v>44174</v>
      </c>
      <c r="S94" s="89" t="n">
        <v>44319</v>
      </c>
      <c r="T94" s="90" t="n">
        <v>0</v>
      </c>
      <c r="U94" s="89" t="n">
        <v>44319</v>
      </c>
    </row>
    <row r="95" customFormat="false" ht="13.8" hidden="false" customHeight="false" outlineLevel="0" collapsed="false">
      <c r="N95" s="87" t="n">
        <v>14</v>
      </c>
      <c r="O95" s="87" t="n">
        <v>14022</v>
      </c>
      <c r="P95" s="87" t="s">
        <v>354</v>
      </c>
      <c r="Q95" s="1" t="str">
        <f aca="false">CONCATENATE(N95," - ",P95)</f>
        <v>14 - ASNELLES</v>
      </c>
      <c r="R95" s="89" t="n">
        <v>44174</v>
      </c>
      <c r="S95" s="89" t="n">
        <v>44319</v>
      </c>
      <c r="T95" s="90" t="n">
        <v>0</v>
      </c>
      <c r="U95" s="89" t="n">
        <v>44319</v>
      </c>
    </row>
    <row r="96" customFormat="false" ht="13.8" hidden="false" customHeight="false" outlineLevel="0" collapsed="false">
      <c r="N96" s="87" t="n">
        <v>14</v>
      </c>
      <c r="O96" s="87" t="n">
        <v>14049</v>
      </c>
      <c r="P96" s="87" t="s">
        <v>355</v>
      </c>
      <c r="Q96" s="1" t="str">
        <f aca="false">CONCATENATE(N96," - ",P96)</f>
        <v>14 - BAZENVILLE</v>
      </c>
      <c r="R96" s="89" t="n">
        <v>44174</v>
      </c>
      <c r="S96" s="89" t="n">
        <v>44319</v>
      </c>
      <c r="T96" s="90" t="n">
        <v>0</v>
      </c>
      <c r="U96" s="89" t="n">
        <v>44319</v>
      </c>
    </row>
    <row r="97" customFormat="false" ht="13.8" hidden="false" customHeight="false" outlineLevel="0" collapsed="false">
      <c r="N97" s="87" t="n">
        <v>14</v>
      </c>
      <c r="O97" s="87" t="n">
        <v>14169</v>
      </c>
      <c r="P97" s="87" t="s">
        <v>356</v>
      </c>
      <c r="Q97" s="1" t="str">
        <f aca="false">CONCATENATE(N97," - ",P97)</f>
        <v>14 - COLOMBIERS-SUR-SEULLES</v>
      </c>
      <c r="R97" s="89" t="n">
        <v>44174</v>
      </c>
      <c r="S97" s="89" t="n">
        <v>44319</v>
      </c>
      <c r="T97" s="90" t="n">
        <v>0</v>
      </c>
      <c r="U97" s="89" t="n">
        <v>44319</v>
      </c>
    </row>
    <row r="98" customFormat="false" ht="13.8" hidden="false" customHeight="false" outlineLevel="0" collapsed="false">
      <c r="N98" s="87" t="n">
        <v>14</v>
      </c>
      <c r="O98" s="87" t="n">
        <v>14196</v>
      </c>
      <c r="P98" s="87" t="s">
        <v>357</v>
      </c>
      <c r="Q98" s="1" t="str">
        <f aca="false">CONCATENATE(N98," - ",P98)</f>
        <v>14 - CREPON</v>
      </c>
      <c r="R98" s="89" t="n">
        <v>44174</v>
      </c>
      <c r="S98" s="89" t="n">
        <v>44319</v>
      </c>
      <c r="T98" s="90" t="n">
        <v>0</v>
      </c>
      <c r="U98" s="89" t="n">
        <v>44319</v>
      </c>
    </row>
    <row r="99" customFormat="false" ht="13.8" hidden="false" customHeight="false" outlineLevel="0" collapsed="false">
      <c r="N99" s="87" t="n">
        <v>14</v>
      </c>
      <c r="O99" s="87" t="n">
        <v>14200</v>
      </c>
      <c r="P99" s="87" t="s">
        <v>358</v>
      </c>
      <c r="Q99" s="1" t="str">
        <f aca="false">CONCATENATE(N99," - ",P99)</f>
        <v>14 - CREULLY-SUR-SEULLES</v>
      </c>
      <c r="R99" s="89" t="n">
        <v>44174</v>
      </c>
      <c r="S99" s="89" t="n">
        <v>44319</v>
      </c>
      <c r="T99" s="90" t="n">
        <v>0</v>
      </c>
      <c r="U99" s="89" t="n">
        <v>44319</v>
      </c>
    </row>
    <row r="100" customFormat="false" ht="13.8" hidden="false" customHeight="false" outlineLevel="0" collapsed="false">
      <c r="N100" s="87" t="n">
        <v>14</v>
      </c>
      <c r="O100" s="87" t="n">
        <v>14318</v>
      </c>
      <c r="P100" s="87" t="s">
        <v>359</v>
      </c>
      <c r="Q100" s="1" t="str">
        <f aca="false">CONCATENATE(N100," - ",P100)</f>
        <v>14 - GRAYE-SUR-MER</v>
      </c>
      <c r="R100" s="89" t="n">
        <v>44174</v>
      </c>
      <c r="S100" s="89" t="n">
        <v>44319</v>
      </c>
      <c r="T100" s="90" t="n">
        <v>0</v>
      </c>
      <c r="U100" s="89" t="n">
        <v>44319</v>
      </c>
    </row>
    <row r="101" customFormat="false" ht="13.8" hidden="false" customHeight="false" outlineLevel="0" collapsed="false">
      <c r="N101" s="87" t="n">
        <v>14</v>
      </c>
      <c r="O101" s="87" t="n">
        <v>14400</v>
      </c>
      <c r="P101" s="87" t="s">
        <v>360</v>
      </c>
      <c r="Q101" s="1" t="str">
        <f aca="false">CONCATENATE(N101," - ",P101)</f>
        <v>14 - LE MANOIR</v>
      </c>
      <c r="R101" s="89" t="n">
        <v>44174</v>
      </c>
      <c r="S101" s="89" t="n">
        <v>44319</v>
      </c>
      <c r="T101" s="90" t="n">
        <v>0</v>
      </c>
      <c r="U101" s="89" t="n">
        <v>44319</v>
      </c>
    </row>
    <row r="102" customFormat="false" ht="13.8" hidden="false" customHeight="false" outlineLevel="0" collapsed="false">
      <c r="N102" s="87" t="n">
        <v>14</v>
      </c>
      <c r="O102" s="87" t="n">
        <v>14430</v>
      </c>
      <c r="P102" s="87" t="s">
        <v>361</v>
      </c>
      <c r="Q102" s="1" t="str">
        <f aca="false">CONCATENATE(N102," - ",P102)</f>
        <v>14 - MEUVAINES</v>
      </c>
      <c r="R102" s="89" t="n">
        <v>44174</v>
      </c>
      <c r="S102" s="89" t="n">
        <v>44319</v>
      </c>
      <c r="T102" s="90" t="n">
        <v>0</v>
      </c>
      <c r="U102" s="89" t="n">
        <v>44319</v>
      </c>
    </row>
    <row r="103" customFormat="false" ht="13.8" hidden="false" customHeight="false" outlineLevel="0" collapsed="false">
      <c r="N103" s="87" t="n">
        <v>14</v>
      </c>
      <c r="O103" s="87" t="n">
        <v>14355</v>
      </c>
      <c r="P103" s="87" t="s">
        <v>362</v>
      </c>
      <c r="Q103" s="1" t="str">
        <f aca="false">CONCATENATE(N103," - ",P103)</f>
        <v>14 - PONTS-SUR-SEULLES</v>
      </c>
      <c r="R103" s="89" t="n">
        <v>44174</v>
      </c>
      <c r="S103" s="89" t="n">
        <v>44319</v>
      </c>
      <c r="T103" s="90" t="n">
        <v>0</v>
      </c>
      <c r="U103" s="89" t="n">
        <v>44319</v>
      </c>
    </row>
    <row r="104" customFormat="false" ht="13.8" hidden="false" customHeight="false" outlineLevel="0" collapsed="false">
      <c r="N104" s="87" t="n">
        <v>14</v>
      </c>
      <c r="O104" s="87" t="n">
        <v>14552</v>
      </c>
      <c r="P104" s="87" t="s">
        <v>363</v>
      </c>
      <c r="Q104" s="1" t="str">
        <f aca="false">CONCATENATE(N104," - ",P104)</f>
        <v>14 - RYES</v>
      </c>
      <c r="R104" s="89" t="n">
        <v>44174</v>
      </c>
      <c r="S104" s="89" t="n">
        <v>44319</v>
      </c>
      <c r="T104" s="90" t="n">
        <v>0</v>
      </c>
      <c r="U104" s="89" t="n">
        <v>44319</v>
      </c>
    </row>
    <row r="105" customFormat="false" ht="13.8" hidden="false" customHeight="false" outlineLevel="0" collapsed="false">
      <c r="N105" s="87" t="n">
        <v>14</v>
      </c>
      <c r="O105" s="87" t="n">
        <v>14565</v>
      </c>
      <c r="P105" s="87" t="s">
        <v>364</v>
      </c>
      <c r="Q105" s="1" t="str">
        <f aca="false">CONCATENATE(N105," - ",P105)</f>
        <v>14 - SAINT-COME-DE-FRESNE</v>
      </c>
      <c r="R105" s="89" t="n">
        <v>44174</v>
      </c>
      <c r="S105" s="89" t="n">
        <v>44319</v>
      </c>
      <c r="T105" s="90" t="n">
        <v>0</v>
      </c>
      <c r="U105" s="89" t="n">
        <v>44319</v>
      </c>
    </row>
    <row r="106" customFormat="false" ht="13.8" hidden="false" customHeight="false" outlineLevel="0" collapsed="false">
      <c r="N106" s="87" t="n">
        <v>14</v>
      </c>
      <c r="O106" s="87" t="n">
        <v>14569</v>
      </c>
      <c r="P106" s="87" t="s">
        <v>365</v>
      </c>
      <c r="Q106" s="1" t="str">
        <f aca="false">CONCATENATE(N106," - ",P106)</f>
        <v>14 - SAINTE-CROIX-SUR-MER</v>
      </c>
      <c r="R106" s="89" t="n">
        <v>44174</v>
      </c>
      <c r="S106" s="89" t="n">
        <v>44319</v>
      </c>
      <c r="T106" s="90" t="n">
        <v>0</v>
      </c>
      <c r="U106" s="89" t="n">
        <v>44319</v>
      </c>
    </row>
    <row r="107" customFormat="false" ht="13.8" hidden="false" customHeight="false" outlineLevel="0" collapsed="false">
      <c r="N107" s="87" t="n">
        <v>14</v>
      </c>
      <c r="O107" s="87" t="n">
        <v>14709</v>
      </c>
      <c r="P107" s="87" t="s">
        <v>366</v>
      </c>
      <c r="Q107" s="1" t="str">
        <f aca="false">CONCATENATE(N107," - ",P107)</f>
        <v>14 - TRACY-SUR-MER</v>
      </c>
      <c r="R107" s="89" t="n">
        <v>44174</v>
      </c>
      <c r="S107" s="89" t="n">
        <v>44319</v>
      </c>
      <c r="T107" s="90" t="n">
        <v>0</v>
      </c>
      <c r="U107" s="89" t="n">
        <v>44319</v>
      </c>
    </row>
    <row r="108" customFormat="false" ht="13.8" hidden="false" customHeight="false" outlineLevel="0" collapsed="false">
      <c r="N108" s="87" t="n">
        <v>14</v>
      </c>
      <c r="O108" s="87" t="n">
        <v>14739</v>
      </c>
      <c r="P108" s="87" t="s">
        <v>367</v>
      </c>
      <c r="Q108" s="1" t="str">
        <f aca="false">CONCATENATE(N108," - ",P108)</f>
        <v>14 - VER-SUR-MER</v>
      </c>
      <c r="R108" s="89" t="n">
        <v>44174</v>
      </c>
      <c r="S108" s="89" t="n">
        <v>44319</v>
      </c>
      <c r="T108" s="90" t="n">
        <v>0</v>
      </c>
      <c r="U108" s="89" t="n">
        <v>44319</v>
      </c>
    </row>
    <row r="109" customFormat="false" ht="13.8" hidden="false" customHeight="false" outlineLevel="0" collapsed="false">
      <c r="N109" s="87" t="n">
        <v>31</v>
      </c>
      <c r="O109" s="87" t="n">
        <v>31032</v>
      </c>
      <c r="P109" s="87" t="s">
        <v>368</v>
      </c>
      <c r="Q109" s="1" t="str">
        <f aca="false">CONCATENATE(N109," - ",P109)</f>
        <v>31 - AUSSONNE</v>
      </c>
      <c r="R109" s="89" t="n">
        <v>44215</v>
      </c>
      <c r="S109" s="89" t="n">
        <v>44259</v>
      </c>
      <c r="T109" s="90" t="n">
        <v>0</v>
      </c>
      <c r="U109" s="89" t="n">
        <v>44259</v>
      </c>
    </row>
    <row r="110" customFormat="false" ht="13.8" hidden="false" customHeight="false" outlineLevel="0" collapsed="false">
      <c r="N110" s="87" t="n">
        <v>31</v>
      </c>
      <c r="O110" s="87" t="n">
        <v>31056</v>
      </c>
      <c r="P110" s="87" t="s">
        <v>369</v>
      </c>
      <c r="Q110" s="1" t="str">
        <f aca="false">CONCATENATE(N110," - ",P110)</f>
        <v>31 - BEAUZELLE</v>
      </c>
      <c r="R110" s="89" t="n">
        <v>44215</v>
      </c>
      <c r="S110" s="89" t="n">
        <v>44259</v>
      </c>
      <c r="T110" s="90" t="n">
        <v>0</v>
      </c>
      <c r="U110" s="89" t="n">
        <v>44259</v>
      </c>
    </row>
    <row r="111" customFormat="false" ht="13.8" hidden="false" customHeight="false" outlineLevel="0" collapsed="false">
      <c r="N111" s="87" t="n">
        <v>31</v>
      </c>
      <c r="O111" s="87" t="n">
        <v>31079</v>
      </c>
      <c r="P111" s="87" t="s">
        <v>370</v>
      </c>
      <c r="Q111" s="1" t="str">
        <f aca="false">CONCATENATE(N111," - ",P111)</f>
        <v>31 - BOULOC</v>
      </c>
      <c r="R111" s="89" t="n">
        <v>44215</v>
      </c>
      <c r="S111" s="89" t="n">
        <v>44259</v>
      </c>
      <c r="T111" s="90" t="n">
        <v>0</v>
      </c>
      <c r="U111" s="89" t="n">
        <v>44259</v>
      </c>
    </row>
    <row r="112" customFormat="false" ht="13.8" hidden="false" customHeight="false" outlineLevel="0" collapsed="false">
      <c r="N112" s="87" t="n">
        <v>31</v>
      </c>
      <c r="O112" s="87" t="n">
        <v>31089</v>
      </c>
      <c r="P112" s="87" t="s">
        <v>371</v>
      </c>
      <c r="Q112" s="1" t="str">
        <f aca="false">CONCATENATE(N112," - ",P112)</f>
        <v>31 - BRETX</v>
      </c>
      <c r="R112" s="89" t="n">
        <v>44215</v>
      </c>
      <c r="S112" s="89" t="n">
        <v>44259</v>
      </c>
      <c r="T112" s="90" t="n">
        <v>0</v>
      </c>
      <c r="U112" s="89" t="n">
        <v>44259</v>
      </c>
    </row>
    <row r="113" customFormat="false" ht="13.8" hidden="false" customHeight="false" outlineLevel="0" collapsed="false">
      <c r="N113" s="87" t="n">
        <v>31</v>
      </c>
      <c r="O113" s="87" t="n">
        <v>31091</v>
      </c>
      <c r="P113" s="87" t="s">
        <v>372</v>
      </c>
      <c r="Q113" s="1" t="str">
        <f aca="false">CONCATENATE(N113," - ",P113)</f>
        <v>31 - BRUGUIERES</v>
      </c>
      <c r="R113" s="89" t="n">
        <v>44215</v>
      </c>
      <c r="S113" s="89" t="n">
        <v>44259</v>
      </c>
      <c r="T113" s="90" t="n">
        <v>0</v>
      </c>
      <c r="U113" s="89" t="n">
        <v>44259</v>
      </c>
    </row>
    <row r="114" customFormat="false" ht="13.8" hidden="false" customHeight="false" outlineLevel="0" collapsed="false">
      <c r="N114" s="87" t="n">
        <v>31</v>
      </c>
      <c r="O114" s="87" t="n">
        <v>31118</v>
      </c>
      <c r="P114" s="87" t="s">
        <v>373</v>
      </c>
      <c r="Q114" s="1" t="str">
        <f aca="false">CONCATENATE(N114," - ",P114)</f>
        <v>31 - CASTELNAU-D'ESTRETEFONDS</v>
      </c>
      <c r="R114" s="89" t="n">
        <v>44215</v>
      </c>
      <c r="S114" s="89" t="n">
        <v>44259</v>
      </c>
      <c r="T114" s="90" t="n">
        <v>0</v>
      </c>
      <c r="U114" s="89" t="n">
        <v>44259</v>
      </c>
    </row>
    <row r="115" customFormat="false" ht="13.8" hidden="false" customHeight="false" outlineLevel="0" collapsed="false">
      <c r="N115" s="87" t="n">
        <v>31</v>
      </c>
      <c r="O115" s="87" t="n">
        <v>31150</v>
      </c>
      <c r="P115" s="87" t="s">
        <v>374</v>
      </c>
      <c r="Q115" s="1" t="str">
        <f aca="false">CONCATENATE(N115," - ",P115)</f>
        <v>31 - CORNEBARRIEU</v>
      </c>
      <c r="R115" s="89" t="n">
        <v>44215</v>
      </c>
      <c r="S115" s="89" t="n">
        <v>44259</v>
      </c>
      <c r="T115" s="90" t="n">
        <v>0</v>
      </c>
      <c r="U115" s="89" t="n">
        <v>44259</v>
      </c>
    </row>
    <row r="116" customFormat="false" ht="13.8" hidden="false" customHeight="false" outlineLevel="0" collapsed="false">
      <c r="N116" s="87" t="n">
        <v>31</v>
      </c>
      <c r="O116" s="87" t="n">
        <v>31160</v>
      </c>
      <c r="P116" s="87" t="s">
        <v>375</v>
      </c>
      <c r="Q116" s="1" t="str">
        <f aca="false">CONCATENATE(N116," - ",P116)</f>
        <v>31 - DAUX</v>
      </c>
      <c r="R116" s="89" t="n">
        <v>44215</v>
      </c>
      <c r="S116" s="89" t="n">
        <v>44259</v>
      </c>
      <c r="T116" s="90" t="n">
        <v>0</v>
      </c>
      <c r="U116" s="89" t="n">
        <v>44259</v>
      </c>
    </row>
    <row r="117" customFormat="false" ht="13.8" hidden="false" customHeight="false" outlineLevel="0" collapsed="false">
      <c r="N117" s="87" t="n">
        <v>31</v>
      </c>
      <c r="O117" s="87" t="n">
        <v>31182</v>
      </c>
      <c r="P117" s="87" t="s">
        <v>376</v>
      </c>
      <c r="Q117" s="1" t="str">
        <f aca="false">CONCATENATE(N117," - ",P117)</f>
        <v>31 - FENOUILLET</v>
      </c>
      <c r="R117" s="89" t="n">
        <v>44215</v>
      </c>
      <c r="S117" s="89" t="n">
        <v>44259</v>
      </c>
      <c r="T117" s="90" t="n">
        <v>0</v>
      </c>
      <c r="U117" s="89" t="n">
        <v>44259</v>
      </c>
    </row>
    <row r="118" customFormat="false" ht="13.8" hidden="false" customHeight="false" outlineLevel="0" collapsed="false">
      <c r="N118" s="87" t="n">
        <v>31</v>
      </c>
      <c r="O118" s="87" t="n">
        <v>31205</v>
      </c>
      <c r="P118" s="87" t="s">
        <v>377</v>
      </c>
      <c r="Q118" s="1" t="str">
        <f aca="false">CONCATENATE(N118," - ",P118)</f>
        <v>31 - GAGNAC-SUR-GARONNE</v>
      </c>
      <c r="R118" s="89" t="n">
        <v>44215</v>
      </c>
      <c r="S118" s="89" t="n">
        <v>44259</v>
      </c>
      <c r="T118" s="90" t="n">
        <v>0</v>
      </c>
      <c r="U118" s="89" t="n">
        <v>44259</v>
      </c>
    </row>
    <row r="119" customFormat="false" ht="13.8" hidden="false" customHeight="false" outlineLevel="0" collapsed="false">
      <c r="N119" s="87" t="n">
        <v>31</v>
      </c>
      <c r="O119" s="87" t="n">
        <v>31232</v>
      </c>
      <c r="P119" s="87" t="s">
        <v>378</v>
      </c>
      <c r="Q119" s="1" t="str">
        <f aca="false">CONCATENATE(N119," - ",P119)</f>
        <v>31 - GRENADE</v>
      </c>
      <c r="R119" s="89" t="n">
        <v>44215</v>
      </c>
      <c r="S119" s="89" t="n">
        <v>44259</v>
      </c>
      <c r="T119" s="90" t="n">
        <v>0</v>
      </c>
      <c r="U119" s="89" t="n">
        <v>44259</v>
      </c>
    </row>
    <row r="120" customFormat="false" ht="13.8" hidden="false" customHeight="false" outlineLevel="0" collapsed="false">
      <c r="N120" s="87" t="n">
        <v>31</v>
      </c>
      <c r="O120" s="87" t="n">
        <v>31592</v>
      </c>
      <c r="P120" s="87" t="s">
        <v>379</v>
      </c>
      <c r="Q120" s="1" t="str">
        <f aca="false">CONCATENATE(N120," - ",P120)</f>
        <v>31 - LARRA</v>
      </c>
      <c r="R120" s="89" t="n">
        <v>44215</v>
      </c>
      <c r="S120" s="89" t="n">
        <v>44259</v>
      </c>
      <c r="T120" s="90" t="n">
        <v>0</v>
      </c>
      <c r="U120" s="89" t="n">
        <v>44259</v>
      </c>
    </row>
    <row r="121" customFormat="false" ht="13.8" hidden="false" customHeight="false" outlineLevel="0" collapsed="false">
      <c r="N121" s="87" t="n">
        <v>31</v>
      </c>
      <c r="O121" s="87" t="n">
        <v>31281</v>
      </c>
      <c r="P121" s="87" t="s">
        <v>380</v>
      </c>
      <c r="Q121" s="1" t="str">
        <f aca="false">CONCATENATE(N121," - ",P121)</f>
        <v>31 - LAUNAC</v>
      </c>
      <c r="R121" s="89" t="n">
        <v>44215</v>
      </c>
      <c r="S121" s="89" t="n">
        <v>44259</v>
      </c>
      <c r="T121" s="90" t="n">
        <v>0</v>
      </c>
      <c r="U121" s="89" t="n">
        <v>44259</v>
      </c>
    </row>
    <row r="122" customFormat="false" ht="13.8" hidden="false" customHeight="false" outlineLevel="0" collapsed="false">
      <c r="N122" s="87" t="n">
        <v>31</v>
      </c>
      <c r="O122" s="87" t="n">
        <v>31093</v>
      </c>
      <c r="P122" s="87" t="s">
        <v>381</v>
      </c>
      <c r="Q122" s="1" t="str">
        <f aca="false">CONCATENATE(N122," - ",P122)</f>
        <v>31 - LE BURGAUD</v>
      </c>
      <c r="R122" s="89" t="n">
        <v>44215</v>
      </c>
      <c r="S122" s="89" t="n">
        <v>44259</v>
      </c>
      <c r="T122" s="90" t="n">
        <v>0</v>
      </c>
      <c r="U122" s="89" t="n">
        <v>44259</v>
      </c>
    </row>
    <row r="123" customFormat="false" ht="13.8" hidden="false" customHeight="false" outlineLevel="0" collapsed="false">
      <c r="N123" s="87" t="n">
        <v>31</v>
      </c>
      <c r="O123" s="87" t="n">
        <v>31293</v>
      </c>
      <c r="P123" s="87" t="s">
        <v>382</v>
      </c>
      <c r="Q123" s="1" t="str">
        <f aca="false">CONCATENATE(N123," - ",P123)</f>
        <v>31 - LESPINASSE</v>
      </c>
      <c r="R123" s="89" t="n">
        <v>44215</v>
      </c>
      <c r="S123" s="89" t="n">
        <v>44259</v>
      </c>
      <c r="T123" s="90" t="n">
        <v>0</v>
      </c>
      <c r="U123" s="89" t="n">
        <v>44259</v>
      </c>
    </row>
    <row r="124" customFormat="false" ht="13.8" hidden="false" customHeight="false" outlineLevel="0" collapsed="false">
      <c r="N124" s="87" t="n">
        <v>31</v>
      </c>
      <c r="O124" s="87" t="n">
        <v>31297</v>
      </c>
      <c r="P124" s="87" t="s">
        <v>383</v>
      </c>
      <c r="Q124" s="1" t="str">
        <f aca="false">CONCATENATE(N124," - ",P124)</f>
        <v>31 - LEVIGNAC</v>
      </c>
      <c r="R124" s="89" t="n">
        <v>44215</v>
      </c>
      <c r="S124" s="89" t="n">
        <v>44259</v>
      </c>
      <c r="T124" s="90" t="n">
        <v>0</v>
      </c>
      <c r="U124" s="89" t="n">
        <v>44259</v>
      </c>
    </row>
    <row r="125" customFormat="false" ht="13.8" hidden="false" customHeight="false" outlineLevel="0" collapsed="false">
      <c r="N125" s="87" t="n">
        <v>31</v>
      </c>
      <c r="O125" s="87" t="n">
        <v>31338</v>
      </c>
      <c r="P125" s="87" t="s">
        <v>384</v>
      </c>
      <c r="Q125" s="1" t="str">
        <f aca="false">CONCATENATE(N125," - ",P125)</f>
        <v>31 - MENVILLE</v>
      </c>
      <c r="R125" s="89" t="n">
        <v>44215</v>
      </c>
      <c r="S125" s="89" t="n">
        <v>44259</v>
      </c>
      <c r="T125" s="90" t="n">
        <v>0</v>
      </c>
      <c r="U125" s="89" t="n">
        <v>44259</v>
      </c>
    </row>
    <row r="126" customFormat="false" ht="13.8" hidden="false" customHeight="false" outlineLevel="0" collapsed="false">
      <c r="N126" s="87" t="n">
        <v>31</v>
      </c>
      <c r="O126" s="87" t="n">
        <v>31341</v>
      </c>
      <c r="P126" s="87" t="s">
        <v>385</v>
      </c>
      <c r="Q126" s="1" t="str">
        <f aca="false">CONCATENATE(N126," - ",P126)</f>
        <v>31 - MERVILLE</v>
      </c>
      <c r="R126" s="89" t="n">
        <v>44215</v>
      </c>
      <c r="S126" s="89" t="n">
        <v>44259</v>
      </c>
      <c r="T126" s="90" t="n">
        <v>0</v>
      </c>
      <c r="U126" s="89" t="n">
        <v>44259</v>
      </c>
    </row>
    <row r="127" customFormat="false" ht="13.8" hidden="false" customHeight="false" outlineLevel="0" collapsed="false">
      <c r="N127" s="87" t="n">
        <v>31</v>
      </c>
      <c r="O127" s="87" t="n">
        <v>31351</v>
      </c>
      <c r="P127" s="87" t="s">
        <v>386</v>
      </c>
      <c r="Q127" s="1" t="str">
        <f aca="false">CONCATENATE(N127," - ",P127)</f>
        <v>31 - MONDONVILLE</v>
      </c>
      <c r="R127" s="89" t="n">
        <v>44215</v>
      </c>
      <c r="S127" s="89" t="n">
        <v>44259</v>
      </c>
      <c r="T127" s="90" t="n">
        <v>0</v>
      </c>
      <c r="U127" s="89" t="n">
        <v>44259</v>
      </c>
    </row>
    <row r="128" customFormat="false" ht="13.8" hidden="false" customHeight="false" outlineLevel="0" collapsed="false">
      <c r="N128" s="87" t="n">
        <v>31</v>
      </c>
      <c r="O128" s="87" t="n">
        <v>31356</v>
      </c>
      <c r="P128" s="87" t="s">
        <v>387</v>
      </c>
      <c r="Q128" s="1" t="str">
        <f aca="false">CONCATENATE(N128," - ",P128)</f>
        <v>31 - MONTAIGUT-SUR-SAVE</v>
      </c>
      <c r="R128" s="89" t="n">
        <v>44215</v>
      </c>
      <c r="S128" s="89" t="n">
        <v>44259</v>
      </c>
      <c r="T128" s="90" t="n">
        <v>0</v>
      </c>
      <c r="U128" s="89" t="n">
        <v>44259</v>
      </c>
    </row>
    <row r="129" customFormat="false" ht="13.8" hidden="false" customHeight="false" outlineLevel="0" collapsed="false">
      <c r="N129" s="87" t="n">
        <v>31</v>
      </c>
      <c r="O129" s="87" t="n">
        <v>31403</v>
      </c>
      <c r="P129" s="87" t="s">
        <v>388</v>
      </c>
      <c r="Q129" s="1" t="str">
        <f aca="false">CONCATENATE(N129," - ",P129)</f>
        <v>31 - ONDES</v>
      </c>
      <c r="R129" s="89" t="n">
        <v>44215</v>
      </c>
      <c r="S129" s="89" t="n">
        <v>44259</v>
      </c>
      <c r="T129" s="90" t="n">
        <v>0</v>
      </c>
      <c r="U129" s="89" t="n">
        <v>44259</v>
      </c>
    </row>
    <row r="130" customFormat="false" ht="13.8" hidden="false" customHeight="false" outlineLevel="0" collapsed="false">
      <c r="N130" s="87" t="n">
        <v>31</v>
      </c>
      <c r="O130" s="87" t="n">
        <v>31473</v>
      </c>
      <c r="P130" s="87" t="s">
        <v>389</v>
      </c>
      <c r="Q130" s="1" t="str">
        <f aca="false">CONCATENATE(N130," - ",P130)</f>
        <v>31 - SAINT-CEZERT</v>
      </c>
      <c r="R130" s="89" t="n">
        <v>44215</v>
      </c>
      <c r="S130" s="89" t="n">
        <v>44259</v>
      </c>
      <c r="T130" s="90" t="n">
        <v>0</v>
      </c>
      <c r="U130" s="89" t="n">
        <v>44259</v>
      </c>
    </row>
    <row r="131" customFormat="false" ht="13.8" hidden="false" customHeight="false" outlineLevel="0" collapsed="false">
      <c r="N131" s="87" t="n">
        <v>31</v>
      </c>
      <c r="O131" s="87" t="n">
        <v>31490</v>
      </c>
      <c r="P131" s="87" t="s">
        <v>390</v>
      </c>
      <c r="Q131" s="1" t="str">
        <f aca="false">CONCATENATE(N131," - ",P131)</f>
        <v>31 - SAINT-JORY</v>
      </c>
      <c r="R131" s="89" t="n">
        <v>44215</v>
      </c>
      <c r="S131" s="89" t="n">
        <v>44259</v>
      </c>
      <c r="T131" s="90" t="n">
        <v>0</v>
      </c>
      <c r="U131" s="89" t="n">
        <v>44259</v>
      </c>
    </row>
    <row r="132" customFormat="false" ht="13.8" hidden="false" customHeight="false" outlineLevel="0" collapsed="false">
      <c r="N132" s="87" t="n">
        <v>31</v>
      </c>
      <c r="O132" s="87" t="n">
        <v>31507</v>
      </c>
      <c r="P132" s="87" t="s">
        <v>391</v>
      </c>
      <c r="Q132" s="1" t="str">
        <f aca="false">CONCATENATE(N132," - ",P132)</f>
        <v>31 - SAINT-PAUL-SUR-SAVE</v>
      </c>
      <c r="R132" s="89" t="n">
        <v>44215</v>
      </c>
      <c r="S132" s="89" t="n">
        <v>44259</v>
      </c>
      <c r="T132" s="90" t="n">
        <v>0</v>
      </c>
      <c r="U132" s="89" t="n">
        <v>44259</v>
      </c>
    </row>
    <row r="133" customFormat="false" ht="13.8" hidden="false" customHeight="false" outlineLevel="0" collapsed="false">
      <c r="N133" s="87" t="n">
        <v>31</v>
      </c>
      <c r="O133" s="87" t="n">
        <v>31515</v>
      </c>
      <c r="P133" s="87" t="s">
        <v>392</v>
      </c>
      <c r="Q133" s="1" t="str">
        <f aca="false">CONCATENATE(N133," - ",P133)</f>
        <v>31 - SAINT-RUSTICE</v>
      </c>
      <c r="R133" s="89" t="n">
        <v>44215</v>
      </c>
      <c r="S133" s="89" t="n">
        <v>44259</v>
      </c>
      <c r="T133" s="90" t="n">
        <v>0</v>
      </c>
      <c r="U133" s="89" t="n">
        <v>44259</v>
      </c>
    </row>
    <row r="134" customFormat="false" ht="13.8" hidden="false" customHeight="false" outlineLevel="0" collapsed="false">
      <c r="N134" s="87" t="n">
        <v>31</v>
      </c>
      <c r="O134" s="87" t="n">
        <v>31516</v>
      </c>
      <c r="P134" s="87" t="s">
        <v>393</v>
      </c>
      <c r="Q134" s="1" t="str">
        <f aca="false">CONCATENATE(N134," - ",P134)</f>
        <v>31 - SAINT-SAUVEUR</v>
      </c>
      <c r="R134" s="89" t="n">
        <v>44215</v>
      </c>
      <c r="S134" s="89" t="n">
        <v>44259</v>
      </c>
      <c r="T134" s="90" t="n">
        <v>0</v>
      </c>
      <c r="U134" s="89" t="n">
        <v>44259</v>
      </c>
    </row>
    <row r="135" customFormat="false" ht="13.8" hidden="false" customHeight="false" outlineLevel="0" collapsed="false">
      <c r="N135" s="87" t="n">
        <v>31</v>
      </c>
      <c r="O135" s="87" t="n">
        <v>31541</v>
      </c>
      <c r="P135" s="87" t="s">
        <v>394</v>
      </c>
      <c r="Q135" s="1" t="str">
        <f aca="false">CONCATENATE(N135," - ",P135)</f>
        <v>31 - SEILH</v>
      </c>
      <c r="R135" s="89" t="n">
        <v>44215</v>
      </c>
      <c r="S135" s="89" t="n">
        <v>44259</v>
      </c>
      <c r="T135" s="90" t="n">
        <v>0</v>
      </c>
      <c r="U135" s="89" t="n">
        <v>44259</v>
      </c>
    </row>
    <row r="136" customFormat="false" ht="13.8" hidden="false" customHeight="false" outlineLevel="0" collapsed="false">
      <c r="N136" s="87" t="n">
        <v>31</v>
      </c>
      <c r="O136" s="87" t="n">
        <v>31553</v>
      </c>
      <c r="P136" s="87" t="s">
        <v>395</v>
      </c>
      <c r="Q136" s="1" t="str">
        <f aca="false">CONCATENATE(N136," - ",P136)</f>
        <v>31 - THIL</v>
      </c>
      <c r="R136" s="89" t="n">
        <v>44215</v>
      </c>
      <c r="S136" s="89" t="n">
        <v>44259</v>
      </c>
      <c r="T136" s="90" t="n">
        <v>0</v>
      </c>
      <c r="U136" s="89" t="n">
        <v>44259</v>
      </c>
    </row>
    <row r="137" customFormat="false" ht="13.8" hidden="false" customHeight="false" outlineLevel="0" collapsed="false">
      <c r="N137" s="87" t="n">
        <v>31</v>
      </c>
      <c r="O137" s="87" t="n">
        <v>31587</v>
      </c>
      <c r="P137" s="87" t="s">
        <v>396</v>
      </c>
      <c r="Q137" s="1" t="str">
        <f aca="false">CONCATENATE(N137," - ",P137)</f>
        <v>31 - VILLENEUVE-LES-BOULOC</v>
      </c>
      <c r="R137" s="89" t="n">
        <v>44215</v>
      </c>
      <c r="S137" s="89" t="n">
        <v>44259</v>
      </c>
      <c r="T137" s="90" t="n">
        <v>0</v>
      </c>
      <c r="U137" s="89" t="n">
        <v>44259</v>
      </c>
    </row>
    <row r="138" customFormat="false" ht="13.8" hidden="false" customHeight="false" outlineLevel="0" collapsed="false">
      <c r="N138" s="87" t="n">
        <v>32</v>
      </c>
      <c r="O138" s="87" t="n">
        <v>32001</v>
      </c>
      <c r="P138" s="87" t="s">
        <v>397</v>
      </c>
      <c r="Q138" s="1" t="str">
        <f aca="false">CONCATENATE(N138," - ",P138)</f>
        <v>32 - AIGNAN</v>
      </c>
      <c r="R138" s="89" t="n">
        <v>44200</v>
      </c>
      <c r="S138" s="89" t="n">
        <v>44303</v>
      </c>
      <c r="T138" s="90" t="n">
        <v>0</v>
      </c>
      <c r="U138" s="89" t="n">
        <v>44303</v>
      </c>
    </row>
    <row r="139" customFormat="false" ht="13.8" hidden="false" customHeight="false" outlineLevel="0" collapsed="false">
      <c r="N139" s="87" t="n">
        <v>32</v>
      </c>
      <c r="O139" s="87" t="n">
        <v>32004</v>
      </c>
      <c r="P139" s="87" t="s">
        <v>398</v>
      </c>
      <c r="Q139" s="1" t="str">
        <f aca="false">CONCATENATE(N139," - ",P139)</f>
        <v>32 - ARBLADE-LE-BAS</v>
      </c>
      <c r="R139" s="89" t="n">
        <v>44203</v>
      </c>
      <c r="S139" s="89" t="n">
        <v>44357</v>
      </c>
      <c r="T139" s="90" t="n">
        <v>0</v>
      </c>
      <c r="U139" s="89" t="n">
        <v>44357</v>
      </c>
    </row>
    <row r="140" customFormat="false" ht="13.8" hidden="false" customHeight="false" outlineLevel="0" collapsed="false">
      <c r="N140" s="87" t="n">
        <v>32</v>
      </c>
      <c r="O140" s="87" t="n">
        <v>32005</v>
      </c>
      <c r="P140" s="87" t="s">
        <v>399</v>
      </c>
      <c r="Q140" s="1" t="str">
        <f aca="false">CONCATENATE(N140," - ",P140)</f>
        <v>32 - ARBLADE-LE-HAUT</v>
      </c>
      <c r="R140" s="89" t="n">
        <v>44200</v>
      </c>
      <c r="S140" s="89" t="n">
        <v>44357</v>
      </c>
      <c r="T140" s="90" t="n">
        <v>0</v>
      </c>
      <c r="U140" s="89" t="n">
        <v>44357</v>
      </c>
    </row>
    <row r="141" customFormat="false" ht="13.8" hidden="false" customHeight="false" outlineLevel="0" collapsed="false">
      <c r="N141" s="87" t="n">
        <v>32</v>
      </c>
      <c r="O141" s="87" t="n">
        <v>32008</v>
      </c>
      <c r="P141" s="87" t="s">
        <v>400</v>
      </c>
      <c r="Q141" s="1" t="str">
        <f aca="false">CONCATENATE(N141," - ",P141)</f>
        <v>32 - ARMENTIEUX</v>
      </c>
      <c r="R141" s="89" t="n">
        <v>44187</v>
      </c>
      <c r="S141" s="89" t="n">
        <v>44335</v>
      </c>
      <c r="T141" s="90" t="n">
        <v>0</v>
      </c>
      <c r="U141" s="89" t="n">
        <v>44335</v>
      </c>
    </row>
    <row r="142" customFormat="false" ht="13.8" hidden="false" customHeight="false" outlineLevel="0" collapsed="false">
      <c r="N142" s="87" t="n">
        <v>32</v>
      </c>
      <c r="O142" s="87" t="n">
        <v>32009</v>
      </c>
      <c r="P142" s="87" t="s">
        <v>401</v>
      </c>
      <c r="Q142" s="1" t="str">
        <f aca="false">CONCATENATE(N142," - ",P142)</f>
        <v>32 - ARMOUS-ET-CAU</v>
      </c>
      <c r="R142" s="89" t="n">
        <v>44211</v>
      </c>
      <c r="S142" s="89" t="n">
        <v>44335</v>
      </c>
      <c r="T142" s="90" t="n">
        <v>0</v>
      </c>
      <c r="U142" s="89" t="n">
        <v>44335</v>
      </c>
    </row>
    <row r="143" customFormat="false" ht="13.8" hidden="false" customHeight="false" outlineLevel="0" collapsed="false">
      <c r="N143" s="87" t="n">
        <v>32</v>
      </c>
      <c r="O143" s="87" t="n">
        <v>32012</v>
      </c>
      <c r="P143" s="87" t="s">
        <v>402</v>
      </c>
      <c r="Q143" s="1" t="str">
        <f aca="false">CONCATENATE(N143," - ",P143)</f>
        <v>32 - AUBIET</v>
      </c>
      <c r="R143" s="89" t="n">
        <v>44275</v>
      </c>
      <c r="S143" s="89" t="n">
        <v>44351</v>
      </c>
      <c r="T143" s="90" t="n">
        <v>0</v>
      </c>
      <c r="U143" s="89" t="n">
        <v>44351</v>
      </c>
    </row>
    <row r="144" customFormat="false" ht="13.8" hidden="false" customHeight="false" outlineLevel="0" collapsed="false">
      <c r="N144" s="87" t="n">
        <v>32</v>
      </c>
      <c r="O144" s="87" t="n">
        <v>32015</v>
      </c>
      <c r="P144" s="87" t="s">
        <v>403</v>
      </c>
      <c r="Q144" s="1" t="str">
        <f aca="false">CONCATENATE(N144," - ",P144)</f>
        <v>32 - AUJAN-MOURNEDE</v>
      </c>
      <c r="R144" s="89" t="n">
        <v>44253</v>
      </c>
      <c r="S144" s="89" t="n">
        <v>44335</v>
      </c>
      <c r="T144" s="90" t="n">
        <v>0</v>
      </c>
      <c r="U144" s="89" t="n">
        <v>44335</v>
      </c>
    </row>
    <row r="145" customFormat="false" ht="13.8" hidden="false" customHeight="false" outlineLevel="0" collapsed="false">
      <c r="N145" s="87" t="n">
        <v>32</v>
      </c>
      <c r="O145" s="87" t="n">
        <v>32017</v>
      </c>
      <c r="P145" s="87" t="s">
        <v>404</v>
      </c>
      <c r="Q145" s="1" t="str">
        <f aca="false">CONCATENATE(N145," - ",P145)</f>
        <v>32 - AURENSAN</v>
      </c>
      <c r="R145" s="89" t="n">
        <v>44203</v>
      </c>
      <c r="S145" s="89" t="n">
        <v>44357</v>
      </c>
      <c r="T145" s="90" t="n">
        <v>0</v>
      </c>
      <c r="U145" s="89" t="n">
        <v>44357</v>
      </c>
    </row>
    <row r="146" customFormat="false" ht="13.8" hidden="false" customHeight="false" outlineLevel="0" collapsed="false">
      <c r="N146" s="87" t="n">
        <v>32</v>
      </c>
      <c r="O146" s="87" t="n">
        <v>32018</v>
      </c>
      <c r="P146" s="87" t="s">
        <v>405</v>
      </c>
      <c r="Q146" s="1" t="str">
        <f aca="false">CONCATENATE(N146," - ",P146)</f>
        <v>32 - AURIMONT</v>
      </c>
      <c r="R146" s="89" t="n">
        <v>44275</v>
      </c>
      <c r="S146" s="89" t="n">
        <v>44351</v>
      </c>
      <c r="T146" s="90" t="n">
        <v>0</v>
      </c>
      <c r="U146" s="89" t="n">
        <v>44351</v>
      </c>
    </row>
    <row r="147" customFormat="false" ht="13.8" hidden="false" customHeight="false" outlineLevel="0" collapsed="false">
      <c r="N147" s="87" t="n">
        <v>32</v>
      </c>
      <c r="O147" s="87" t="n">
        <v>32019</v>
      </c>
      <c r="P147" s="87" t="s">
        <v>406</v>
      </c>
      <c r="Q147" s="1" t="str">
        <f aca="false">CONCATENATE(N147," - ",P147)</f>
        <v>32 - AUTERIVE</v>
      </c>
      <c r="R147" s="89" t="n">
        <v>44275</v>
      </c>
      <c r="S147" s="89" t="n">
        <v>44351</v>
      </c>
      <c r="T147" s="90" t="n">
        <v>0</v>
      </c>
      <c r="U147" s="89" t="n">
        <v>44351</v>
      </c>
    </row>
    <row r="148" customFormat="false" ht="13.8" hidden="false" customHeight="false" outlineLevel="0" collapsed="false">
      <c r="N148" s="87" t="n">
        <v>32</v>
      </c>
      <c r="O148" s="87" t="n">
        <v>32020</v>
      </c>
      <c r="P148" s="87" t="s">
        <v>407</v>
      </c>
      <c r="Q148" s="1" t="str">
        <f aca="false">CONCATENATE(N148," - ",P148)</f>
        <v>32 - AUX-AUSSAT</v>
      </c>
      <c r="R148" s="89" t="n">
        <v>44244</v>
      </c>
      <c r="S148" s="89" t="n">
        <v>44335</v>
      </c>
      <c r="T148" s="90" t="n">
        <v>0</v>
      </c>
      <c r="U148" s="89" t="n">
        <v>44335</v>
      </c>
    </row>
    <row r="149" customFormat="false" ht="13.8" hidden="false" customHeight="false" outlineLevel="0" collapsed="false">
      <c r="N149" s="87" t="n">
        <v>32</v>
      </c>
      <c r="O149" s="87" t="n">
        <v>32022</v>
      </c>
      <c r="P149" s="87" t="s">
        <v>408</v>
      </c>
      <c r="Q149" s="1" t="str">
        <f aca="false">CONCATENATE(N149," - ",P149)</f>
        <v>32 - AVERON-BERGELLE</v>
      </c>
      <c r="R149" s="89" t="n">
        <v>44200</v>
      </c>
      <c r="S149" s="89" t="n">
        <v>44312</v>
      </c>
      <c r="T149" s="90" t="n">
        <v>0</v>
      </c>
      <c r="U149" s="89" t="n">
        <v>44312</v>
      </c>
    </row>
    <row r="150" customFormat="false" ht="13.8" hidden="false" customHeight="false" outlineLevel="0" collapsed="false">
      <c r="N150" s="87" t="n">
        <v>32</v>
      </c>
      <c r="O150" s="87" t="n">
        <v>32025</v>
      </c>
      <c r="P150" s="87" t="s">
        <v>409</v>
      </c>
      <c r="Q150" s="1" t="str">
        <f aca="false">CONCATENATE(N150," - ",P150)</f>
        <v>32 - AYZIEU</v>
      </c>
      <c r="R150" s="89" t="n">
        <v>44200</v>
      </c>
      <c r="S150" s="89" t="n">
        <v>44357</v>
      </c>
      <c r="T150" s="90" t="n">
        <v>0</v>
      </c>
      <c r="U150" s="89" t="n">
        <v>44357</v>
      </c>
    </row>
    <row r="151" customFormat="false" ht="13.8" hidden="false" customHeight="false" outlineLevel="0" collapsed="false">
      <c r="N151" s="87" t="n">
        <v>32</v>
      </c>
      <c r="O151" s="87" t="n">
        <v>32027</v>
      </c>
      <c r="P151" s="87" t="s">
        <v>410</v>
      </c>
      <c r="Q151" s="1" t="str">
        <f aca="false">CONCATENATE(N151," - ",P151)</f>
        <v>32 - BARCELONNE-DU-GERS</v>
      </c>
      <c r="R151" s="89" t="n">
        <v>44203</v>
      </c>
      <c r="S151" s="89" t="n">
        <v>44357</v>
      </c>
      <c r="T151" s="90" t="n">
        <v>0</v>
      </c>
      <c r="U151" s="89" t="n">
        <v>44357</v>
      </c>
    </row>
    <row r="152" customFormat="false" ht="13.8" hidden="false" customHeight="false" outlineLevel="0" collapsed="false">
      <c r="N152" s="87" t="n">
        <v>32</v>
      </c>
      <c r="O152" s="87" t="n">
        <v>32028</v>
      </c>
      <c r="P152" s="87" t="s">
        <v>411</v>
      </c>
      <c r="Q152" s="1" t="str">
        <f aca="false">CONCATENATE(N152," - ",P152)</f>
        <v>32 - BARCUGNAN</v>
      </c>
      <c r="R152" s="89" t="n">
        <v>44223</v>
      </c>
      <c r="S152" s="89" t="n">
        <v>44255</v>
      </c>
      <c r="T152" s="90" t="n">
        <v>80</v>
      </c>
      <c r="U152" s="89" t="n">
        <v>44335</v>
      </c>
    </row>
    <row r="153" customFormat="false" ht="13.8" hidden="false" customHeight="false" outlineLevel="0" collapsed="false">
      <c r="N153" s="87" t="n">
        <v>32</v>
      </c>
      <c r="O153" s="87" t="n">
        <v>32030</v>
      </c>
      <c r="P153" s="87" t="s">
        <v>412</v>
      </c>
      <c r="Q153" s="1" t="str">
        <f aca="false">CONCATENATE(N153," - ",P153)</f>
        <v>32 - BARS</v>
      </c>
      <c r="R153" s="89" t="n">
        <v>44244</v>
      </c>
      <c r="S153" s="89" t="n">
        <v>44248</v>
      </c>
      <c r="T153" s="90" t="n">
        <v>87</v>
      </c>
      <c r="U153" s="89" t="n">
        <v>44335</v>
      </c>
    </row>
    <row r="154" customFormat="false" ht="13.8" hidden="false" customHeight="false" outlineLevel="0" collapsed="false">
      <c r="N154" s="87" t="n">
        <v>32</v>
      </c>
      <c r="O154" s="87" t="n">
        <v>32031</v>
      </c>
      <c r="P154" s="87" t="s">
        <v>413</v>
      </c>
      <c r="Q154" s="1" t="str">
        <f aca="false">CONCATENATE(N154," - ",P154)</f>
        <v>32 - BASCOUS</v>
      </c>
      <c r="R154" s="89" t="n">
        <v>44201</v>
      </c>
      <c r="S154" s="89" t="n">
        <v>44357</v>
      </c>
      <c r="T154" s="90" t="n">
        <v>0</v>
      </c>
      <c r="U154" s="89" t="n">
        <v>44357</v>
      </c>
    </row>
    <row r="155" customFormat="false" ht="13.8" hidden="false" customHeight="false" outlineLevel="0" collapsed="false">
      <c r="N155" s="87" t="n">
        <v>32</v>
      </c>
      <c r="O155" s="87" t="n">
        <v>32032</v>
      </c>
      <c r="P155" s="87" t="s">
        <v>414</v>
      </c>
      <c r="Q155" s="1" t="str">
        <f aca="false">CONCATENATE(N155," - ",P155)</f>
        <v>32 - BASSOUES</v>
      </c>
      <c r="R155" s="89" t="n">
        <v>44246</v>
      </c>
      <c r="S155" s="89" t="n">
        <v>44335</v>
      </c>
      <c r="T155" s="90" t="n">
        <v>0</v>
      </c>
      <c r="U155" s="89" t="n">
        <v>44335</v>
      </c>
    </row>
    <row r="156" customFormat="false" ht="13.8" hidden="false" customHeight="false" outlineLevel="0" collapsed="false">
      <c r="N156" s="87" t="n">
        <v>32</v>
      </c>
      <c r="O156" s="87" t="n">
        <v>32033</v>
      </c>
      <c r="P156" s="87" t="s">
        <v>415</v>
      </c>
      <c r="Q156" s="1" t="str">
        <f aca="false">CONCATENATE(N156," - ",P156)</f>
        <v>32 - BAZIAN</v>
      </c>
      <c r="R156" s="89" t="n">
        <v>44227</v>
      </c>
      <c r="S156" s="89" t="n">
        <v>44303</v>
      </c>
      <c r="T156" s="90" t="n">
        <v>0</v>
      </c>
      <c r="U156" s="89" t="n">
        <v>44303</v>
      </c>
    </row>
    <row r="157" customFormat="false" ht="13.8" hidden="false" customHeight="false" outlineLevel="0" collapsed="false">
      <c r="N157" s="87" t="n">
        <v>32</v>
      </c>
      <c r="O157" s="87" t="n">
        <v>32034</v>
      </c>
      <c r="P157" s="87" t="s">
        <v>416</v>
      </c>
      <c r="Q157" s="1" t="str">
        <f aca="false">CONCATENATE(N157," - ",P157)</f>
        <v>32 - BAZUGUES</v>
      </c>
      <c r="R157" s="89" t="n">
        <v>44244</v>
      </c>
      <c r="S157" s="89" t="n">
        <v>44252</v>
      </c>
      <c r="T157" s="90" t="n">
        <v>83</v>
      </c>
      <c r="U157" s="89" t="n">
        <v>44335</v>
      </c>
    </row>
    <row r="158" customFormat="false" ht="13.8" hidden="false" customHeight="false" outlineLevel="0" collapsed="false">
      <c r="N158" s="87" t="n">
        <v>32</v>
      </c>
      <c r="O158" s="87" t="n">
        <v>32035</v>
      </c>
      <c r="P158" s="87" t="s">
        <v>417</v>
      </c>
      <c r="Q158" s="1" t="str">
        <f aca="false">CONCATENATE(N158," - ",P158)</f>
        <v>32 - BEAUCAIRE</v>
      </c>
      <c r="R158" s="89" t="n">
        <v>44211</v>
      </c>
      <c r="S158" s="89" t="n">
        <v>44303</v>
      </c>
      <c r="T158" s="90" t="n">
        <v>0</v>
      </c>
      <c r="U158" s="89" t="n">
        <v>44303</v>
      </c>
    </row>
    <row r="159" customFormat="false" ht="13.8" hidden="false" customHeight="false" outlineLevel="0" collapsed="false">
      <c r="N159" s="87" t="n">
        <v>32</v>
      </c>
      <c r="O159" s="87" t="n">
        <v>32036</v>
      </c>
      <c r="P159" s="87" t="s">
        <v>418</v>
      </c>
      <c r="Q159" s="1" t="str">
        <f aca="false">CONCATENATE(N159," - ",P159)</f>
        <v>32 - BEAUMARCHES</v>
      </c>
      <c r="R159" s="89" t="n">
        <v>44189</v>
      </c>
      <c r="S159" s="89" t="n">
        <v>44255</v>
      </c>
      <c r="T159" s="90" t="n">
        <v>80</v>
      </c>
      <c r="U159" s="89" t="n">
        <v>44335</v>
      </c>
    </row>
    <row r="160" customFormat="false" ht="13.8" hidden="false" customHeight="false" outlineLevel="0" collapsed="false">
      <c r="N160" s="87" t="n">
        <v>32</v>
      </c>
      <c r="O160" s="87" t="n">
        <v>32037</v>
      </c>
      <c r="P160" s="87" t="s">
        <v>419</v>
      </c>
      <c r="Q160" s="1" t="str">
        <f aca="false">CONCATENATE(N160," - ",P160)</f>
        <v>32 - BEAUMONT</v>
      </c>
      <c r="R160" s="89" t="n">
        <v>44202</v>
      </c>
      <c r="S160" s="89" t="n">
        <v>44357</v>
      </c>
      <c r="T160" s="90" t="n">
        <v>0</v>
      </c>
      <c r="U160" s="89" t="n">
        <v>44357</v>
      </c>
    </row>
    <row r="161" customFormat="false" ht="13.8" hidden="false" customHeight="false" outlineLevel="0" collapsed="false">
      <c r="N161" s="87" t="n">
        <v>32</v>
      </c>
      <c r="O161" s="87" t="n">
        <v>32039</v>
      </c>
      <c r="P161" s="87" t="s">
        <v>420</v>
      </c>
      <c r="Q161" s="1" t="str">
        <f aca="false">CONCATENATE(N161," - ",P161)</f>
        <v>32 - BECCAS</v>
      </c>
      <c r="R161" s="89" t="n">
        <v>44244</v>
      </c>
      <c r="S161" s="89" t="n">
        <v>44335</v>
      </c>
      <c r="T161" s="90" t="n">
        <v>0</v>
      </c>
      <c r="U161" s="89" t="n">
        <v>44335</v>
      </c>
    </row>
    <row r="162" customFormat="false" ht="13.8" hidden="false" customHeight="false" outlineLevel="0" collapsed="false">
      <c r="N162" s="87" t="n">
        <v>32</v>
      </c>
      <c r="O162" s="87" t="n">
        <v>32040</v>
      </c>
      <c r="P162" s="87" t="s">
        <v>421</v>
      </c>
      <c r="Q162" s="1" t="str">
        <f aca="false">CONCATENATE(N162," - ",P162)</f>
        <v>32 - BEDECHAN</v>
      </c>
      <c r="R162" s="89" t="n">
        <v>44275</v>
      </c>
      <c r="S162" s="89" t="n">
        <v>44351</v>
      </c>
      <c r="T162" s="90" t="n">
        <v>0</v>
      </c>
      <c r="U162" s="89" t="n">
        <v>44351</v>
      </c>
    </row>
    <row r="163" customFormat="false" ht="13.8" hidden="false" customHeight="false" outlineLevel="0" collapsed="false">
      <c r="N163" s="87" t="n">
        <v>32</v>
      </c>
      <c r="O163" s="87" t="n">
        <v>32042</v>
      </c>
      <c r="P163" s="87" t="s">
        <v>422</v>
      </c>
      <c r="Q163" s="1" t="str">
        <f aca="false">CONCATENATE(N163," - ",P163)</f>
        <v>32 - BELLOC-SAINT-CLAMENS</v>
      </c>
      <c r="R163" s="89" t="n">
        <v>44247</v>
      </c>
      <c r="S163" s="89" t="n">
        <v>44257</v>
      </c>
      <c r="T163" s="90" t="n">
        <v>78</v>
      </c>
      <c r="U163" s="89" t="n">
        <v>44335</v>
      </c>
    </row>
    <row r="164" customFormat="false" ht="13.8" hidden="false" customHeight="false" outlineLevel="0" collapsed="false">
      <c r="N164" s="87" t="n">
        <v>32</v>
      </c>
      <c r="O164" s="87" t="n">
        <v>32043</v>
      </c>
      <c r="P164" s="87" t="s">
        <v>423</v>
      </c>
      <c r="Q164" s="1" t="str">
        <f aca="false">CONCATENATE(N164," - ",P164)</f>
        <v>32 - BELMONT</v>
      </c>
      <c r="R164" s="89" t="n">
        <v>44211</v>
      </c>
      <c r="S164" s="89" t="n">
        <v>44303</v>
      </c>
      <c r="T164" s="90" t="n">
        <v>0</v>
      </c>
      <c r="U164" s="89" t="n">
        <v>44303</v>
      </c>
    </row>
    <row r="165" customFormat="false" ht="13.8" hidden="false" customHeight="false" outlineLevel="0" collapsed="false">
      <c r="N165" s="87" t="n">
        <v>32</v>
      </c>
      <c r="O165" s="87" t="n">
        <v>32044</v>
      </c>
      <c r="P165" s="87" t="s">
        <v>424</v>
      </c>
      <c r="Q165" s="1" t="str">
        <f aca="false">CONCATENATE(N165," - ",P165)</f>
        <v>32 - BERAUT</v>
      </c>
      <c r="R165" s="89" t="n">
        <v>44211</v>
      </c>
      <c r="S165" s="89" t="n">
        <v>44303</v>
      </c>
      <c r="T165" s="90" t="n">
        <v>0</v>
      </c>
      <c r="U165" s="89" t="n">
        <v>44303</v>
      </c>
    </row>
    <row r="166" customFormat="false" ht="13.8" hidden="false" customHeight="false" outlineLevel="0" collapsed="false">
      <c r="N166" s="87" t="n">
        <v>32</v>
      </c>
      <c r="O166" s="87" t="n">
        <v>32045</v>
      </c>
      <c r="P166" s="87" t="s">
        <v>425</v>
      </c>
      <c r="Q166" s="1" t="str">
        <f aca="false">CONCATENATE(N166," - ",P166)</f>
        <v>32 - BERDOUES</v>
      </c>
      <c r="R166" s="89" t="n">
        <v>44244</v>
      </c>
      <c r="S166" s="89" t="n">
        <v>44257</v>
      </c>
      <c r="T166" s="90" t="n">
        <v>78</v>
      </c>
      <c r="U166" s="89" t="n">
        <v>44335</v>
      </c>
    </row>
    <row r="167" customFormat="false" ht="13.8" hidden="false" customHeight="false" outlineLevel="0" collapsed="false">
      <c r="N167" s="87" t="n">
        <v>32</v>
      </c>
      <c r="O167" s="87" t="n">
        <v>32046</v>
      </c>
      <c r="P167" s="87" t="s">
        <v>426</v>
      </c>
      <c r="Q167" s="1" t="str">
        <f aca="false">CONCATENATE(N167," - ",P167)</f>
        <v>32 - BERNEDE</v>
      </c>
      <c r="R167" s="89" t="n">
        <v>44203</v>
      </c>
      <c r="S167" s="89" t="n">
        <v>44357</v>
      </c>
      <c r="T167" s="90" t="n">
        <v>0</v>
      </c>
      <c r="U167" s="89" t="n">
        <v>44357</v>
      </c>
    </row>
    <row r="168" customFormat="false" ht="13.8" hidden="false" customHeight="false" outlineLevel="0" collapsed="false">
      <c r="N168" s="87" t="n">
        <v>32</v>
      </c>
      <c r="O168" s="87" t="n">
        <v>32049</v>
      </c>
      <c r="P168" s="87" t="s">
        <v>427</v>
      </c>
      <c r="Q168" s="1" t="str">
        <f aca="false">CONCATENATE(N168," - ",P168)</f>
        <v>32 - BETOUS</v>
      </c>
      <c r="R168" s="89" t="n">
        <v>44200</v>
      </c>
      <c r="S168" s="89" t="n">
        <v>44357</v>
      </c>
      <c r="T168" s="90" t="n">
        <v>0</v>
      </c>
      <c r="U168" s="89" t="n">
        <v>44357</v>
      </c>
    </row>
    <row r="169" customFormat="false" ht="13.8" hidden="false" customHeight="false" outlineLevel="0" collapsed="false">
      <c r="N169" s="87" t="n">
        <v>32</v>
      </c>
      <c r="O169" s="87" t="n">
        <v>32050</v>
      </c>
      <c r="P169" s="87" t="s">
        <v>428</v>
      </c>
      <c r="Q169" s="1" t="str">
        <f aca="false">CONCATENATE(N169," - ",P169)</f>
        <v>32 - BETPLAN</v>
      </c>
      <c r="R169" s="89" t="n">
        <v>44227</v>
      </c>
      <c r="S169" s="89" t="n">
        <v>44335</v>
      </c>
      <c r="T169" s="90" t="n">
        <v>0</v>
      </c>
      <c r="U169" s="89" t="n">
        <v>44335</v>
      </c>
    </row>
    <row r="170" customFormat="false" ht="13.8" hidden="false" customHeight="false" outlineLevel="0" collapsed="false">
      <c r="N170" s="87" t="n">
        <v>32</v>
      </c>
      <c r="O170" s="87" t="n">
        <v>32051</v>
      </c>
      <c r="P170" s="87" t="s">
        <v>429</v>
      </c>
      <c r="Q170" s="1" t="str">
        <f aca="false">CONCATENATE(N170," - ",P170)</f>
        <v>32 - BEZERIL</v>
      </c>
      <c r="R170" s="89" t="n">
        <v>44275</v>
      </c>
      <c r="S170" s="89" t="n">
        <v>44351</v>
      </c>
      <c r="T170" s="90" t="n">
        <v>0</v>
      </c>
      <c r="U170" s="89" t="n">
        <v>44351</v>
      </c>
    </row>
    <row r="171" customFormat="false" ht="13.8" hidden="false" customHeight="false" outlineLevel="0" collapsed="false">
      <c r="N171" s="87" t="n">
        <v>32</v>
      </c>
      <c r="O171" s="87" t="n">
        <v>32052</v>
      </c>
      <c r="P171" s="87" t="s">
        <v>430</v>
      </c>
      <c r="Q171" s="1" t="str">
        <f aca="false">CONCATENATE(N171," - ",P171)</f>
        <v>32 - BEZOLLES</v>
      </c>
      <c r="R171" s="89" t="n">
        <v>44211</v>
      </c>
      <c r="S171" s="89" t="n">
        <v>44303</v>
      </c>
      <c r="T171" s="90" t="n">
        <v>0</v>
      </c>
      <c r="U171" s="89" t="n">
        <v>44303</v>
      </c>
    </row>
    <row r="172" customFormat="false" ht="13.8" hidden="false" customHeight="false" outlineLevel="0" collapsed="false">
      <c r="N172" s="87" t="n">
        <v>32</v>
      </c>
      <c r="O172" s="87" t="n">
        <v>32058</v>
      </c>
      <c r="P172" s="87" t="s">
        <v>431</v>
      </c>
      <c r="Q172" s="1" t="str">
        <f aca="false">CONCATENATE(N172," - ",P172)</f>
        <v>32 - BLOUSSON-SERIAN</v>
      </c>
      <c r="R172" s="89" t="n">
        <v>44244</v>
      </c>
      <c r="S172" s="89" t="n">
        <v>44248</v>
      </c>
      <c r="T172" s="90" t="n">
        <v>87</v>
      </c>
      <c r="U172" s="89" t="n">
        <v>44335</v>
      </c>
    </row>
    <row r="173" customFormat="false" ht="13.8" hidden="false" customHeight="false" outlineLevel="0" collapsed="false">
      <c r="N173" s="87" t="n">
        <v>32</v>
      </c>
      <c r="O173" s="87" t="n">
        <v>32061</v>
      </c>
      <c r="P173" s="87" t="s">
        <v>432</v>
      </c>
      <c r="Q173" s="1" t="str">
        <f aca="false">CONCATENATE(N173," - ",P173)</f>
        <v>32 - BOULAUR</v>
      </c>
      <c r="R173" s="89" t="n">
        <v>44275</v>
      </c>
      <c r="S173" s="89" t="n">
        <v>44351</v>
      </c>
      <c r="T173" s="90" t="n">
        <v>0</v>
      </c>
      <c r="U173" s="89" t="n">
        <v>44351</v>
      </c>
    </row>
    <row r="174" customFormat="false" ht="13.8" hidden="false" customHeight="false" outlineLevel="0" collapsed="false">
      <c r="N174" s="87" t="n">
        <v>32</v>
      </c>
      <c r="O174" s="87" t="n">
        <v>32062</v>
      </c>
      <c r="P174" s="87" t="s">
        <v>433</v>
      </c>
      <c r="Q174" s="1" t="str">
        <f aca="false">CONCATENATE(N174," - ",P174)</f>
        <v>32 - BOURROUILLAN</v>
      </c>
      <c r="R174" s="89" t="n">
        <v>44200</v>
      </c>
      <c r="S174" s="89" t="n">
        <v>44357</v>
      </c>
      <c r="T174" s="90" t="n">
        <v>0</v>
      </c>
      <c r="U174" s="89" t="n">
        <v>44357</v>
      </c>
    </row>
    <row r="175" customFormat="false" ht="13.8" hidden="false" customHeight="false" outlineLevel="0" collapsed="false">
      <c r="N175" s="87" t="n">
        <v>32</v>
      </c>
      <c r="O175" s="87" t="n">
        <v>32063</v>
      </c>
      <c r="P175" s="87" t="s">
        <v>434</v>
      </c>
      <c r="Q175" s="1" t="str">
        <f aca="false">CONCATENATE(N175," - ",P175)</f>
        <v>32 - BOUZON-GELLENAVE</v>
      </c>
      <c r="R175" s="89" t="n">
        <v>44200</v>
      </c>
      <c r="S175" s="89" t="n">
        <v>44357</v>
      </c>
      <c r="T175" s="90" t="n">
        <v>0</v>
      </c>
      <c r="U175" s="89" t="n">
        <v>44357</v>
      </c>
    </row>
    <row r="176" customFormat="false" ht="13.8" hidden="false" customHeight="false" outlineLevel="0" collapsed="false">
      <c r="N176" s="87" t="n">
        <v>32</v>
      </c>
      <c r="O176" s="87" t="n">
        <v>32064</v>
      </c>
      <c r="P176" s="87" t="s">
        <v>435</v>
      </c>
      <c r="Q176" s="1" t="str">
        <f aca="false">CONCATENATE(N176," - ",P176)</f>
        <v>32 - BRETAGNE-D'ARMAGNAC</v>
      </c>
      <c r="R176" s="89" t="n">
        <v>44202</v>
      </c>
      <c r="S176" s="89" t="n">
        <v>44357</v>
      </c>
      <c r="T176" s="90" t="n">
        <v>0</v>
      </c>
      <c r="U176" s="89" t="n">
        <v>44357</v>
      </c>
    </row>
    <row r="177" customFormat="false" ht="13.8" hidden="false" customHeight="false" outlineLevel="0" collapsed="false">
      <c r="N177" s="87" t="n">
        <v>32</v>
      </c>
      <c r="O177" s="87" t="n">
        <v>32070</v>
      </c>
      <c r="P177" s="87" t="s">
        <v>436</v>
      </c>
      <c r="Q177" s="1" t="str">
        <f aca="false">CONCATENATE(N177," - ",P177)</f>
        <v>32 - CAHUZAC-SUR-ADOUR</v>
      </c>
      <c r="R177" s="89" t="n">
        <v>44204</v>
      </c>
      <c r="S177" s="89" t="n">
        <v>44303</v>
      </c>
      <c r="T177" s="90" t="n">
        <v>0</v>
      </c>
      <c r="U177" s="89" t="n">
        <v>44303</v>
      </c>
    </row>
    <row r="178" customFormat="false" ht="13.8" hidden="false" customHeight="false" outlineLevel="0" collapsed="false">
      <c r="N178" s="87" t="n">
        <v>32</v>
      </c>
      <c r="O178" s="87" t="n">
        <v>32071</v>
      </c>
      <c r="P178" s="87" t="s">
        <v>437</v>
      </c>
      <c r="Q178" s="1" t="str">
        <f aca="false">CONCATENATE(N178," - ",P178)</f>
        <v>32 - CAILLAVET</v>
      </c>
      <c r="R178" s="89" t="n">
        <v>44227</v>
      </c>
      <c r="S178" s="89" t="n">
        <v>44303</v>
      </c>
      <c r="T178" s="90" t="n">
        <v>0</v>
      </c>
      <c r="U178" s="89" t="n">
        <v>44303</v>
      </c>
    </row>
    <row r="179" customFormat="false" ht="13.8" hidden="false" customHeight="false" outlineLevel="0" collapsed="false">
      <c r="N179" s="87" t="n">
        <v>32</v>
      </c>
      <c r="O179" s="87" t="n">
        <v>32072</v>
      </c>
      <c r="P179" s="87" t="s">
        <v>438</v>
      </c>
      <c r="Q179" s="1" t="str">
        <f aca="false">CONCATENATE(N179," - ",P179)</f>
        <v>32 - CALLIAN</v>
      </c>
      <c r="R179" s="89" t="n">
        <v>44211</v>
      </c>
      <c r="S179" s="89" t="n">
        <v>44335</v>
      </c>
      <c r="T179" s="90" t="n">
        <v>0</v>
      </c>
      <c r="U179" s="89" t="n">
        <v>44335</v>
      </c>
    </row>
    <row r="180" customFormat="false" ht="13.8" hidden="false" customHeight="false" outlineLevel="0" collapsed="false">
      <c r="N180" s="87" t="n">
        <v>32</v>
      </c>
      <c r="O180" s="87" t="n">
        <v>32073</v>
      </c>
      <c r="P180" s="87" t="s">
        <v>439</v>
      </c>
      <c r="Q180" s="1" t="str">
        <f aca="false">CONCATENATE(N180," - ",P180)</f>
        <v>32 - CAMPAGNE-D'ARMAGNAC</v>
      </c>
      <c r="R180" s="89" t="n">
        <v>44200</v>
      </c>
      <c r="S180" s="89" t="n">
        <v>44357</v>
      </c>
      <c r="T180" s="90" t="n">
        <v>0</v>
      </c>
      <c r="U180" s="89" t="n">
        <v>44357</v>
      </c>
    </row>
    <row r="181" customFormat="false" ht="13.8" hidden="false" customHeight="false" outlineLevel="0" collapsed="false">
      <c r="N181" s="87" t="n">
        <v>32</v>
      </c>
      <c r="O181" s="87" t="n">
        <v>32075</v>
      </c>
      <c r="P181" s="87" t="s">
        <v>440</v>
      </c>
      <c r="Q181" s="1" t="str">
        <f aca="false">CONCATENATE(N181," - ",P181)</f>
        <v>32 - CASSAIGNE</v>
      </c>
      <c r="R181" s="89" t="n">
        <v>44211</v>
      </c>
      <c r="S181" s="89" t="n">
        <v>44303</v>
      </c>
      <c r="T181" s="90" t="n">
        <v>0</v>
      </c>
      <c r="U181" s="89" t="n">
        <v>44303</v>
      </c>
    </row>
    <row r="182" customFormat="false" ht="13.8" hidden="false" customHeight="false" outlineLevel="0" collapsed="false">
      <c r="N182" s="87" t="n">
        <v>32</v>
      </c>
      <c r="O182" s="87" t="n">
        <v>32079</v>
      </c>
      <c r="P182" s="87" t="s">
        <v>441</v>
      </c>
      <c r="Q182" s="1" t="str">
        <f aca="false">CONCATENATE(N182," - ",P182)</f>
        <v>32 - CASTELNAU D'AUZAN LABARRERE</v>
      </c>
      <c r="R182" s="89" t="n">
        <v>44202</v>
      </c>
      <c r="S182" s="89" t="n">
        <v>44357</v>
      </c>
      <c r="T182" s="90" t="n">
        <v>0</v>
      </c>
      <c r="U182" s="89" t="n">
        <v>44357</v>
      </c>
    </row>
    <row r="183" customFormat="false" ht="13.8" hidden="false" customHeight="false" outlineLevel="0" collapsed="false">
      <c r="N183" s="87" t="n">
        <v>32</v>
      </c>
      <c r="O183" s="87" t="n">
        <v>32076</v>
      </c>
      <c r="P183" s="87" t="s">
        <v>442</v>
      </c>
      <c r="Q183" s="1" t="str">
        <f aca="false">CONCATENATE(N183," - ",P183)</f>
        <v>32 - CASTELNAU-BARBARENS</v>
      </c>
      <c r="R183" s="89" t="n">
        <v>44275</v>
      </c>
      <c r="S183" s="89" t="n">
        <v>44351</v>
      </c>
      <c r="T183" s="90" t="n">
        <v>0</v>
      </c>
      <c r="U183" s="89" t="n">
        <v>44351</v>
      </c>
    </row>
    <row r="184" customFormat="false" ht="13.8" hidden="false" customHeight="false" outlineLevel="0" collapsed="false">
      <c r="N184" s="87" t="n">
        <v>32</v>
      </c>
      <c r="O184" s="87" t="n">
        <v>32077</v>
      </c>
      <c r="P184" s="87" t="s">
        <v>443</v>
      </c>
      <c r="Q184" s="1" t="str">
        <f aca="false">CONCATENATE(N184," - ",P184)</f>
        <v>32 - CASTELNAU-D'ANGLES</v>
      </c>
      <c r="R184" s="89" t="n">
        <v>44246</v>
      </c>
      <c r="S184" s="89" t="n">
        <v>44335</v>
      </c>
      <c r="T184" s="90" t="n">
        <v>0</v>
      </c>
      <c r="U184" s="89" t="n">
        <v>44335</v>
      </c>
    </row>
    <row r="185" customFormat="false" ht="13.8" hidden="false" customHeight="false" outlineLevel="0" collapsed="false">
      <c r="N185" s="87" t="n">
        <v>32</v>
      </c>
      <c r="O185" s="87" t="n">
        <v>32081</v>
      </c>
      <c r="P185" s="87" t="s">
        <v>444</v>
      </c>
      <c r="Q185" s="1" t="str">
        <f aca="false">CONCATENATE(N185," - ",P185)</f>
        <v>32 - CASTELNAVET</v>
      </c>
      <c r="R185" s="89" t="n">
        <v>44211</v>
      </c>
      <c r="S185" s="89" t="n">
        <v>44303</v>
      </c>
      <c r="T185" s="90" t="n">
        <v>0</v>
      </c>
      <c r="U185" s="89" t="n">
        <v>44303</v>
      </c>
    </row>
    <row r="186" customFormat="false" ht="13.8" hidden="false" customHeight="false" outlineLevel="0" collapsed="false">
      <c r="N186" s="87" t="n">
        <v>32</v>
      </c>
      <c r="O186" s="87" t="n">
        <v>32086</v>
      </c>
      <c r="P186" s="87" t="s">
        <v>445</v>
      </c>
      <c r="Q186" s="1" t="str">
        <f aca="false">CONCATENATE(N186," - ",P186)</f>
        <v>32 - CASTEX</v>
      </c>
      <c r="R186" s="89" t="n">
        <v>44227</v>
      </c>
      <c r="S186" s="89" t="n">
        <v>44335</v>
      </c>
      <c r="T186" s="90" t="n">
        <v>0</v>
      </c>
      <c r="U186" s="89" t="n">
        <v>44335</v>
      </c>
    </row>
    <row r="187" customFormat="false" ht="13.8" hidden="false" customHeight="false" outlineLevel="0" collapsed="false">
      <c r="N187" s="87" t="n">
        <v>32</v>
      </c>
      <c r="O187" s="87" t="n">
        <v>32087</v>
      </c>
      <c r="P187" s="87" t="s">
        <v>446</v>
      </c>
      <c r="Q187" s="1" t="str">
        <f aca="false">CONCATENATE(N187," - ",P187)</f>
        <v>32 - CASTEX-D'ARMAGNAC</v>
      </c>
      <c r="R187" s="89" t="n">
        <v>44204</v>
      </c>
      <c r="S187" s="89" t="n">
        <v>44357</v>
      </c>
      <c r="T187" s="90" t="n">
        <v>0</v>
      </c>
      <c r="U187" s="89" t="n">
        <v>44357</v>
      </c>
    </row>
    <row r="188" customFormat="false" ht="13.8" hidden="false" customHeight="false" outlineLevel="0" collapsed="false">
      <c r="N188" s="87" t="n">
        <v>32</v>
      </c>
      <c r="O188" s="87" t="n">
        <v>32088</v>
      </c>
      <c r="P188" s="87" t="s">
        <v>447</v>
      </c>
      <c r="Q188" s="1" t="str">
        <f aca="false">CONCATENATE(N188," - ",P188)</f>
        <v>32 - CASTILLON-DEBATS</v>
      </c>
      <c r="R188" s="89" t="n">
        <v>44207</v>
      </c>
      <c r="S188" s="89" t="n">
        <v>44357</v>
      </c>
      <c r="T188" s="90" t="n">
        <v>0</v>
      </c>
      <c r="U188" s="89" t="n">
        <v>44357</v>
      </c>
    </row>
    <row r="189" customFormat="false" ht="13.8" hidden="false" customHeight="false" outlineLevel="0" collapsed="false">
      <c r="N189" s="87" t="n">
        <v>32</v>
      </c>
      <c r="O189" s="87" t="n">
        <v>32093</v>
      </c>
      <c r="P189" s="87" t="s">
        <v>448</v>
      </c>
      <c r="Q189" s="1" t="str">
        <f aca="false">CONCATENATE(N189," - ",P189)</f>
        <v>32 - CAUMONT</v>
      </c>
      <c r="R189" s="89" t="n">
        <v>44204</v>
      </c>
      <c r="S189" s="89" t="n">
        <v>44357</v>
      </c>
      <c r="T189" s="90" t="n">
        <v>0</v>
      </c>
      <c r="U189" s="89" t="n">
        <v>44357</v>
      </c>
    </row>
    <row r="190" customFormat="false" ht="13.8" hidden="false" customHeight="false" outlineLevel="0" collapsed="false">
      <c r="N190" s="87" t="n">
        <v>32</v>
      </c>
      <c r="O190" s="87" t="n">
        <v>32094</v>
      </c>
      <c r="P190" s="87" t="s">
        <v>449</v>
      </c>
      <c r="Q190" s="1" t="str">
        <f aca="false">CONCATENATE(N190," - ",P190)</f>
        <v>32 - CAUPENNE-D'ARMAGNAC</v>
      </c>
      <c r="R190" s="89" t="n">
        <v>44200</v>
      </c>
      <c r="S190" s="89" t="n">
        <v>44357</v>
      </c>
      <c r="T190" s="90" t="n">
        <v>0</v>
      </c>
      <c r="U190" s="89" t="n">
        <v>44357</v>
      </c>
    </row>
    <row r="191" customFormat="false" ht="13.8" hidden="false" customHeight="false" outlineLevel="0" collapsed="false">
      <c r="N191" s="87" t="n">
        <v>32</v>
      </c>
      <c r="O191" s="87" t="n">
        <v>32095</v>
      </c>
      <c r="P191" s="87" t="s">
        <v>450</v>
      </c>
      <c r="Q191" s="1" t="str">
        <f aca="false">CONCATENATE(N191," - ",P191)</f>
        <v>32 - CAUSSENS</v>
      </c>
      <c r="R191" s="89" t="n">
        <v>44211</v>
      </c>
      <c r="S191" s="89" t="n">
        <v>44303</v>
      </c>
      <c r="T191" s="90" t="n">
        <v>0</v>
      </c>
      <c r="U191" s="89" t="n">
        <v>44303</v>
      </c>
    </row>
    <row r="192" customFormat="false" ht="13.8" hidden="false" customHeight="false" outlineLevel="0" collapsed="false">
      <c r="N192" s="87" t="n">
        <v>32</v>
      </c>
      <c r="O192" s="87" t="n">
        <v>32096</v>
      </c>
      <c r="P192" s="87" t="s">
        <v>451</v>
      </c>
      <c r="Q192" s="1" t="str">
        <f aca="false">CONCATENATE(N192," - ",P192)</f>
        <v>32 - CAZAUBON</v>
      </c>
      <c r="R192" s="89" t="n">
        <v>44200</v>
      </c>
      <c r="S192" s="89" t="n">
        <v>44357</v>
      </c>
      <c r="T192" s="90" t="n">
        <v>0</v>
      </c>
      <c r="U192" s="89" t="n">
        <v>44357</v>
      </c>
    </row>
    <row r="193" customFormat="false" ht="13.8" hidden="false" customHeight="false" outlineLevel="0" collapsed="false">
      <c r="N193" s="87" t="n">
        <v>32</v>
      </c>
      <c r="O193" s="87" t="n">
        <v>32097</v>
      </c>
      <c r="P193" s="87" t="s">
        <v>452</v>
      </c>
      <c r="Q193" s="1" t="str">
        <f aca="false">CONCATENATE(N193," - ",P193)</f>
        <v>32 - CAZAUX-D'ANGLES</v>
      </c>
      <c r="R193" s="89" t="n">
        <v>44211</v>
      </c>
      <c r="S193" s="89" t="n">
        <v>44303</v>
      </c>
      <c r="T193" s="90" t="n">
        <v>0</v>
      </c>
      <c r="U193" s="89" t="n">
        <v>44303</v>
      </c>
    </row>
    <row r="194" customFormat="false" ht="13.8" hidden="false" customHeight="false" outlineLevel="0" collapsed="false">
      <c r="N194" s="87" t="n">
        <v>32</v>
      </c>
      <c r="O194" s="87" t="n">
        <v>32099</v>
      </c>
      <c r="P194" s="87" t="s">
        <v>453</v>
      </c>
      <c r="Q194" s="1" t="str">
        <f aca="false">CONCATENATE(N194," - ",P194)</f>
        <v>32 - CAZAUX-VILLECOMTAL</v>
      </c>
      <c r="R194" s="89" t="n">
        <v>44244</v>
      </c>
      <c r="S194" s="89" t="n">
        <v>44335</v>
      </c>
      <c r="T194" s="90" t="n">
        <v>0</v>
      </c>
      <c r="U194" s="89" t="n">
        <v>44335</v>
      </c>
    </row>
    <row r="195" customFormat="false" ht="13.8" hidden="false" customHeight="false" outlineLevel="0" collapsed="false">
      <c r="N195" s="87" t="n">
        <v>32</v>
      </c>
      <c r="O195" s="87" t="n">
        <v>32100</v>
      </c>
      <c r="P195" s="87" t="s">
        <v>454</v>
      </c>
      <c r="Q195" s="1" t="str">
        <f aca="false">CONCATENATE(N195," - ",P195)</f>
        <v>32 - CAZENEUVE</v>
      </c>
      <c r="R195" s="89" t="n">
        <v>44202</v>
      </c>
      <c r="S195" s="89" t="n">
        <v>44357</v>
      </c>
      <c r="T195" s="90" t="n">
        <v>0</v>
      </c>
      <c r="U195" s="89" t="n">
        <v>44357</v>
      </c>
    </row>
    <row r="196" customFormat="false" ht="13.8" hidden="false" customHeight="false" outlineLevel="0" collapsed="false">
      <c r="N196" s="87" t="n">
        <v>32</v>
      </c>
      <c r="O196" s="87" t="n">
        <v>32104</v>
      </c>
      <c r="P196" s="87" t="s">
        <v>455</v>
      </c>
      <c r="Q196" s="1" t="str">
        <f aca="false">CONCATENATE(N196," - ",P196)</f>
        <v>32 - CLERMONT-POUYGUILLES</v>
      </c>
      <c r="R196" s="89" t="n">
        <v>44256</v>
      </c>
      <c r="S196" s="89" t="n">
        <v>44335</v>
      </c>
      <c r="T196" s="90" t="n">
        <v>0</v>
      </c>
      <c r="U196" s="89" t="n">
        <v>44335</v>
      </c>
    </row>
    <row r="197" customFormat="false" ht="13.8" hidden="false" customHeight="false" outlineLevel="0" collapsed="false">
      <c r="N197" s="87" t="n">
        <v>32</v>
      </c>
      <c r="O197" s="87" t="n">
        <v>32107</v>
      </c>
      <c r="P197" s="87" t="s">
        <v>456</v>
      </c>
      <c r="Q197" s="1" t="str">
        <f aca="false">CONCATENATE(N197," - ",P197)</f>
        <v>32 - CONDOM</v>
      </c>
      <c r="R197" s="89" t="n">
        <v>44210</v>
      </c>
      <c r="S197" s="89" t="n">
        <v>44303</v>
      </c>
      <c r="T197" s="90" t="n">
        <v>0</v>
      </c>
      <c r="U197" s="89" t="n">
        <v>44303</v>
      </c>
    </row>
    <row r="198" customFormat="false" ht="13.8" hidden="false" customHeight="false" outlineLevel="0" collapsed="false">
      <c r="N198" s="87" t="n">
        <v>32</v>
      </c>
      <c r="O198" s="87" t="n">
        <v>32108</v>
      </c>
      <c r="P198" s="87" t="s">
        <v>457</v>
      </c>
      <c r="Q198" s="1" t="str">
        <f aca="false">CONCATENATE(N198," - ",P198)</f>
        <v>32 - CORNEILLAN</v>
      </c>
      <c r="R198" s="89" t="n">
        <v>44203</v>
      </c>
      <c r="S198" s="89" t="n">
        <v>44357</v>
      </c>
      <c r="T198" s="90" t="n">
        <v>0</v>
      </c>
      <c r="U198" s="89" t="n">
        <v>44357</v>
      </c>
    </row>
    <row r="199" customFormat="false" ht="13.8" hidden="false" customHeight="false" outlineLevel="0" collapsed="false">
      <c r="N199" s="87" t="n">
        <v>32</v>
      </c>
      <c r="O199" s="87" t="n">
        <v>32109</v>
      </c>
      <c r="P199" s="87" t="s">
        <v>458</v>
      </c>
      <c r="Q199" s="1" t="str">
        <f aca="false">CONCATENATE(N199," - ",P199)</f>
        <v>32 - COULOUME-MONDEBAT</v>
      </c>
      <c r="R199" s="89" t="n">
        <v>44204</v>
      </c>
      <c r="S199" s="89" t="n">
        <v>44335</v>
      </c>
      <c r="T199" s="90" t="n">
        <v>0</v>
      </c>
      <c r="U199" s="89" t="n">
        <v>44335</v>
      </c>
    </row>
    <row r="200" customFormat="false" ht="13.8" hidden="false" customHeight="false" outlineLevel="0" collapsed="false">
      <c r="N200" s="87" t="n">
        <v>32</v>
      </c>
      <c r="O200" s="87" t="n">
        <v>32110</v>
      </c>
      <c r="P200" s="87" t="s">
        <v>459</v>
      </c>
      <c r="Q200" s="1" t="str">
        <f aca="false">CONCATENATE(N200," - ",P200)</f>
        <v>32 - COURRENSAN</v>
      </c>
      <c r="R200" s="89" t="n">
        <v>44202</v>
      </c>
      <c r="S200" s="89" t="n">
        <v>44303</v>
      </c>
      <c r="T200" s="90" t="n">
        <v>0</v>
      </c>
      <c r="U200" s="89" t="n">
        <v>44303</v>
      </c>
    </row>
    <row r="201" customFormat="false" ht="13.8" hidden="false" customHeight="false" outlineLevel="0" collapsed="false">
      <c r="N201" s="87" t="n">
        <v>32</v>
      </c>
      <c r="O201" s="87" t="n">
        <v>32111</v>
      </c>
      <c r="P201" s="87" t="s">
        <v>460</v>
      </c>
      <c r="Q201" s="1" t="str">
        <f aca="false">CONCATENATE(N201," - ",P201)</f>
        <v>32 - COURTIES</v>
      </c>
      <c r="R201" s="89" t="n">
        <v>44211</v>
      </c>
      <c r="S201" s="89" t="n">
        <v>44335</v>
      </c>
      <c r="T201" s="90" t="n">
        <v>0</v>
      </c>
      <c r="U201" s="89" t="n">
        <v>44335</v>
      </c>
    </row>
    <row r="202" customFormat="false" ht="13.8" hidden="false" customHeight="false" outlineLevel="0" collapsed="false">
      <c r="N202" s="87" t="n">
        <v>32</v>
      </c>
      <c r="O202" s="87" t="n">
        <v>32113</v>
      </c>
      <c r="P202" s="87" t="s">
        <v>461</v>
      </c>
      <c r="Q202" s="1" t="str">
        <f aca="false">CONCATENATE(N202," - ",P202)</f>
        <v>32 - CRAVENCERES</v>
      </c>
      <c r="R202" s="89" t="n">
        <v>44200</v>
      </c>
      <c r="S202" s="89" t="n">
        <v>44357</v>
      </c>
      <c r="T202" s="90" t="n">
        <v>0</v>
      </c>
      <c r="U202" s="89" t="n">
        <v>44357</v>
      </c>
    </row>
    <row r="203" customFormat="false" ht="13.8" hidden="false" customHeight="false" outlineLevel="0" collapsed="false">
      <c r="N203" s="87" t="n">
        <v>32</v>
      </c>
      <c r="O203" s="87" t="n">
        <v>32114</v>
      </c>
      <c r="P203" s="87" t="s">
        <v>462</v>
      </c>
      <c r="Q203" s="1" t="str">
        <f aca="false">CONCATENATE(N203," - ",P203)</f>
        <v>32 - CUELAS</v>
      </c>
      <c r="R203" s="89" t="n">
        <v>44223</v>
      </c>
      <c r="S203" s="89" t="n">
        <v>44335</v>
      </c>
      <c r="T203" s="90" t="n">
        <v>0</v>
      </c>
      <c r="U203" s="89" t="n">
        <v>44335</v>
      </c>
    </row>
    <row r="204" customFormat="false" ht="13.8" hidden="false" customHeight="false" outlineLevel="0" collapsed="false">
      <c r="N204" s="87" t="n">
        <v>32</v>
      </c>
      <c r="O204" s="87" t="n">
        <v>32115</v>
      </c>
      <c r="P204" s="87" t="s">
        <v>463</v>
      </c>
      <c r="Q204" s="1" t="str">
        <f aca="false">CONCATENATE(N204," - ",P204)</f>
        <v>32 - DEMU</v>
      </c>
      <c r="R204" s="89" t="n">
        <v>44201</v>
      </c>
      <c r="S204" s="89" t="n">
        <v>44357</v>
      </c>
      <c r="T204" s="90" t="n">
        <v>0</v>
      </c>
      <c r="U204" s="89" t="n">
        <v>44357</v>
      </c>
    </row>
    <row r="205" customFormat="false" ht="13.8" hidden="false" customHeight="false" outlineLevel="0" collapsed="false">
      <c r="N205" s="87" t="n">
        <v>32</v>
      </c>
      <c r="O205" s="87" t="n">
        <v>32116</v>
      </c>
      <c r="P205" s="87" t="s">
        <v>464</v>
      </c>
      <c r="Q205" s="1" t="str">
        <f aca="false">CONCATENATE(N205," - ",P205)</f>
        <v>32 - DUFFORT</v>
      </c>
      <c r="R205" s="89" t="n">
        <v>44223</v>
      </c>
      <c r="S205" s="89" t="n">
        <v>44335</v>
      </c>
      <c r="T205" s="90" t="n">
        <v>0</v>
      </c>
      <c r="U205" s="89" t="n">
        <v>44335</v>
      </c>
    </row>
    <row r="206" customFormat="false" ht="13.8" hidden="false" customHeight="false" outlineLevel="0" collapsed="false">
      <c r="N206" s="87" t="n">
        <v>32</v>
      </c>
      <c r="O206" s="87" t="n">
        <v>32119</v>
      </c>
      <c r="P206" s="87" t="s">
        <v>465</v>
      </c>
      <c r="Q206" s="1" t="str">
        <f aca="false">CONCATENATE(N206," - ",P206)</f>
        <v>32 - EAUZE</v>
      </c>
      <c r="R206" s="89" t="n">
        <v>44200</v>
      </c>
      <c r="S206" s="89" t="n">
        <v>44357</v>
      </c>
      <c r="T206" s="90" t="n">
        <v>0</v>
      </c>
      <c r="U206" s="89" t="n">
        <v>44357</v>
      </c>
    </row>
    <row r="207" customFormat="false" ht="13.8" hidden="false" customHeight="false" outlineLevel="0" collapsed="false">
      <c r="N207" s="87" t="n">
        <v>32</v>
      </c>
      <c r="O207" s="87" t="n">
        <v>32122</v>
      </c>
      <c r="P207" s="87" t="s">
        <v>466</v>
      </c>
      <c r="Q207" s="1" t="str">
        <f aca="false">CONCATENATE(N207," - ",P207)</f>
        <v>32 - ESCLASSAN-LABASTIDE</v>
      </c>
      <c r="R207" s="89" t="n">
        <v>44256</v>
      </c>
      <c r="S207" s="89" t="n">
        <v>44335</v>
      </c>
      <c r="T207" s="90" t="n">
        <v>0</v>
      </c>
      <c r="U207" s="89" t="n">
        <v>44335</v>
      </c>
    </row>
    <row r="208" customFormat="false" ht="13.8" hidden="false" customHeight="false" outlineLevel="0" collapsed="false">
      <c r="N208" s="87" t="n">
        <v>32</v>
      </c>
      <c r="O208" s="87" t="n">
        <v>32125</v>
      </c>
      <c r="P208" s="87" t="s">
        <v>467</v>
      </c>
      <c r="Q208" s="1" t="str">
        <f aca="false">CONCATENATE(N208," - ",P208)</f>
        <v>32 - ESPAS</v>
      </c>
      <c r="R208" s="89" t="n">
        <v>44200</v>
      </c>
      <c r="S208" s="89" t="n">
        <v>44357</v>
      </c>
      <c r="T208" s="90" t="n">
        <v>0</v>
      </c>
      <c r="U208" s="89" t="n">
        <v>44357</v>
      </c>
    </row>
    <row r="209" customFormat="false" ht="13.8" hidden="false" customHeight="false" outlineLevel="0" collapsed="false">
      <c r="N209" s="87" t="n">
        <v>32</v>
      </c>
      <c r="O209" s="87" t="n">
        <v>32126</v>
      </c>
      <c r="P209" s="87" t="s">
        <v>468</v>
      </c>
      <c r="Q209" s="1" t="str">
        <f aca="false">CONCATENATE(N209," - ",P209)</f>
        <v>32 - ESTAMPES</v>
      </c>
      <c r="R209" s="89" t="n">
        <v>44227</v>
      </c>
      <c r="S209" s="89" t="n">
        <v>44245</v>
      </c>
      <c r="T209" s="90" t="n">
        <v>90</v>
      </c>
      <c r="U209" s="89" t="n">
        <v>44335</v>
      </c>
    </row>
    <row r="210" customFormat="false" ht="13.8" hidden="false" customHeight="false" outlineLevel="0" collapsed="false">
      <c r="N210" s="87" t="n">
        <v>32</v>
      </c>
      <c r="O210" s="87" t="n">
        <v>32127</v>
      </c>
      <c r="P210" s="87" t="s">
        <v>469</v>
      </c>
      <c r="Q210" s="1" t="str">
        <f aca="false">CONCATENATE(N210," - ",P210)</f>
        <v>32 - ESTANG</v>
      </c>
      <c r="R210" s="89" t="n">
        <v>44200</v>
      </c>
      <c r="S210" s="89" t="n">
        <v>44357</v>
      </c>
      <c r="T210" s="90" t="n">
        <v>0</v>
      </c>
      <c r="U210" s="89" t="n">
        <v>44357</v>
      </c>
    </row>
    <row r="211" customFormat="false" ht="13.8" hidden="false" customHeight="false" outlineLevel="0" collapsed="false">
      <c r="N211" s="87" t="n">
        <v>32</v>
      </c>
      <c r="O211" s="87" t="n">
        <v>32128</v>
      </c>
      <c r="P211" s="87" t="s">
        <v>470</v>
      </c>
      <c r="Q211" s="1" t="str">
        <f aca="false">CONCATENATE(N211," - ",P211)</f>
        <v>32 - ESTIPOUY</v>
      </c>
      <c r="R211" s="89" t="n">
        <v>44246</v>
      </c>
      <c r="S211" s="89" t="n">
        <v>44335</v>
      </c>
      <c r="T211" s="90" t="n">
        <v>0</v>
      </c>
      <c r="U211" s="89" t="n">
        <v>44335</v>
      </c>
    </row>
    <row r="212" customFormat="false" ht="13.8" hidden="false" customHeight="false" outlineLevel="0" collapsed="false">
      <c r="N212" s="87" t="n">
        <v>32</v>
      </c>
      <c r="O212" s="87" t="n">
        <v>32130</v>
      </c>
      <c r="P212" s="87" t="s">
        <v>471</v>
      </c>
      <c r="Q212" s="1" t="str">
        <f aca="false">CONCATENATE(N212," - ",P212)</f>
        <v>32 - FAGET-ABBATIAL</v>
      </c>
      <c r="R212" s="89" t="n">
        <v>44275</v>
      </c>
      <c r="S212" s="89" t="n">
        <v>44351</v>
      </c>
      <c r="T212" s="90" t="n">
        <v>0</v>
      </c>
      <c r="U212" s="89" t="n">
        <v>44351</v>
      </c>
    </row>
    <row r="213" customFormat="false" ht="13.8" hidden="false" customHeight="false" outlineLevel="0" collapsed="false">
      <c r="N213" s="87" t="n">
        <v>32</v>
      </c>
      <c r="O213" s="87" t="n">
        <v>32133</v>
      </c>
      <c r="P213" s="87" t="s">
        <v>472</v>
      </c>
      <c r="Q213" s="1" t="str">
        <f aca="false">CONCATENATE(N213," - ",P213)</f>
        <v>32 - FOURCES</v>
      </c>
      <c r="R213" s="89" t="n">
        <v>44202</v>
      </c>
      <c r="S213" s="89" t="n">
        <v>44357</v>
      </c>
      <c r="T213" s="90" t="n">
        <v>0</v>
      </c>
      <c r="U213" s="89" t="n">
        <v>44357</v>
      </c>
    </row>
    <row r="214" customFormat="false" ht="13.8" hidden="false" customHeight="false" outlineLevel="0" collapsed="false">
      <c r="N214" s="87" t="n">
        <v>32</v>
      </c>
      <c r="O214" s="87" t="n">
        <v>32135</v>
      </c>
      <c r="P214" s="87" t="s">
        <v>473</v>
      </c>
      <c r="Q214" s="1" t="str">
        <f aca="false">CONCATENATE(N214," - ",P214)</f>
        <v>32 - FUSTEROUAU</v>
      </c>
      <c r="R214" s="89" t="n">
        <v>44204</v>
      </c>
      <c r="S214" s="89" t="n">
        <v>44357</v>
      </c>
      <c r="T214" s="90" t="n">
        <v>0</v>
      </c>
      <c r="U214" s="89" t="n">
        <v>44357</v>
      </c>
    </row>
    <row r="215" customFormat="false" ht="13.8" hidden="false" customHeight="false" outlineLevel="0" collapsed="false">
      <c r="N215" s="87" t="n">
        <v>32</v>
      </c>
      <c r="O215" s="87" t="n">
        <v>32136</v>
      </c>
      <c r="P215" s="87" t="s">
        <v>474</v>
      </c>
      <c r="Q215" s="1" t="str">
        <f aca="false">CONCATENATE(N215," - ",P215)</f>
        <v>32 - GALIAX</v>
      </c>
      <c r="R215" s="89" t="n">
        <v>44204</v>
      </c>
      <c r="S215" s="89" t="n">
        <v>44335</v>
      </c>
      <c r="T215" s="90" t="n">
        <v>0</v>
      </c>
      <c r="U215" s="89" t="n">
        <v>44335</v>
      </c>
    </row>
    <row r="216" customFormat="false" ht="13.8" hidden="false" customHeight="false" outlineLevel="0" collapsed="false">
      <c r="N216" s="87" t="n">
        <v>32</v>
      </c>
      <c r="O216" s="87" t="n">
        <v>32144</v>
      </c>
      <c r="P216" s="87" t="s">
        <v>475</v>
      </c>
      <c r="Q216" s="1" t="str">
        <f aca="false">CONCATENATE(N216," - ",P216)</f>
        <v>32 - GAZAX-ET-BACCARISSE</v>
      </c>
      <c r="R216" s="89" t="n">
        <v>44211</v>
      </c>
      <c r="S216" s="89" t="n">
        <v>44335</v>
      </c>
      <c r="T216" s="90" t="n">
        <v>0</v>
      </c>
      <c r="U216" s="89" t="n">
        <v>44335</v>
      </c>
    </row>
    <row r="217" customFormat="false" ht="13.8" hidden="false" customHeight="false" outlineLevel="0" collapsed="false">
      <c r="N217" s="87" t="n">
        <v>32</v>
      </c>
      <c r="O217" s="87" t="n">
        <v>32145</v>
      </c>
      <c r="P217" s="87" t="s">
        <v>476</v>
      </c>
      <c r="Q217" s="1" t="str">
        <f aca="false">CONCATENATE(N217," - ",P217)</f>
        <v>32 - GEE-RIVIERE</v>
      </c>
      <c r="R217" s="89" t="n">
        <v>44203</v>
      </c>
      <c r="S217" s="89" t="n">
        <v>44357</v>
      </c>
      <c r="T217" s="90" t="n">
        <v>0</v>
      </c>
      <c r="U217" s="89" t="n">
        <v>44357</v>
      </c>
    </row>
    <row r="218" customFormat="false" ht="13.8" hidden="false" customHeight="false" outlineLevel="0" collapsed="false">
      <c r="N218" s="87" t="n">
        <v>32</v>
      </c>
      <c r="O218" s="87" t="n">
        <v>32147</v>
      </c>
      <c r="P218" s="87" t="s">
        <v>477</v>
      </c>
      <c r="Q218" s="1" t="str">
        <f aca="false">CONCATENATE(N218," - ",P218)</f>
        <v>32 - GIMONT</v>
      </c>
      <c r="R218" s="89" t="n">
        <v>44275</v>
      </c>
      <c r="S218" s="89" t="n">
        <v>44351</v>
      </c>
      <c r="T218" s="90" t="n">
        <v>0</v>
      </c>
      <c r="U218" s="89" t="n">
        <v>44351</v>
      </c>
    </row>
    <row r="219" customFormat="false" ht="13.8" hidden="false" customHeight="false" outlineLevel="0" collapsed="false">
      <c r="N219" s="87" t="n">
        <v>32</v>
      </c>
      <c r="O219" s="87" t="n">
        <v>32149</v>
      </c>
      <c r="P219" s="87" t="s">
        <v>478</v>
      </c>
      <c r="Q219" s="1" t="str">
        <f aca="false">CONCATENATE(N219," - ",P219)</f>
        <v>32 - GONDRIN</v>
      </c>
      <c r="R219" s="89" t="n">
        <v>44202</v>
      </c>
      <c r="S219" s="89" t="n">
        <v>44303</v>
      </c>
      <c r="T219" s="90" t="n">
        <v>0</v>
      </c>
      <c r="U219" s="89" t="n">
        <v>44303</v>
      </c>
    </row>
    <row r="220" customFormat="false" ht="13.8" hidden="false" customHeight="false" outlineLevel="0" collapsed="false">
      <c r="N220" s="87" t="n">
        <v>32</v>
      </c>
      <c r="O220" s="87" t="n">
        <v>32151</v>
      </c>
      <c r="P220" s="87" t="s">
        <v>479</v>
      </c>
      <c r="Q220" s="1" t="str">
        <f aca="false">CONCATENATE(N220," - ",P220)</f>
        <v>32 - GOUX</v>
      </c>
      <c r="R220" s="89" t="n">
        <v>44204</v>
      </c>
      <c r="S220" s="89" t="n">
        <v>44303</v>
      </c>
      <c r="T220" s="90" t="n">
        <v>0</v>
      </c>
      <c r="U220" s="89" t="n">
        <v>44303</v>
      </c>
    </row>
    <row r="221" customFormat="false" ht="13.8" hidden="false" customHeight="false" outlineLevel="0" collapsed="false">
      <c r="N221" s="87" t="n">
        <v>32</v>
      </c>
      <c r="O221" s="87" t="n">
        <v>32152</v>
      </c>
      <c r="P221" s="87" t="s">
        <v>480</v>
      </c>
      <c r="Q221" s="1" t="str">
        <f aca="false">CONCATENATE(N221," - ",P221)</f>
        <v>32 - HAGET</v>
      </c>
      <c r="R221" s="89" t="n">
        <v>44227</v>
      </c>
      <c r="S221" s="89" t="n">
        <v>44335</v>
      </c>
      <c r="T221" s="90" t="n">
        <v>0</v>
      </c>
      <c r="U221" s="89" t="n">
        <v>44335</v>
      </c>
    </row>
    <row r="222" customFormat="false" ht="13.8" hidden="false" customHeight="false" outlineLevel="0" collapsed="false">
      <c r="N222" s="87" t="n">
        <v>32</v>
      </c>
      <c r="O222" s="87" t="n">
        <v>32153</v>
      </c>
      <c r="P222" s="87" t="s">
        <v>481</v>
      </c>
      <c r="Q222" s="1" t="str">
        <f aca="false">CONCATENATE(N222," - ",P222)</f>
        <v>32 - HAULIES</v>
      </c>
      <c r="R222" s="89" t="n">
        <v>44275</v>
      </c>
      <c r="S222" s="89" t="n">
        <v>44351</v>
      </c>
      <c r="T222" s="90" t="n">
        <v>0</v>
      </c>
      <c r="U222" s="89" t="n">
        <v>44351</v>
      </c>
    </row>
    <row r="223" customFormat="false" ht="13.8" hidden="false" customHeight="false" outlineLevel="0" collapsed="false">
      <c r="N223" s="87" t="n">
        <v>32</v>
      </c>
      <c r="O223" s="87" t="n">
        <v>32156</v>
      </c>
      <c r="P223" s="87" t="s">
        <v>482</v>
      </c>
      <c r="Q223" s="1" t="str">
        <f aca="false">CONCATENATE(N223," - ",P223)</f>
        <v>32 - IDRAC-RESPAILLES</v>
      </c>
      <c r="R223" s="89" t="n">
        <v>44256</v>
      </c>
      <c r="S223" s="89" t="n">
        <v>44335</v>
      </c>
      <c r="T223" s="90" t="n">
        <v>0</v>
      </c>
      <c r="U223" s="89" t="n">
        <v>44335</v>
      </c>
    </row>
    <row r="224" customFormat="false" ht="13.8" hidden="false" customHeight="false" outlineLevel="0" collapsed="false">
      <c r="N224" s="87" t="n">
        <v>32</v>
      </c>
      <c r="O224" s="87" t="n">
        <v>32161</v>
      </c>
      <c r="P224" s="87" t="s">
        <v>483</v>
      </c>
      <c r="Q224" s="1" t="str">
        <f aca="false">CONCATENATE(N224," - ",P224)</f>
        <v>32 - IZOTGES</v>
      </c>
      <c r="R224" s="89" t="n">
        <v>44204</v>
      </c>
      <c r="S224" s="89" t="n">
        <v>44303</v>
      </c>
      <c r="T224" s="90" t="n">
        <v>0</v>
      </c>
      <c r="U224" s="89" t="n">
        <v>44303</v>
      </c>
    </row>
    <row r="225" customFormat="false" ht="13.8" hidden="false" customHeight="false" outlineLevel="0" collapsed="false">
      <c r="N225" s="87" t="n">
        <v>32</v>
      </c>
      <c r="O225" s="87" t="n">
        <v>32163</v>
      </c>
      <c r="P225" s="87" t="s">
        <v>484</v>
      </c>
      <c r="Q225" s="1" t="str">
        <f aca="false">CONCATENATE(N225," - ",P225)</f>
        <v>32 - JU-BELLOC</v>
      </c>
      <c r="R225" s="89" t="n">
        <v>44189</v>
      </c>
      <c r="S225" s="89" t="n">
        <v>44335</v>
      </c>
      <c r="T225" s="90" t="n">
        <v>0</v>
      </c>
      <c r="U225" s="89" t="n">
        <v>44335</v>
      </c>
    </row>
    <row r="226" customFormat="false" ht="13.8" hidden="false" customHeight="false" outlineLevel="0" collapsed="false">
      <c r="N226" s="87" t="n">
        <v>32</v>
      </c>
      <c r="O226" s="87" t="n">
        <v>32164</v>
      </c>
      <c r="P226" s="87" t="s">
        <v>485</v>
      </c>
      <c r="Q226" s="1" t="str">
        <f aca="false">CONCATENATE(N226," - ",P226)</f>
        <v>32 - JUILLAC</v>
      </c>
      <c r="R226" s="89" t="n">
        <v>44189</v>
      </c>
      <c r="S226" s="89" t="n">
        <v>44335</v>
      </c>
      <c r="T226" s="90" t="n">
        <v>0</v>
      </c>
      <c r="U226" s="89" t="n">
        <v>44335</v>
      </c>
    </row>
    <row r="227" customFormat="false" ht="13.8" hidden="false" customHeight="false" outlineLevel="0" collapsed="false">
      <c r="N227" s="87" t="n">
        <v>32</v>
      </c>
      <c r="O227" s="87" t="n">
        <v>32165</v>
      </c>
      <c r="P227" s="87" t="s">
        <v>486</v>
      </c>
      <c r="Q227" s="1" t="str">
        <f aca="false">CONCATENATE(N227," - ",P227)</f>
        <v>32 - JUILLES</v>
      </c>
      <c r="R227" s="89" t="n">
        <v>44275</v>
      </c>
      <c r="S227" s="89" t="n">
        <v>44351</v>
      </c>
      <c r="T227" s="90" t="n">
        <v>0</v>
      </c>
      <c r="U227" s="89" t="n">
        <v>44351</v>
      </c>
    </row>
    <row r="228" customFormat="false" ht="13.8" hidden="false" customHeight="false" outlineLevel="0" collapsed="false">
      <c r="N228" s="87" t="n">
        <v>32</v>
      </c>
      <c r="O228" s="87" t="n">
        <v>32166</v>
      </c>
      <c r="P228" s="87" t="s">
        <v>487</v>
      </c>
      <c r="Q228" s="1" t="str">
        <f aca="false">CONCATENATE(N228," - ",P228)</f>
        <v>32 - JUSTIAN</v>
      </c>
      <c r="R228" s="89" t="n">
        <v>44211</v>
      </c>
      <c r="S228" s="89" t="n">
        <v>44303</v>
      </c>
      <c r="T228" s="90" t="n">
        <v>0</v>
      </c>
      <c r="U228" s="89" t="n">
        <v>44303</v>
      </c>
    </row>
    <row r="229" customFormat="false" ht="13.8" hidden="false" customHeight="false" outlineLevel="0" collapsed="false">
      <c r="N229" s="87" t="n">
        <v>32</v>
      </c>
      <c r="O229" s="87" t="n">
        <v>32157</v>
      </c>
      <c r="P229" s="87" t="s">
        <v>488</v>
      </c>
      <c r="Q229" s="1" t="str">
        <f aca="false">CONCATENATE(N229," - ",P229)</f>
        <v>32 - L'ISLE-ARNE</v>
      </c>
      <c r="R229" s="89" t="n">
        <v>44275</v>
      </c>
      <c r="S229" s="89" t="n">
        <v>44351</v>
      </c>
      <c r="T229" s="90" t="n">
        <v>0</v>
      </c>
      <c r="U229" s="89" t="n">
        <v>44351</v>
      </c>
    </row>
    <row r="230" customFormat="false" ht="13.8" hidden="false" customHeight="false" outlineLevel="0" collapsed="false">
      <c r="N230" s="87" t="n">
        <v>32</v>
      </c>
      <c r="O230" s="87" t="n">
        <v>32159</v>
      </c>
      <c r="P230" s="87" t="s">
        <v>489</v>
      </c>
      <c r="Q230" s="1" t="str">
        <f aca="false">CONCATENATE(N230," - ",P230)</f>
        <v>32 - L'ISLE-DE-NOE</v>
      </c>
      <c r="R230" s="89" t="n">
        <v>44246</v>
      </c>
      <c r="S230" s="89" t="n">
        <v>44335</v>
      </c>
      <c r="T230" s="90" t="n">
        <v>0</v>
      </c>
      <c r="U230" s="89" t="n">
        <v>44335</v>
      </c>
    </row>
    <row r="231" customFormat="false" ht="13.8" hidden="false" customHeight="false" outlineLevel="0" collapsed="false">
      <c r="N231" s="87" t="n">
        <v>32</v>
      </c>
      <c r="O231" s="87" t="n">
        <v>32167</v>
      </c>
      <c r="P231" s="87" t="s">
        <v>490</v>
      </c>
      <c r="Q231" s="1" t="str">
        <f aca="false">CONCATENATE(N231," - ",P231)</f>
        <v>32 - LAAS</v>
      </c>
      <c r="R231" s="89" t="n">
        <v>44244</v>
      </c>
      <c r="S231" s="89" t="n">
        <v>44335</v>
      </c>
      <c r="T231" s="90" t="n">
        <v>0</v>
      </c>
      <c r="U231" s="89" t="n">
        <v>44335</v>
      </c>
    </row>
    <row r="232" customFormat="false" ht="13.8" hidden="false" customHeight="false" outlineLevel="0" collapsed="false">
      <c r="N232" s="87" t="n">
        <v>32</v>
      </c>
      <c r="O232" s="87" t="n">
        <v>32169</v>
      </c>
      <c r="P232" s="87" t="s">
        <v>491</v>
      </c>
      <c r="Q232" s="1" t="str">
        <f aca="false">CONCATENATE(N232," - ",P232)</f>
        <v>32 - LABARTHE</v>
      </c>
      <c r="R232" s="89" t="n">
        <v>44256</v>
      </c>
      <c r="S232" s="89" t="n">
        <v>44335</v>
      </c>
      <c r="T232" s="90" t="n">
        <v>0</v>
      </c>
      <c r="U232" s="89" t="n">
        <v>44335</v>
      </c>
    </row>
    <row r="233" customFormat="false" ht="13.8" hidden="false" customHeight="false" outlineLevel="0" collapsed="false">
      <c r="N233" s="87" t="n">
        <v>32</v>
      </c>
      <c r="O233" s="87" t="n">
        <v>32170</v>
      </c>
      <c r="P233" s="87" t="s">
        <v>492</v>
      </c>
      <c r="Q233" s="1" t="str">
        <f aca="false">CONCATENATE(N233," - ",P233)</f>
        <v>32 - LABARTHETE</v>
      </c>
      <c r="R233" s="89" t="n">
        <v>44204</v>
      </c>
      <c r="S233" s="89" t="n">
        <v>44357</v>
      </c>
      <c r="T233" s="90" t="n">
        <v>0</v>
      </c>
      <c r="U233" s="89" t="n">
        <v>44357</v>
      </c>
    </row>
    <row r="234" customFormat="false" ht="13.8" hidden="false" customHeight="false" outlineLevel="0" collapsed="false">
      <c r="N234" s="87" t="n">
        <v>32</v>
      </c>
      <c r="O234" s="87" t="n">
        <v>32172</v>
      </c>
      <c r="P234" s="87" t="s">
        <v>493</v>
      </c>
      <c r="Q234" s="1" t="str">
        <f aca="false">CONCATENATE(N234," - ",P234)</f>
        <v>32 - LABEJAN</v>
      </c>
      <c r="R234" s="89" t="n">
        <v>44256</v>
      </c>
      <c r="S234" s="89" t="n">
        <v>44335</v>
      </c>
      <c r="T234" s="90" t="n">
        <v>0</v>
      </c>
      <c r="U234" s="89" t="n">
        <v>44335</v>
      </c>
    </row>
    <row r="235" customFormat="false" ht="13.8" hidden="false" customHeight="false" outlineLevel="0" collapsed="false">
      <c r="N235" s="87" t="n">
        <v>32</v>
      </c>
      <c r="O235" s="87" t="n">
        <v>32174</v>
      </c>
      <c r="P235" s="87" t="s">
        <v>494</v>
      </c>
      <c r="Q235" s="1" t="str">
        <f aca="false">CONCATENATE(N235," - ",P235)</f>
        <v>32 - LADEVEZE-RIVIERE</v>
      </c>
      <c r="R235" s="89" t="n">
        <v>44187</v>
      </c>
      <c r="S235" s="89" t="n">
        <v>44335</v>
      </c>
      <c r="T235" s="90" t="n">
        <v>0</v>
      </c>
      <c r="U235" s="89" t="n">
        <v>44335</v>
      </c>
    </row>
    <row r="236" customFormat="false" ht="13.8" hidden="false" customHeight="false" outlineLevel="0" collapsed="false">
      <c r="N236" s="87" t="n">
        <v>32</v>
      </c>
      <c r="O236" s="87" t="n">
        <v>32175</v>
      </c>
      <c r="P236" s="87" t="s">
        <v>495</v>
      </c>
      <c r="Q236" s="1" t="str">
        <f aca="false">CONCATENATE(N236," - ",P236)</f>
        <v>32 - LADEVEZE-VILLE</v>
      </c>
      <c r="R236" s="89" t="n">
        <v>44187</v>
      </c>
      <c r="S236" s="89" t="n">
        <v>44214</v>
      </c>
      <c r="T236" s="90" t="n">
        <v>105</v>
      </c>
      <c r="U236" s="89" t="n">
        <v>44319</v>
      </c>
    </row>
    <row r="237" customFormat="false" ht="13.8" hidden="false" customHeight="false" outlineLevel="0" collapsed="false">
      <c r="N237" s="87" t="n">
        <v>32</v>
      </c>
      <c r="O237" s="87" t="n">
        <v>32177</v>
      </c>
      <c r="P237" s="87" t="s">
        <v>496</v>
      </c>
      <c r="Q237" s="1" t="str">
        <f aca="false">CONCATENATE(N237," - ",P237)</f>
        <v>32 - LAGARDE-HACHAN</v>
      </c>
      <c r="R237" s="89" t="n">
        <v>44253</v>
      </c>
      <c r="S237" s="89" t="n">
        <v>44335</v>
      </c>
      <c r="T237" s="90" t="n">
        <v>0</v>
      </c>
      <c r="U237" s="89" t="n">
        <v>44335</v>
      </c>
    </row>
    <row r="238" customFormat="false" ht="13.8" hidden="false" customHeight="false" outlineLevel="0" collapsed="false">
      <c r="N238" s="87" t="n">
        <v>32</v>
      </c>
      <c r="O238" s="87" t="n">
        <v>32178</v>
      </c>
      <c r="P238" s="87" t="s">
        <v>497</v>
      </c>
      <c r="Q238" s="1" t="str">
        <f aca="false">CONCATENATE(N238," - ",P238)</f>
        <v>32 - LAGARDERE</v>
      </c>
      <c r="R238" s="89" t="n">
        <v>44211</v>
      </c>
      <c r="S238" s="89" t="n">
        <v>44303</v>
      </c>
      <c r="T238" s="90" t="n">
        <v>0</v>
      </c>
      <c r="U238" s="89" t="n">
        <v>44303</v>
      </c>
    </row>
    <row r="239" customFormat="false" ht="13.8" hidden="false" customHeight="false" outlineLevel="0" collapsed="false">
      <c r="N239" s="87" t="n">
        <v>32</v>
      </c>
      <c r="O239" s="87" t="n">
        <v>32180</v>
      </c>
      <c r="P239" s="87" t="s">
        <v>498</v>
      </c>
      <c r="Q239" s="1" t="str">
        <f aca="false">CONCATENATE(N239," - ",P239)</f>
        <v>32 - LAGRAULET-DU-GERS</v>
      </c>
      <c r="R239" s="89" t="n">
        <v>44202</v>
      </c>
      <c r="S239" s="89" t="n">
        <v>44357</v>
      </c>
      <c r="T239" s="90" t="n">
        <v>0</v>
      </c>
      <c r="U239" s="89" t="n">
        <v>44357</v>
      </c>
    </row>
    <row r="240" customFormat="false" ht="13.8" hidden="false" customHeight="false" outlineLevel="0" collapsed="false">
      <c r="N240" s="87" t="n">
        <v>32</v>
      </c>
      <c r="O240" s="87" t="n">
        <v>32181</v>
      </c>
      <c r="P240" s="87" t="s">
        <v>499</v>
      </c>
      <c r="Q240" s="1" t="str">
        <f aca="false">CONCATENATE(N240," - ",P240)</f>
        <v>32 - LAGUIAN-MAZOUS</v>
      </c>
      <c r="R240" s="89" t="n">
        <v>44227</v>
      </c>
      <c r="S240" s="89" t="n">
        <v>44245</v>
      </c>
      <c r="T240" s="90" t="n">
        <v>90</v>
      </c>
      <c r="U240" s="89" t="n">
        <v>44335</v>
      </c>
    </row>
    <row r="241" customFormat="false" ht="13.8" hidden="false" customHeight="false" outlineLevel="0" collapsed="false">
      <c r="N241" s="87" t="n">
        <v>32</v>
      </c>
      <c r="O241" s="87" t="n">
        <v>32182</v>
      </c>
      <c r="P241" s="87" t="s">
        <v>500</v>
      </c>
      <c r="Q241" s="1" t="str">
        <f aca="false">CONCATENATE(N241," - ",P241)</f>
        <v>32 - LAHAS</v>
      </c>
      <c r="R241" s="89" t="n">
        <v>44275</v>
      </c>
      <c r="S241" s="89" t="n">
        <v>44351</v>
      </c>
      <c r="T241" s="90" t="n">
        <v>0</v>
      </c>
      <c r="U241" s="89" t="n">
        <v>44351</v>
      </c>
    </row>
    <row r="242" customFormat="false" ht="13.8" hidden="false" customHeight="false" outlineLevel="0" collapsed="false">
      <c r="N242" s="87" t="n">
        <v>32</v>
      </c>
      <c r="O242" s="87" t="n">
        <v>32187</v>
      </c>
      <c r="P242" s="87" t="s">
        <v>501</v>
      </c>
      <c r="Q242" s="1" t="str">
        <f aca="false">CONCATENATE(N242," - ",P242)</f>
        <v>32 - LAMAZERE</v>
      </c>
      <c r="R242" s="89" t="n">
        <v>44256</v>
      </c>
      <c r="S242" s="89" t="n">
        <v>44335</v>
      </c>
      <c r="T242" s="90" t="n">
        <v>0</v>
      </c>
      <c r="U242" s="89" t="n">
        <v>44335</v>
      </c>
    </row>
    <row r="243" customFormat="false" ht="13.8" hidden="false" customHeight="false" outlineLevel="0" collapsed="false">
      <c r="N243" s="87" t="n">
        <v>32</v>
      </c>
      <c r="O243" s="87" t="n">
        <v>32191</v>
      </c>
      <c r="P243" s="87" t="s">
        <v>502</v>
      </c>
      <c r="Q243" s="1" t="str">
        <f aca="false">CONCATENATE(N243," - ",P243)</f>
        <v>32 - LANNE-SOUBIRAN</v>
      </c>
      <c r="R243" s="89" t="n">
        <v>44200</v>
      </c>
      <c r="S243" s="89" t="n">
        <v>44357</v>
      </c>
      <c r="T243" s="90" t="n">
        <v>0</v>
      </c>
      <c r="U243" s="89" t="n">
        <v>44357</v>
      </c>
    </row>
    <row r="244" customFormat="false" ht="13.8" hidden="false" customHeight="false" outlineLevel="0" collapsed="false">
      <c r="N244" s="87" t="n">
        <v>32</v>
      </c>
      <c r="O244" s="87" t="n">
        <v>32189</v>
      </c>
      <c r="P244" s="87" t="s">
        <v>503</v>
      </c>
      <c r="Q244" s="1" t="str">
        <f aca="false">CONCATENATE(N244," - ",P244)</f>
        <v>32 - LANNEMAIGNAN</v>
      </c>
      <c r="R244" s="89" t="n">
        <v>44208</v>
      </c>
      <c r="S244" s="89" t="n">
        <v>44357</v>
      </c>
      <c r="T244" s="90" t="n">
        <v>0</v>
      </c>
      <c r="U244" s="89" t="n">
        <v>44357</v>
      </c>
    </row>
    <row r="245" customFormat="false" ht="13.8" hidden="false" customHeight="false" outlineLevel="0" collapsed="false">
      <c r="N245" s="87" t="n">
        <v>32</v>
      </c>
      <c r="O245" s="87" t="n">
        <v>32190</v>
      </c>
      <c r="P245" s="87" t="s">
        <v>504</v>
      </c>
      <c r="Q245" s="1" t="str">
        <f aca="false">CONCATENATE(N245," - ",P245)</f>
        <v>32 - LANNEPAX</v>
      </c>
      <c r="R245" s="89" t="n">
        <v>44203</v>
      </c>
      <c r="S245" s="89" t="n">
        <v>44312</v>
      </c>
      <c r="T245" s="90" t="n">
        <v>0</v>
      </c>
      <c r="U245" s="89" t="n">
        <v>44312</v>
      </c>
    </row>
    <row r="246" customFormat="false" ht="13.8" hidden="false" customHeight="false" outlineLevel="0" collapsed="false">
      <c r="N246" s="87" t="n">
        <v>32</v>
      </c>
      <c r="O246" s="87" t="n">
        <v>32192</v>
      </c>
      <c r="P246" s="87" t="s">
        <v>505</v>
      </c>
      <c r="Q246" s="1" t="str">
        <f aca="false">CONCATENATE(N246," - ",P246)</f>
        <v>32 - LANNUX</v>
      </c>
      <c r="R246" s="89" t="n">
        <v>44203</v>
      </c>
      <c r="S246" s="89" t="n">
        <v>44357</v>
      </c>
      <c r="T246" s="90" t="n">
        <v>0</v>
      </c>
      <c r="U246" s="89" t="n">
        <v>44357</v>
      </c>
    </row>
    <row r="247" customFormat="false" ht="13.8" hidden="false" customHeight="false" outlineLevel="0" collapsed="false">
      <c r="N247" s="87" t="n">
        <v>32</v>
      </c>
      <c r="O247" s="87" t="n">
        <v>32193</v>
      </c>
      <c r="P247" s="87" t="s">
        <v>506</v>
      </c>
      <c r="Q247" s="1" t="str">
        <f aca="false">CONCATENATE(N247," - ",P247)</f>
        <v>32 - LAREE</v>
      </c>
      <c r="R247" s="89" t="n">
        <v>44201</v>
      </c>
      <c r="S247" s="89" t="n">
        <v>44357</v>
      </c>
      <c r="T247" s="90" t="n">
        <v>0</v>
      </c>
      <c r="U247" s="89" t="n">
        <v>44357</v>
      </c>
    </row>
    <row r="248" customFormat="false" ht="13.8" hidden="false" customHeight="false" outlineLevel="0" collapsed="false">
      <c r="N248" s="87" t="n">
        <v>32</v>
      </c>
      <c r="O248" s="87" t="n">
        <v>32194</v>
      </c>
      <c r="P248" s="87" t="s">
        <v>507</v>
      </c>
      <c r="Q248" s="1" t="str">
        <f aca="false">CONCATENATE(N248," - ",P248)</f>
        <v>32 - LARRESSINGLE</v>
      </c>
      <c r="R248" s="89" t="n">
        <v>44210</v>
      </c>
      <c r="S248" s="89" t="n">
        <v>44303</v>
      </c>
      <c r="T248" s="90" t="n">
        <v>0</v>
      </c>
      <c r="U248" s="89" t="n">
        <v>44303</v>
      </c>
    </row>
    <row r="249" customFormat="false" ht="13.8" hidden="false" customHeight="false" outlineLevel="0" collapsed="false">
      <c r="N249" s="87" t="n">
        <v>32</v>
      </c>
      <c r="O249" s="87" t="n">
        <v>32197</v>
      </c>
      <c r="P249" s="87" t="s">
        <v>508</v>
      </c>
      <c r="Q249" s="1" t="str">
        <f aca="false">CONCATENATE(N249," - ",P249)</f>
        <v>32 - LARROQUE-SUR-L'OSSE</v>
      </c>
      <c r="R249" s="89" t="n">
        <v>44202</v>
      </c>
      <c r="S249" s="89" t="n">
        <v>44357</v>
      </c>
      <c r="T249" s="90" t="n">
        <v>0</v>
      </c>
      <c r="U249" s="89" t="n">
        <v>44357</v>
      </c>
    </row>
    <row r="250" customFormat="false" ht="13.8" hidden="false" customHeight="false" outlineLevel="0" collapsed="false">
      <c r="N250" s="87" t="n">
        <v>32</v>
      </c>
      <c r="O250" s="87" t="n">
        <v>32198</v>
      </c>
      <c r="P250" s="87" t="s">
        <v>509</v>
      </c>
      <c r="Q250" s="1" t="str">
        <f aca="false">CONCATENATE(N250," - ",P250)</f>
        <v>32 - LARTIGUE</v>
      </c>
      <c r="R250" s="89" t="n">
        <v>44275</v>
      </c>
      <c r="S250" s="89" t="n">
        <v>44351</v>
      </c>
      <c r="T250" s="90" t="n">
        <v>0</v>
      </c>
      <c r="U250" s="89" t="n">
        <v>44351</v>
      </c>
    </row>
    <row r="251" customFormat="false" ht="13.8" hidden="false" customHeight="false" outlineLevel="0" collapsed="false">
      <c r="N251" s="87" t="n">
        <v>32</v>
      </c>
      <c r="O251" s="87" t="n">
        <v>32199</v>
      </c>
      <c r="P251" s="87" t="s">
        <v>510</v>
      </c>
      <c r="Q251" s="1" t="str">
        <f aca="false">CONCATENATE(N251," - ",P251)</f>
        <v>32 - LASSERADE</v>
      </c>
      <c r="R251" s="89" t="n">
        <v>44204</v>
      </c>
      <c r="S251" s="89" t="n">
        <v>44335</v>
      </c>
      <c r="T251" s="90" t="n">
        <v>0</v>
      </c>
      <c r="U251" s="89" t="n">
        <v>44335</v>
      </c>
    </row>
    <row r="252" customFormat="false" ht="13.8" hidden="false" customHeight="false" outlineLevel="0" collapsed="false">
      <c r="N252" s="87" t="n">
        <v>32</v>
      </c>
      <c r="O252" s="87" t="n">
        <v>32202</v>
      </c>
      <c r="P252" s="87" t="s">
        <v>511</v>
      </c>
      <c r="Q252" s="1" t="str">
        <f aca="false">CONCATENATE(N252," - ",P252)</f>
        <v>32 - LAUJUZAN</v>
      </c>
      <c r="R252" s="89" t="n">
        <v>44200</v>
      </c>
      <c r="S252" s="89" t="n">
        <v>44357</v>
      </c>
      <c r="T252" s="90" t="n">
        <v>0</v>
      </c>
      <c r="U252" s="89" t="n">
        <v>44357</v>
      </c>
    </row>
    <row r="253" customFormat="false" ht="13.8" hidden="false" customHeight="false" outlineLevel="0" collapsed="false">
      <c r="N253" s="87" t="n">
        <v>32</v>
      </c>
      <c r="O253" s="87" t="n">
        <v>32203</v>
      </c>
      <c r="P253" s="87" t="s">
        <v>512</v>
      </c>
      <c r="Q253" s="1" t="str">
        <f aca="false">CONCATENATE(N253," - ",P253)</f>
        <v>32 - LAURAET</v>
      </c>
      <c r="R253" s="89" t="n">
        <v>44202</v>
      </c>
      <c r="S253" s="89" t="n">
        <v>44357</v>
      </c>
      <c r="T253" s="90" t="n">
        <v>0</v>
      </c>
      <c r="U253" s="89" t="n">
        <v>44357</v>
      </c>
    </row>
    <row r="254" customFormat="false" ht="13.8" hidden="false" customHeight="false" outlineLevel="0" collapsed="false">
      <c r="N254" s="87" t="n">
        <v>32</v>
      </c>
      <c r="O254" s="87" t="n">
        <v>32205</v>
      </c>
      <c r="P254" s="87" t="s">
        <v>513</v>
      </c>
      <c r="Q254" s="1" t="str">
        <f aca="false">CONCATENATE(N254," - ",P254)</f>
        <v>32 - LAVERAET</v>
      </c>
      <c r="R254" s="89" t="n">
        <v>44244</v>
      </c>
      <c r="S254" s="89" t="n">
        <v>44252</v>
      </c>
      <c r="T254" s="90" t="n">
        <v>83</v>
      </c>
      <c r="U254" s="89" t="n">
        <v>44335</v>
      </c>
    </row>
    <row r="255" customFormat="false" ht="13.8" hidden="false" customHeight="false" outlineLevel="0" collapsed="false">
      <c r="N255" s="87" t="n">
        <v>32</v>
      </c>
      <c r="O255" s="87" t="n">
        <v>32155</v>
      </c>
      <c r="P255" s="87" t="s">
        <v>514</v>
      </c>
      <c r="Q255" s="1" t="str">
        <f aca="false">CONCATENATE(N255," - ",P255)</f>
        <v>32 - LE HOUGA</v>
      </c>
      <c r="R255" s="89" t="n">
        <v>44203</v>
      </c>
      <c r="S255" s="89" t="n">
        <v>44357</v>
      </c>
      <c r="T255" s="90" t="n">
        <v>0</v>
      </c>
      <c r="U255" s="89" t="n">
        <v>44357</v>
      </c>
    </row>
    <row r="256" customFormat="false" ht="13.8" hidden="false" customHeight="false" outlineLevel="0" collapsed="false">
      <c r="N256" s="87" t="n">
        <v>32</v>
      </c>
      <c r="O256" s="87" t="n">
        <v>32209</v>
      </c>
      <c r="P256" s="87" t="s">
        <v>515</v>
      </c>
      <c r="Q256" s="1" t="str">
        <f aca="false">CONCATENATE(N256," - ",P256)</f>
        <v>32 - LELIN-LAPUJOLLE</v>
      </c>
      <c r="R256" s="89" t="n">
        <v>44203</v>
      </c>
      <c r="S256" s="89" t="n">
        <v>44357</v>
      </c>
      <c r="T256" s="90" t="n">
        <v>0</v>
      </c>
      <c r="U256" s="89" t="n">
        <v>44357</v>
      </c>
    </row>
    <row r="257" customFormat="false" ht="13.8" hidden="false" customHeight="false" outlineLevel="0" collapsed="false">
      <c r="N257" s="87" t="n">
        <v>32</v>
      </c>
      <c r="O257" s="87" t="n">
        <v>32211</v>
      </c>
      <c r="P257" s="87" t="s">
        <v>516</v>
      </c>
      <c r="Q257" s="1" t="str">
        <f aca="false">CONCATENATE(N257," - ",P257)</f>
        <v>32 - LIAS-D'ARMAGNAC</v>
      </c>
      <c r="R257" s="89" t="n">
        <v>44200</v>
      </c>
      <c r="S257" s="89" t="n">
        <v>44357</v>
      </c>
      <c r="T257" s="90" t="n">
        <v>0</v>
      </c>
      <c r="U257" s="89" t="n">
        <v>44357</v>
      </c>
    </row>
    <row r="258" customFormat="false" ht="13.8" hidden="false" customHeight="false" outlineLevel="0" collapsed="false">
      <c r="N258" s="87" t="n">
        <v>32</v>
      </c>
      <c r="O258" s="87" t="n">
        <v>32214</v>
      </c>
      <c r="P258" s="87" t="s">
        <v>517</v>
      </c>
      <c r="Q258" s="1" t="str">
        <f aca="false">CONCATENATE(N258," - ",P258)</f>
        <v>32 - LOUBEDAT</v>
      </c>
      <c r="R258" s="89" t="n">
        <v>44200</v>
      </c>
      <c r="S258" s="89" t="n">
        <v>44303</v>
      </c>
      <c r="T258" s="90" t="n">
        <v>0</v>
      </c>
      <c r="U258" s="89" t="n">
        <v>44303</v>
      </c>
    </row>
    <row r="259" customFormat="false" ht="13.8" hidden="false" customHeight="false" outlineLevel="0" collapsed="false">
      <c r="N259" s="87" t="n">
        <v>32</v>
      </c>
      <c r="O259" s="87" t="n">
        <v>32215</v>
      </c>
      <c r="P259" s="87" t="s">
        <v>518</v>
      </c>
      <c r="Q259" s="1" t="str">
        <f aca="false">CONCATENATE(N259," - ",P259)</f>
        <v>32 - LOUBERSAN</v>
      </c>
      <c r="R259" s="89" t="n">
        <v>44256</v>
      </c>
      <c r="S259" s="89" t="n">
        <v>44335</v>
      </c>
      <c r="T259" s="90" t="n">
        <v>0</v>
      </c>
      <c r="U259" s="89" t="n">
        <v>44335</v>
      </c>
    </row>
    <row r="260" customFormat="false" ht="13.8" hidden="false" customHeight="false" outlineLevel="0" collapsed="false">
      <c r="N260" s="87" t="n">
        <v>32</v>
      </c>
      <c r="O260" s="87" t="n">
        <v>32216</v>
      </c>
      <c r="P260" s="87" t="s">
        <v>519</v>
      </c>
      <c r="Q260" s="1" t="str">
        <f aca="false">CONCATENATE(N260," - ",P260)</f>
        <v>32 - LOURTIES-MONBRUN</v>
      </c>
      <c r="R260" s="89" t="n">
        <v>44256</v>
      </c>
      <c r="S260" s="89" t="n">
        <v>44335</v>
      </c>
      <c r="T260" s="90" t="n">
        <v>0</v>
      </c>
      <c r="U260" s="89" t="n">
        <v>44335</v>
      </c>
    </row>
    <row r="261" customFormat="false" ht="13.8" hidden="false" customHeight="false" outlineLevel="0" collapsed="false">
      <c r="N261" s="87" t="n">
        <v>32</v>
      </c>
      <c r="O261" s="87" t="n">
        <v>32217</v>
      </c>
      <c r="P261" s="87" t="s">
        <v>520</v>
      </c>
      <c r="Q261" s="1" t="str">
        <f aca="false">CONCATENATE(N261," - ",P261)</f>
        <v>32 - LOUSLITGES</v>
      </c>
      <c r="R261" s="89" t="n">
        <v>44211</v>
      </c>
      <c r="S261" s="89" t="n">
        <v>44335</v>
      </c>
      <c r="T261" s="90" t="n">
        <v>0</v>
      </c>
      <c r="U261" s="89" t="n">
        <v>44335</v>
      </c>
    </row>
    <row r="262" customFormat="false" ht="13.8" hidden="false" customHeight="false" outlineLevel="0" collapsed="false">
      <c r="N262" s="87" t="n">
        <v>32</v>
      </c>
      <c r="O262" s="87" t="n">
        <v>32218</v>
      </c>
      <c r="P262" s="87" t="s">
        <v>521</v>
      </c>
      <c r="Q262" s="1" t="str">
        <f aca="false">CONCATENATE(N262," - ",P262)</f>
        <v>32 - LOUSSOUS-DEBAT</v>
      </c>
      <c r="R262" s="89" t="n">
        <v>44204</v>
      </c>
      <c r="S262" s="89" t="n">
        <v>44335</v>
      </c>
      <c r="T262" s="90" t="n">
        <v>0</v>
      </c>
      <c r="U262" s="89" t="n">
        <v>44335</v>
      </c>
    </row>
    <row r="263" customFormat="false" ht="13.8" hidden="false" customHeight="false" outlineLevel="0" collapsed="false">
      <c r="N263" s="87" t="n">
        <v>32</v>
      </c>
      <c r="O263" s="87" t="n">
        <v>32219</v>
      </c>
      <c r="P263" s="87" t="s">
        <v>522</v>
      </c>
      <c r="Q263" s="1" t="str">
        <f aca="false">CONCATENATE(N263," - ",P263)</f>
        <v>32 - LUPIAC</v>
      </c>
      <c r="R263" s="89" t="n">
        <v>44211</v>
      </c>
      <c r="S263" s="89" t="n">
        <v>44303</v>
      </c>
      <c r="T263" s="90" t="n">
        <v>0</v>
      </c>
      <c r="U263" s="89" t="n">
        <v>44303</v>
      </c>
    </row>
    <row r="264" customFormat="false" ht="13.8" hidden="false" customHeight="false" outlineLevel="0" collapsed="false">
      <c r="N264" s="87" t="n">
        <v>32</v>
      </c>
      <c r="O264" s="87" t="n">
        <v>32220</v>
      </c>
      <c r="P264" s="87" t="s">
        <v>523</v>
      </c>
      <c r="Q264" s="1" t="str">
        <f aca="false">CONCATENATE(N264," - ",P264)</f>
        <v>32 - LUPPE-VIOLLES</v>
      </c>
      <c r="R264" s="89" t="n">
        <v>44203</v>
      </c>
      <c r="S264" s="89" t="n">
        <v>44357</v>
      </c>
      <c r="T264" s="90" t="n">
        <v>0</v>
      </c>
      <c r="U264" s="89" t="n">
        <v>44357</v>
      </c>
    </row>
    <row r="265" customFormat="false" ht="13.8" hidden="false" customHeight="false" outlineLevel="0" collapsed="false">
      <c r="N265" s="87" t="n">
        <v>32</v>
      </c>
      <c r="O265" s="87" t="n">
        <v>32221</v>
      </c>
      <c r="P265" s="87" t="s">
        <v>524</v>
      </c>
      <c r="Q265" s="1" t="str">
        <f aca="false">CONCATENATE(N265," - ",P265)</f>
        <v>32 - LUSSAN</v>
      </c>
      <c r="R265" s="89" t="n">
        <v>44275</v>
      </c>
      <c r="S265" s="89" t="n">
        <v>44351</v>
      </c>
      <c r="T265" s="90" t="n">
        <v>0</v>
      </c>
      <c r="U265" s="89" t="n">
        <v>44351</v>
      </c>
    </row>
    <row r="266" customFormat="false" ht="13.8" hidden="false" customHeight="false" outlineLevel="0" collapsed="false">
      <c r="N266" s="87" t="n">
        <v>32</v>
      </c>
      <c r="O266" s="87" t="n">
        <v>32222</v>
      </c>
      <c r="P266" s="87" t="s">
        <v>525</v>
      </c>
      <c r="Q266" s="1" t="str">
        <f aca="false">CONCATENATE(N266," - ",P266)</f>
        <v>32 - MAGNAN</v>
      </c>
      <c r="R266" s="89" t="n">
        <v>44200</v>
      </c>
      <c r="S266" s="89" t="n">
        <v>44357</v>
      </c>
      <c r="T266" s="90" t="n">
        <v>0</v>
      </c>
      <c r="U266" s="89" t="n">
        <v>44357</v>
      </c>
    </row>
    <row r="267" customFormat="false" ht="13.8" hidden="false" customHeight="false" outlineLevel="0" collapsed="false">
      <c r="N267" s="87" t="n">
        <v>32</v>
      </c>
      <c r="O267" s="87" t="n">
        <v>32224</v>
      </c>
      <c r="P267" s="87" t="s">
        <v>526</v>
      </c>
      <c r="Q267" s="1" t="str">
        <f aca="false">CONCATENATE(N267," - ",P267)</f>
        <v>32 - MAIGNAUT-TAUZIA</v>
      </c>
      <c r="R267" s="89" t="n">
        <v>44211</v>
      </c>
      <c r="S267" s="89" t="n">
        <v>44303</v>
      </c>
      <c r="T267" s="90" t="n">
        <v>0</v>
      </c>
      <c r="U267" s="89" t="n">
        <v>44303</v>
      </c>
    </row>
    <row r="268" customFormat="false" ht="13.8" hidden="false" customHeight="false" outlineLevel="0" collapsed="false">
      <c r="N268" s="87" t="n">
        <v>32</v>
      </c>
      <c r="O268" s="87" t="n">
        <v>32225</v>
      </c>
      <c r="P268" s="87" t="s">
        <v>527</v>
      </c>
      <c r="Q268" s="1" t="str">
        <f aca="false">CONCATENATE(N268," - ",P268)</f>
        <v>32 - MALABAT</v>
      </c>
      <c r="R268" s="89" t="n">
        <v>44244</v>
      </c>
      <c r="S268" s="89" t="n">
        <v>44335</v>
      </c>
      <c r="T268" s="90" t="n">
        <v>0</v>
      </c>
      <c r="U268" s="89" t="n">
        <v>44335</v>
      </c>
    </row>
    <row r="269" customFormat="false" ht="13.8" hidden="false" customHeight="false" outlineLevel="0" collapsed="false">
      <c r="N269" s="87" t="n">
        <v>32</v>
      </c>
      <c r="O269" s="87" t="n">
        <v>32226</v>
      </c>
      <c r="P269" s="87" t="s">
        <v>528</v>
      </c>
      <c r="Q269" s="1" t="str">
        <f aca="false">CONCATENATE(N269," - ",P269)</f>
        <v>32 - MANAS-BASTANOUS</v>
      </c>
      <c r="R269" s="89" t="n">
        <v>44223</v>
      </c>
      <c r="S269" s="89" t="n">
        <v>44255</v>
      </c>
      <c r="T269" s="90" t="n">
        <v>80</v>
      </c>
      <c r="U269" s="89" t="n">
        <v>44335</v>
      </c>
    </row>
    <row r="270" customFormat="false" ht="13.8" hidden="false" customHeight="false" outlineLevel="0" collapsed="false">
      <c r="N270" s="87" t="n">
        <v>32</v>
      </c>
      <c r="O270" s="87" t="n">
        <v>32227</v>
      </c>
      <c r="P270" s="87" t="s">
        <v>529</v>
      </c>
      <c r="Q270" s="1" t="str">
        <f aca="false">CONCATENATE(N270," - ",P270)</f>
        <v>32 - MANCIET</v>
      </c>
      <c r="R270" s="89" t="n">
        <v>44200</v>
      </c>
      <c r="S270" s="89" t="n">
        <v>44357</v>
      </c>
      <c r="T270" s="90" t="n">
        <v>0</v>
      </c>
      <c r="U270" s="89" t="n">
        <v>44357</v>
      </c>
    </row>
    <row r="271" customFormat="false" ht="13.8" hidden="false" customHeight="false" outlineLevel="0" collapsed="false">
      <c r="N271" s="87" t="n">
        <v>32</v>
      </c>
      <c r="O271" s="87" t="n">
        <v>32230</v>
      </c>
      <c r="P271" s="87" t="s">
        <v>530</v>
      </c>
      <c r="Q271" s="1" t="str">
        <f aca="false">CONCATENATE(N271," - ",P271)</f>
        <v>32 - MANSENCOME</v>
      </c>
      <c r="R271" s="89" t="n">
        <v>44211</v>
      </c>
      <c r="S271" s="89" t="n">
        <v>44303</v>
      </c>
      <c r="T271" s="90" t="n">
        <v>0</v>
      </c>
      <c r="U271" s="89" t="n">
        <v>44303</v>
      </c>
    </row>
    <row r="272" customFormat="false" ht="13.8" hidden="false" customHeight="false" outlineLevel="0" collapsed="false">
      <c r="N272" s="87" t="n">
        <v>32</v>
      </c>
      <c r="O272" s="87" t="n">
        <v>32231</v>
      </c>
      <c r="P272" s="87" t="s">
        <v>531</v>
      </c>
      <c r="Q272" s="1" t="str">
        <f aca="false">CONCATENATE(N272," - ",P272)</f>
        <v>32 - MARAMBAT</v>
      </c>
      <c r="R272" s="89" t="n">
        <v>44211</v>
      </c>
      <c r="S272" s="89" t="n">
        <v>44303</v>
      </c>
      <c r="T272" s="90" t="n">
        <v>0</v>
      </c>
      <c r="U272" s="89" t="n">
        <v>44303</v>
      </c>
    </row>
    <row r="273" customFormat="false" ht="13.8" hidden="false" customHeight="false" outlineLevel="0" collapsed="false">
      <c r="N273" s="87" t="n">
        <v>32</v>
      </c>
      <c r="O273" s="87" t="n">
        <v>32233</v>
      </c>
      <c r="P273" s="87" t="s">
        <v>532</v>
      </c>
      <c r="Q273" s="1" t="str">
        <f aca="false">CONCATENATE(N273," - ",P273)</f>
        <v>32 - MARCIAC</v>
      </c>
      <c r="R273" s="89" t="n">
        <v>44189</v>
      </c>
      <c r="S273" s="89" t="n">
        <v>44252</v>
      </c>
      <c r="T273" s="90" t="n">
        <v>83</v>
      </c>
      <c r="U273" s="89" t="n">
        <v>44335</v>
      </c>
    </row>
    <row r="274" customFormat="false" ht="13.8" hidden="false" customHeight="false" outlineLevel="0" collapsed="false">
      <c r="N274" s="87" t="n">
        <v>32</v>
      </c>
      <c r="O274" s="87" t="n">
        <v>32235</v>
      </c>
      <c r="P274" s="87" t="s">
        <v>533</v>
      </c>
      <c r="Q274" s="1" t="str">
        <f aca="false">CONCATENATE(N274," - ",P274)</f>
        <v>32 - MARGOUET-MEYMES</v>
      </c>
      <c r="R274" s="89" t="n">
        <v>44200</v>
      </c>
      <c r="S274" s="89" t="n">
        <v>44303</v>
      </c>
      <c r="T274" s="90" t="n">
        <v>0</v>
      </c>
      <c r="U274" s="89" t="n">
        <v>44303</v>
      </c>
    </row>
    <row r="275" customFormat="false" ht="13.8" hidden="false" customHeight="false" outlineLevel="0" collapsed="false">
      <c r="N275" s="87" t="n">
        <v>32</v>
      </c>
      <c r="O275" s="87" t="n">
        <v>32236</v>
      </c>
      <c r="P275" s="87" t="s">
        <v>534</v>
      </c>
      <c r="Q275" s="1" t="str">
        <f aca="false">CONCATENATE(N275," - ",P275)</f>
        <v>32 - MARGUESTAU</v>
      </c>
      <c r="R275" s="89" t="n">
        <v>44200</v>
      </c>
      <c r="S275" s="89" t="n">
        <v>44357</v>
      </c>
      <c r="T275" s="90" t="n">
        <v>0</v>
      </c>
      <c r="U275" s="89" t="n">
        <v>44357</v>
      </c>
    </row>
    <row r="276" customFormat="false" ht="13.8" hidden="false" customHeight="false" outlineLevel="0" collapsed="false">
      <c r="N276" s="87" t="n">
        <v>32</v>
      </c>
      <c r="O276" s="87" t="n">
        <v>32237</v>
      </c>
      <c r="P276" s="87" t="s">
        <v>535</v>
      </c>
      <c r="Q276" s="1" t="str">
        <f aca="false">CONCATENATE(N276," - ",P276)</f>
        <v>32 - MARSAN</v>
      </c>
      <c r="R276" s="89" t="n">
        <v>44275</v>
      </c>
      <c r="S276" s="89" t="n">
        <v>44351</v>
      </c>
      <c r="T276" s="90" t="n">
        <v>0</v>
      </c>
      <c r="U276" s="89" t="n">
        <v>44351</v>
      </c>
    </row>
    <row r="277" customFormat="false" ht="13.8" hidden="false" customHeight="false" outlineLevel="0" collapsed="false">
      <c r="N277" s="87" t="n">
        <v>32</v>
      </c>
      <c r="O277" s="87" t="n">
        <v>32238</v>
      </c>
      <c r="P277" s="87" t="s">
        <v>536</v>
      </c>
      <c r="Q277" s="1" t="str">
        <f aca="false">CONCATENATE(N277," - ",P277)</f>
        <v>32 - MARSEILLAN</v>
      </c>
      <c r="R277" s="89" t="n">
        <v>44244</v>
      </c>
      <c r="S277" s="89" t="n">
        <v>44248</v>
      </c>
      <c r="T277" s="90" t="n">
        <v>87</v>
      </c>
      <c r="U277" s="89" t="n">
        <v>44335</v>
      </c>
    </row>
    <row r="278" customFormat="false" ht="13.8" hidden="false" customHeight="false" outlineLevel="0" collapsed="false">
      <c r="N278" s="87" t="n">
        <v>32</v>
      </c>
      <c r="O278" s="87" t="n">
        <v>32240</v>
      </c>
      <c r="P278" s="87" t="s">
        <v>537</v>
      </c>
      <c r="Q278" s="1" t="str">
        <f aca="false">CONCATENATE(N278," - ",P278)</f>
        <v>32 - MASCARAS</v>
      </c>
      <c r="R278" s="89" t="n">
        <v>44246</v>
      </c>
      <c r="S278" s="89" t="n">
        <v>44335</v>
      </c>
      <c r="T278" s="90" t="n">
        <v>0</v>
      </c>
      <c r="U278" s="89" t="n">
        <v>44335</v>
      </c>
    </row>
    <row r="279" customFormat="false" ht="13.8" hidden="false" customHeight="false" outlineLevel="0" collapsed="false">
      <c r="N279" s="87" t="n">
        <v>32</v>
      </c>
      <c r="O279" s="87" t="n">
        <v>32242</v>
      </c>
      <c r="P279" s="87" t="s">
        <v>538</v>
      </c>
      <c r="Q279" s="1" t="str">
        <f aca="false">CONCATENATE(N279," - ",P279)</f>
        <v>32 - MASSEUBE</v>
      </c>
      <c r="R279" s="89" t="n">
        <v>44256</v>
      </c>
      <c r="S279" s="89" t="n">
        <v>44335</v>
      </c>
      <c r="T279" s="90" t="n">
        <v>0</v>
      </c>
      <c r="U279" s="89" t="n">
        <v>44335</v>
      </c>
    </row>
    <row r="280" customFormat="false" ht="13.8" hidden="false" customHeight="false" outlineLevel="0" collapsed="false">
      <c r="N280" s="87" t="n">
        <v>32</v>
      </c>
      <c r="O280" s="87" t="n">
        <v>32243</v>
      </c>
      <c r="P280" s="87" t="s">
        <v>539</v>
      </c>
      <c r="Q280" s="1" t="str">
        <f aca="false">CONCATENATE(N280," - ",P280)</f>
        <v>32 - MAULEON-D'ARMAGNAC</v>
      </c>
      <c r="R280" s="89" t="n">
        <v>44204</v>
      </c>
      <c r="S280" s="89" t="n">
        <v>44357</v>
      </c>
      <c r="T280" s="90" t="n">
        <v>0</v>
      </c>
      <c r="U280" s="89" t="n">
        <v>44357</v>
      </c>
    </row>
    <row r="281" customFormat="false" ht="13.8" hidden="false" customHeight="false" outlineLevel="0" collapsed="false">
      <c r="N281" s="87" t="n">
        <v>32</v>
      </c>
      <c r="O281" s="87" t="n">
        <v>32244</v>
      </c>
      <c r="P281" s="87" t="s">
        <v>540</v>
      </c>
      <c r="Q281" s="1" t="str">
        <f aca="false">CONCATENATE(N281," - ",P281)</f>
        <v>32 - MAULICHERES</v>
      </c>
      <c r="R281" s="89" t="n">
        <v>44204</v>
      </c>
      <c r="S281" s="89" t="n">
        <v>44357</v>
      </c>
      <c r="T281" s="90" t="n">
        <v>0</v>
      </c>
      <c r="U281" s="89" t="n">
        <v>44357</v>
      </c>
    </row>
    <row r="282" customFormat="false" ht="13.8" hidden="false" customHeight="false" outlineLevel="0" collapsed="false">
      <c r="N282" s="87" t="n">
        <v>32</v>
      </c>
      <c r="O282" s="87" t="n">
        <v>32245</v>
      </c>
      <c r="P282" s="87" t="s">
        <v>541</v>
      </c>
      <c r="Q282" s="1" t="str">
        <f aca="false">CONCATENATE(N282," - ",P282)</f>
        <v>32 - MAUMUSSON-LAGUIAN</v>
      </c>
      <c r="R282" s="89" t="n">
        <v>44204</v>
      </c>
      <c r="S282" s="89" t="n">
        <v>44323</v>
      </c>
      <c r="T282" s="90" t="n">
        <v>0</v>
      </c>
      <c r="U282" s="89" t="n">
        <v>44323</v>
      </c>
    </row>
    <row r="283" customFormat="false" ht="13.8" hidden="false" customHeight="false" outlineLevel="0" collapsed="false">
      <c r="N283" s="87" t="n">
        <v>32</v>
      </c>
      <c r="O283" s="87" t="n">
        <v>32246</v>
      </c>
      <c r="P283" s="87" t="s">
        <v>542</v>
      </c>
      <c r="Q283" s="1" t="str">
        <f aca="false">CONCATENATE(N283," - ",P283)</f>
        <v>32 - MAUPAS</v>
      </c>
      <c r="R283" s="89" t="n">
        <v>44200</v>
      </c>
      <c r="S283" s="89" t="n">
        <v>44357</v>
      </c>
      <c r="T283" s="90" t="n">
        <v>0</v>
      </c>
      <c r="U283" s="89" t="n">
        <v>44357</v>
      </c>
    </row>
    <row r="284" customFormat="false" ht="13.8" hidden="false" customHeight="false" outlineLevel="0" collapsed="false">
      <c r="N284" s="87" t="n">
        <v>32</v>
      </c>
      <c r="O284" s="87" t="n">
        <v>32252</v>
      </c>
      <c r="P284" s="87" t="s">
        <v>543</v>
      </c>
      <c r="Q284" s="1" t="str">
        <f aca="false">CONCATENATE(N284," - ",P284)</f>
        <v>32 - MIELAN</v>
      </c>
      <c r="R284" s="89" t="n">
        <v>44244</v>
      </c>
      <c r="S284" s="89" t="n">
        <v>44335</v>
      </c>
      <c r="T284" s="90" t="n">
        <v>0</v>
      </c>
      <c r="U284" s="89" t="n">
        <v>44335</v>
      </c>
    </row>
    <row r="285" customFormat="false" ht="13.8" hidden="false" customHeight="false" outlineLevel="0" collapsed="false">
      <c r="N285" s="87" t="n">
        <v>32</v>
      </c>
      <c r="O285" s="87" t="n">
        <v>32254</v>
      </c>
      <c r="P285" s="87" t="s">
        <v>544</v>
      </c>
      <c r="Q285" s="1" t="str">
        <f aca="false">CONCATENATE(N285," - ",P285)</f>
        <v>32 - MIRAMONT-D'ASTARAC</v>
      </c>
      <c r="R285" s="89" t="n">
        <v>44256</v>
      </c>
      <c r="S285" s="89" t="n">
        <v>44335</v>
      </c>
      <c r="T285" s="90" t="n">
        <v>0</v>
      </c>
      <c r="U285" s="89" t="n">
        <v>44335</v>
      </c>
    </row>
    <row r="286" customFormat="false" ht="13.8" hidden="false" customHeight="false" outlineLevel="0" collapsed="false">
      <c r="N286" s="87" t="n">
        <v>32</v>
      </c>
      <c r="O286" s="87" t="n">
        <v>32256</v>
      </c>
      <c r="P286" s="87" t="s">
        <v>545</v>
      </c>
      <c r="Q286" s="1" t="str">
        <f aca="false">CONCATENATE(N286," - ",P286)</f>
        <v>32 - MIRANDE</v>
      </c>
      <c r="R286" s="89" t="n">
        <v>44246</v>
      </c>
      <c r="S286" s="89" t="n">
        <v>44335</v>
      </c>
      <c r="T286" s="90" t="n">
        <v>0</v>
      </c>
      <c r="U286" s="89" t="n">
        <v>44335</v>
      </c>
    </row>
    <row r="287" customFormat="false" ht="13.8" hidden="false" customHeight="false" outlineLevel="0" collapsed="false">
      <c r="N287" s="87" t="n">
        <v>32</v>
      </c>
      <c r="O287" s="87" t="n">
        <v>32257</v>
      </c>
      <c r="P287" s="87" t="s">
        <v>546</v>
      </c>
      <c r="Q287" s="1" t="str">
        <f aca="false">CONCATENATE(N287," - ",P287)</f>
        <v>32 - MIRANNES</v>
      </c>
      <c r="R287" s="89" t="n">
        <v>44246</v>
      </c>
      <c r="S287" s="89" t="n">
        <v>44335</v>
      </c>
      <c r="T287" s="90" t="n">
        <v>0</v>
      </c>
      <c r="U287" s="89" t="n">
        <v>44335</v>
      </c>
    </row>
    <row r="288" customFormat="false" ht="13.8" hidden="false" customHeight="false" outlineLevel="0" collapsed="false">
      <c r="N288" s="87" t="n">
        <v>32</v>
      </c>
      <c r="O288" s="87" t="n">
        <v>32263</v>
      </c>
      <c r="P288" s="87" t="s">
        <v>547</v>
      </c>
      <c r="Q288" s="1" t="str">
        <f aca="false">CONCATENATE(N288," - ",P288)</f>
        <v>32 - MONCASSIN</v>
      </c>
      <c r="R288" s="89" t="n">
        <v>44247</v>
      </c>
      <c r="S288" s="89" t="n">
        <v>44257</v>
      </c>
      <c r="T288" s="90" t="n">
        <v>78</v>
      </c>
      <c r="U288" s="89" t="n">
        <v>44335</v>
      </c>
    </row>
    <row r="289" customFormat="false" ht="13.8" hidden="false" customHeight="false" outlineLevel="0" collapsed="false">
      <c r="N289" s="87" t="n">
        <v>32</v>
      </c>
      <c r="O289" s="87" t="n">
        <v>32264</v>
      </c>
      <c r="P289" s="87" t="s">
        <v>548</v>
      </c>
      <c r="Q289" s="1" t="str">
        <f aca="false">CONCATENATE(N289," - ",P289)</f>
        <v>32 - MONCLAR</v>
      </c>
      <c r="R289" s="89" t="n">
        <v>44204</v>
      </c>
      <c r="S289" s="89" t="n">
        <v>44357</v>
      </c>
      <c r="T289" s="90" t="n">
        <v>0</v>
      </c>
      <c r="U289" s="89" t="n">
        <v>44357</v>
      </c>
    </row>
    <row r="290" customFormat="false" ht="13.8" hidden="false" customHeight="false" outlineLevel="0" collapsed="false">
      <c r="N290" s="87" t="n">
        <v>32</v>
      </c>
      <c r="O290" s="87" t="n">
        <v>32265</v>
      </c>
      <c r="P290" s="87" t="s">
        <v>549</v>
      </c>
      <c r="Q290" s="1" t="str">
        <f aca="false">CONCATENATE(N290," - ",P290)</f>
        <v>32 - MONCLAR-SUR-LOSSE</v>
      </c>
      <c r="R290" s="89" t="n">
        <v>44244</v>
      </c>
      <c r="S290" s="89" t="n">
        <v>44248</v>
      </c>
      <c r="T290" s="90" t="n">
        <v>87</v>
      </c>
      <c r="U290" s="89" t="n">
        <v>44335</v>
      </c>
    </row>
    <row r="291" customFormat="false" ht="13.8" hidden="false" customHeight="false" outlineLevel="0" collapsed="false">
      <c r="N291" s="87" t="n">
        <v>32</v>
      </c>
      <c r="O291" s="87" t="n">
        <v>32270</v>
      </c>
      <c r="P291" s="87" t="s">
        <v>550</v>
      </c>
      <c r="Q291" s="1" t="str">
        <f aca="false">CONCATENATE(N291," - ",P291)</f>
        <v>32 - MONGAUSY</v>
      </c>
      <c r="R291" s="89" t="n">
        <v>44275</v>
      </c>
      <c r="S291" s="89" t="n">
        <v>44351</v>
      </c>
      <c r="T291" s="90" t="n">
        <v>0</v>
      </c>
      <c r="U291" s="89" t="n">
        <v>44351</v>
      </c>
    </row>
    <row r="292" customFormat="false" ht="13.8" hidden="false" customHeight="false" outlineLevel="0" collapsed="false">
      <c r="N292" s="87" t="n">
        <v>32</v>
      </c>
      <c r="O292" s="87" t="n">
        <v>32271</v>
      </c>
      <c r="P292" s="87" t="s">
        <v>551</v>
      </c>
      <c r="Q292" s="1" t="str">
        <f aca="false">CONCATENATE(N292," - ",P292)</f>
        <v>32 - MONGUILHEM</v>
      </c>
      <c r="R292" s="89" t="n">
        <v>44204</v>
      </c>
      <c r="S292" s="89" t="n">
        <v>44357</v>
      </c>
      <c r="T292" s="90" t="n">
        <v>0</v>
      </c>
      <c r="U292" s="89" t="n">
        <v>44357</v>
      </c>
    </row>
    <row r="293" customFormat="false" ht="13.8" hidden="false" customHeight="false" outlineLevel="0" collapsed="false">
      <c r="N293" s="87" t="n">
        <v>32</v>
      </c>
      <c r="O293" s="87" t="n">
        <v>32272</v>
      </c>
      <c r="P293" s="87" t="s">
        <v>552</v>
      </c>
      <c r="Q293" s="1" t="str">
        <f aca="false">CONCATENATE(N293," - ",P293)</f>
        <v>32 - MONLAUR-BERNET</v>
      </c>
      <c r="R293" s="89" t="n">
        <v>44258</v>
      </c>
      <c r="S293" s="89" t="n">
        <v>44335</v>
      </c>
      <c r="T293" s="90" t="n">
        <v>0</v>
      </c>
      <c r="U293" s="89" t="n">
        <v>44335</v>
      </c>
    </row>
    <row r="294" customFormat="false" ht="13.8" hidden="false" customHeight="false" outlineLevel="0" collapsed="false">
      <c r="N294" s="87" t="n">
        <v>32</v>
      </c>
      <c r="O294" s="87" t="n">
        <v>32273</v>
      </c>
      <c r="P294" s="87" t="s">
        <v>553</v>
      </c>
      <c r="Q294" s="1" t="str">
        <f aca="false">CONCATENATE(N294," - ",P294)</f>
        <v>32 - MONLEZUN</v>
      </c>
      <c r="R294" s="89" t="n">
        <v>44244</v>
      </c>
      <c r="S294" s="89" t="n">
        <v>44248</v>
      </c>
      <c r="T294" s="90" t="n">
        <v>87</v>
      </c>
      <c r="U294" s="89" t="n">
        <v>44335</v>
      </c>
    </row>
    <row r="295" customFormat="false" ht="13.8" hidden="false" customHeight="false" outlineLevel="0" collapsed="false">
      <c r="N295" s="87" t="n">
        <v>32</v>
      </c>
      <c r="O295" s="87" t="n">
        <v>32274</v>
      </c>
      <c r="P295" s="87" t="s">
        <v>554</v>
      </c>
      <c r="Q295" s="1" t="str">
        <f aca="false">CONCATENATE(N295," - ",P295)</f>
        <v>32 - MONLEZUN-D'ARMAGNAC</v>
      </c>
      <c r="R295" s="89" t="n">
        <v>44204</v>
      </c>
      <c r="S295" s="89" t="n">
        <v>44357</v>
      </c>
      <c r="T295" s="90" t="n">
        <v>0</v>
      </c>
      <c r="U295" s="89" t="n">
        <v>44357</v>
      </c>
    </row>
    <row r="296" customFormat="false" ht="13.8" hidden="false" customHeight="false" outlineLevel="0" collapsed="false">
      <c r="N296" s="87" t="n">
        <v>32</v>
      </c>
      <c r="O296" s="87" t="n">
        <v>32275</v>
      </c>
      <c r="P296" s="87" t="s">
        <v>555</v>
      </c>
      <c r="Q296" s="1" t="str">
        <f aca="false">CONCATENATE(N296," - ",P296)</f>
        <v>32 - MONPARDIAC</v>
      </c>
      <c r="R296" s="89" t="n">
        <v>44244</v>
      </c>
      <c r="S296" s="89" t="n">
        <v>44335</v>
      </c>
      <c r="T296" s="90" t="n">
        <v>0</v>
      </c>
      <c r="U296" s="89" t="n">
        <v>44335</v>
      </c>
    </row>
    <row r="297" customFormat="false" ht="13.8" hidden="false" customHeight="false" outlineLevel="0" collapsed="false">
      <c r="N297" s="87" t="n">
        <v>32</v>
      </c>
      <c r="O297" s="87" t="n">
        <v>32281</v>
      </c>
      <c r="P297" s="87" t="s">
        <v>556</v>
      </c>
      <c r="Q297" s="1" t="str">
        <f aca="false">CONCATENATE(N297," - ",P297)</f>
        <v>32 - MONT-DE-MARRAST</v>
      </c>
      <c r="R297" s="89" t="n">
        <v>44244</v>
      </c>
      <c r="S297" s="89" t="n">
        <v>44252</v>
      </c>
      <c r="T297" s="90" t="n">
        <v>83</v>
      </c>
      <c r="U297" s="89" t="n">
        <v>44335</v>
      </c>
    </row>
    <row r="298" customFormat="false" ht="13.8" hidden="false" customHeight="false" outlineLevel="0" collapsed="false">
      <c r="N298" s="87" t="n">
        <v>32</v>
      </c>
      <c r="O298" s="87" t="n">
        <v>32277</v>
      </c>
      <c r="P298" s="87" t="s">
        <v>557</v>
      </c>
      <c r="Q298" s="1" t="str">
        <f aca="false">CONCATENATE(N298," - ",P298)</f>
        <v>32 - MONTAMAT</v>
      </c>
      <c r="R298" s="89" t="n">
        <v>44275</v>
      </c>
      <c r="S298" s="89" t="n">
        <v>44351</v>
      </c>
      <c r="T298" s="90" t="n">
        <v>0</v>
      </c>
      <c r="U298" s="89" t="n">
        <v>44351</v>
      </c>
    </row>
    <row r="299" customFormat="false" ht="13.8" hidden="false" customHeight="false" outlineLevel="0" collapsed="false">
      <c r="N299" s="87" t="n">
        <v>32</v>
      </c>
      <c r="O299" s="87" t="n">
        <v>32278</v>
      </c>
      <c r="P299" s="87" t="s">
        <v>558</v>
      </c>
      <c r="Q299" s="1" t="str">
        <f aca="false">CONCATENATE(N299," - ",P299)</f>
        <v>32 - MONTAUT</v>
      </c>
      <c r="R299" s="89" t="n">
        <v>44247</v>
      </c>
      <c r="S299" s="89" t="n">
        <v>44255</v>
      </c>
      <c r="T299" s="90" t="n">
        <v>80</v>
      </c>
      <c r="U299" s="89" t="n">
        <v>44335</v>
      </c>
    </row>
    <row r="300" customFormat="false" ht="13.8" hidden="false" customHeight="false" outlineLevel="0" collapsed="false">
      <c r="N300" s="87" t="n">
        <v>32</v>
      </c>
      <c r="O300" s="87" t="n">
        <v>32282</v>
      </c>
      <c r="P300" s="87" t="s">
        <v>559</v>
      </c>
      <c r="Q300" s="1" t="str">
        <f aca="false">CONCATENATE(N300," - ",P300)</f>
        <v>32 - MONTEGUT</v>
      </c>
      <c r="R300" s="89" t="n">
        <v>44275</v>
      </c>
      <c r="S300" s="89" t="n">
        <v>44351</v>
      </c>
      <c r="T300" s="90" t="n">
        <v>0</v>
      </c>
      <c r="U300" s="89" t="n">
        <v>44351</v>
      </c>
    </row>
    <row r="301" customFormat="false" ht="13.8" hidden="false" customHeight="false" outlineLevel="0" collapsed="false">
      <c r="N301" s="87" t="n">
        <v>32</v>
      </c>
      <c r="O301" s="87" t="n">
        <v>32283</v>
      </c>
      <c r="P301" s="87" t="s">
        <v>560</v>
      </c>
      <c r="Q301" s="1" t="str">
        <f aca="false">CONCATENATE(N301," - ",P301)</f>
        <v>32 - MONTEGUT-ARROS</v>
      </c>
      <c r="R301" s="89" t="n">
        <v>44227</v>
      </c>
      <c r="S301" s="89" t="n">
        <v>44252</v>
      </c>
      <c r="T301" s="90" t="n">
        <v>83</v>
      </c>
      <c r="U301" s="89" t="n">
        <v>44335</v>
      </c>
    </row>
    <row r="302" customFormat="false" ht="13.8" hidden="false" customHeight="false" outlineLevel="0" collapsed="false">
      <c r="N302" s="87" t="n">
        <v>32</v>
      </c>
      <c r="O302" s="87" t="n">
        <v>32285</v>
      </c>
      <c r="P302" s="87" t="s">
        <v>561</v>
      </c>
      <c r="Q302" s="1" t="str">
        <f aca="false">CONCATENATE(N302," - ",P302)</f>
        <v>32 - MONTESQUIOU</v>
      </c>
      <c r="R302" s="89" t="n">
        <v>44246</v>
      </c>
      <c r="S302" s="89" t="n">
        <v>44335</v>
      </c>
      <c r="T302" s="90" t="n">
        <v>0</v>
      </c>
      <c r="U302" s="89" t="n">
        <v>44335</v>
      </c>
    </row>
    <row r="303" customFormat="false" ht="13.8" hidden="false" customHeight="false" outlineLevel="0" collapsed="false">
      <c r="N303" s="87" t="n">
        <v>32</v>
      </c>
      <c r="O303" s="87" t="n">
        <v>32288</v>
      </c>
      <c r="P303" s="87" t="s">
        <v>562</v>
      </c>
      <c r="Q303" s="1" t="str">
        <f aca="false">CONCATENATE(N303," - ",P303)</f>
        <v>32 - MONTIRON</v>
      </c>
      <c r="R303" s="89" t="n">
        <v>44275</v>
      </c>
      <c r="S303" s="89" t="n">
        <v>44351</v>
      </c>
      <c r="T303" s="90" t="n">
        <v>0</v>
      </c>
      <c r="U303" s="89" t="n">
        <v>44351</v>
      </c>
    </row>
    <row r="304" customFormat="false" ht="13.8" hidden="false" customHeight="false" outlineLevel="0" collapsed="false">
      <c r="N304" s="87" t="n">
        <v>32</v>
      </c>
      <c r="O304" s="87" t="n">
        <v>32290</v>
      </c>
      <c r="P304" s="87" t="s">
        <v>563</v>
      </c>
      <c r="Q304" s="1" t="str">
        <f aca="false">CONCATENATE(N304," - ",P304)</f>
        <v>32 - MONTREAL</v>
      </c>
      <c r="R304" s="89" t="n">
        <v>44202</v>
      </c>
      <c r="S304" s="89" t="n">
        <v>44357</v>
      </c>
      <c r="T304" s="90" t="n">
        <v>0</v>
      </c>
      <c r="U304" s="89" t="n">
        <v>44357</v>
      </c>
    </row>
    <row r="305" customFormat="false" ht="13.8" hidden="false" customHeight="false" outlineLevel="0" collapsed="false">
      <c r="N305" s="87" t="n">
        <v>32</v>
      </c>
      <c r="O305" s="87" t="n">
        <v>32291</v>
      </c>
      <c r="P305" s="87" t="s">
        <v>564</v>
      </c>
      <c r="Q305" s="1" t="str">
        <f aca="false">CONCATENATE(N305," - ",P305)</f>
        <v>32 - MORMES</v>
      </c>
      <c r="R305" s="89" t="n">
        <v>44204</v>
      </c>
      <c r="S305" s="89" t="n">
        <v>44357</v>
      </c>
      <c r="T305" s="90" t="n">
        <v>0</v>
      </c>
      <c r="U305" s="89" t="n">
        <v>44357</v>
      </c>
    </row>
    <row r="306" customFormat="false" ht="13.8" hidden="false" customHeight="false" outlineLevel="0" collapsed="false">
      <c r="N306" s="87" t="n">
        <v>32</v>
      </c>
      <c r="O306" s="87" t="n">
        <v>32292</v>
      </c>
      <c r="P306" s="87" t="s">
        <v>565</v>
      </c>
      <c r="Q306" s="1" t="str">
        <f aca="false">CONCATENATE(N306," - ",P306)</f>
        <v>32 - MOUCHAN</v>
      </c>
      <c r="R306" s="89" t="n">
        <v>44202</v>
      </c>
      <c r="S306" s="89" t="n">
        <v>44303</v>
      </c>
      <c r="T306" s="90" t="n">
        <v>0</v>
      </c>
      <c r="U306" s="89" t="n">
        <v>44303</v>
      </c>
    </row>
    <row r="307" customFormat="false" ht="13.8" hidden="false" customHeight="false" outlineLevel="0" collapsed="false">
      <c r="N307" s="87" t="n">
        <v>32</v>
      </c>
      <c r="O307" s="87" t="n">
        <v>32293</v>
      </c>
      <c r="P307" s="87" t="s">
        <v>566</v>
      </c>
      <c r="Q307" s="1" t="str">
        <f aca="false">CONCATENATE(N307," - ",P307)</f>
        <v>32 - MOUCHES</v>
      </c>
      <c r="R307" s="89" t="n">
        <v>44246</v>
      </c>
      <c r="S307" s="89" t="n">
        <v>44335</v>
      </c>
      <c r="T307" s="90" t="n">
        <v>0</v>
      </c>
      <c r="U307" s="89" t="n">
        <v>44335</v>
      </c>
    </row>
    <row r="308" customFormat="false" ht="13.8" hidden="false" customHeight="false" outlineLevel="0" collapsed="false">
      <c r="N308" s="87" t="n">
        <v>32</v>
      </c>
      <c r="O308" s="87" t="n">
        <v>32294</v>
      </c>
      <c r="P308" s="87" t="s">
        <v>567</v>
      </c>
      <c r="Q308" s="1" t="str">
        <f aca="false">CONCATENATE(N308," - ",P308)</f>
        <v>32 - MOUREDE</v>
      </c>
      <c r="R308" s="89" t="n">
        <v>44211</v>
      </c>
      <c r="S308" s="89" t="n">
        <v>44303</v>
      </c>
      <c r="T308" s="90" t="n">
        <v>0</v>
      </c>
      <c r="U308" s="89" t="n">
        <v>44303</v>
      </c>
    </row>
    <row r="309" customFormat="false" ht="13.8" hidden="false" customHeight="false" outlineLevel="0" collapsed="false">
      <c r="N309" s="87" t="n">
        <v>32</v>
      </c>
      <c r="O309" s="87" t="n">
        <v>32296</v>
      </c>
      <c r="P309" s="87" t="s">
        <v>568</v>
      </c>
      <c r="Q309" s="1" t="str">
        <f aca="false">CONCATENATE(N309," - ",P309)</f>
        <v>32 - NOGARO</v>
      </c>
      <c r="R309" s="89" t="n">
        <v>44200</v>
      </c>
      <c r="S309" s="89" t="n">
        <v>44357</v>
      </c>
      <c r="T309" s="90" t="n">
        <v>0</v>
      </c>
      <c r="U309" s="89" t="n">
        <v>44357</v>
      </c>
    </row>
    <row r="310" customFormat="false" ht="13.8" hidden="false" customHeight="false" outlineLevel="0" collapsed="false">
      <c r="N310" s="87" t="n">
        <v>32</v>
      </c>
      <c r="O310" s="87" t="n">
        <v>32299</v>
      </c>
      <c r="P310" s="87" t="s">
        <v>569</v>
      </c>
      <c r="Q310" s="1" t="str">
        <f aca="false">CONCATENATE(N310," - ",P310)</f>
        <v>32 - NOULENS</v>
      </c>
      <c r="R310" s="89" t="n">
        <v>44201</v>
      </c>
      <c r="S310" s="89" t="n">
        <v>44312</v>
      </c>
      <c r="T310" s="90" t="n">
        <v>0</v>
      </c>
      <c r="U310" s="89" t="n">
        <v>44312</v>
      </c>
    </row>
    <row r="311" customFormat="false" ht="13.8" hidden="false" customHeight="false" outlineLevel="0" collapsed="false">
      <c r="N311" s="87" t="n">
        <v>32</v>
      </c>
      <c r="O311" s="87" t="n">
        <v>32303</v>
      </c>
      <c r="P311" s="87" t="s">
        <v>570</v>
      </c>
      <c r="Q311" s="1" t="str">
        <f aca="false">CONCATENATE(N311," - ",P311)</f>
        <v>32 - PALLANNE</v>
      </c>
      <c r="R311" s="89" t="n">
        <v>44244</v>
      </c>
      <c r="S311" s="89" t="n">
        <v>44248</v>
      </c>
      <c r="T311" s="90" t="n">
        <v>87</v>
      </c>
      <c r="U311" s="89" t="n">
        <v>44335</v>
      </c>
    </row>
    <row r="312" customFormat="false" ht="13.8" hidden="false" customHeight="false" outlineLevel="0" collapsed="false">
      <c r="N312" s="87" t="n">
        <v>32</v>
      </c>
      <c r="O312" s="87" t="n">
        <v>32305</v>
      </c>
      <c r="P312" s="87" t="s">
        <v>571</v>
      </c>
      <c r="Q312" s="1" t="str">
        <f aca="false">CONCATENATE(N312," - ",P312)</f>
        <v>32 - PANJAS</v>
      </c>
      <c r="R312" s="89" t="n">
        <v>44200</v>
      </c>
      <c r="S312" s="89" t="n">
        <v>44357</v>
      </c>
      <c r="T312" s="90" t="n">
        <v>0</v>
      </c>
      <c r="U312" s="89" t="n">
        <v>44357</v>
      </c>
    </row>
    <row r="313" customFormat="false" ht="13.8" hidden="false" customHeight="false" outlineLevel="0" collapsed="false">
      <c r="N313" s="87" t="n">
        <v>32</v>
      </c>
      <c r="O313" s="87" t="n">
        <v>32309</v>
      </c>
      <c r="P313" s="87" t="s">
        <v>572</v>
      </c>
      <c r="Q313" s="1" t="str">
        <f aca="false">CONCATENATE(N313," - ",P313)</f>
        <v>32 - PELLEFIGUE</v>
      </c>
      <c r="R313" s="89" t="n">
        <v>44275</v>
      </c>
      <c r="S313" s="89" t="n">
        <v>44351</v>
      </c>
      <c r="T313" s="90" t="n">
        <v>0</v>
      </c>
      <c r="U313" s="89" t="n">
        <v>44351</v>
      </c>
    </row>
    <row r="314" customFormat="false" ht="13.8" hidden="false" customHeight="false" outlineLevel="0" collapsed="false">
      <c r="N314" s="87" t="n">
        <v>32</v>
      </c>
      <c r="O314" s="87" t="n">
        <v>32310</v>
      </c>
      <c r="P314" s="87" t="s">
        <v>573</v>
      </c>
      <c r="Q314" s="1" t="str">
        <f aca="false">CONCATENATE(N314," - ",P314)</f>
        <v>32 - PERCHEDE</v>
      </c>
      <c r="R314" s="89" t="n">
        <v>44200</v>
      </c>
      <c r="S314" s="89" t="n">
        <v>44357</v>
      </c>
      <c r="T314" s="90" t="n">
        <v>0</v>
      </c>
      <c r="U314" s="89" t="n">
        <v>44357</v>
      </c>
    </row>
    <row r="315" customFormat="false" ht="13.8" hidden="false" customHeight="false" outlineLevel="0" collapsed="false">
      <c r="N315" s="87" t="n">
        <v>32</v>
      </c>
      <c r="O315" s="87" t="n">
        <v>32312</v>
      </c>
      <c r="P315" s="87" t="s">
        <v>574</v>
      </c>
      <c r="Q315" s="1" t="str">
        <f aca="false">CONCATENATE(N315," - ",P315)</f>
        <v>32 - PESSAN</v>
      </c>
      <c r="R315" s="89" t="n">
        <v>44275</v>
      </c>
      <c r="S315" s="89" t="n">
        <v>44351</v>
      </c>
      <c r="T315" s="90" t="n">
        <v>0</v>
      </c>
      <c r="U315" s="89" t="n">
        <v>44351</v>
      </c>
    </row>
    <row r="316" customFormat="false" ht="13.8" hidden="false" customHeight="false" outlineLevel="0" collapsed="false">
      <c r="N316" s="87" t="n">
        <v>32</v>
      </c>
      <c r="O316" s="87" t="n">
        <v>32315</v>
      </c>
      <c r="P316" s="87" t="s">
        <v>575</v>
      </c>
      <c r="Q316" s="1" t="str">
        <f aca="false">CONCATENATE(N316," - ",P316)</f>
        <v>32 - PEYRUSSE-GRANDE</v>
      </c>
      <c r="R316" s="89" t="n">
        <v>44211</v>
      </c>
      <c r="S316" s="89" t="n">
        <v>44335</v>
      </c>
      <c r="T316" s="90" t="n">
        <v>0</v>
      </c>
      <c r="U316" s="89" t="n">
        <v>44335</v>
      </c>
    </row>
    <row r="317" customFormat="false" ht="13.8" hidden="false" customHeight="false" outlineLevel="0" collapsed="false">
      <c r="N317" s="87" t="n">
        <v>32</v>
      </c>
      <c r="O317" s="87" t="n">
        <v>32317</v>
      </c>
      <c r="P317" s="87" t="s">
        <v>576</v>
      </c>
      <c r="Q317" s="1" t="str">
        <f aca="false">CONCATENATE(N317," - ",P317)</f>
        <v>32 - PEYRUSSE-VIEILLE</v>
      </c>
      <c r="R317" s="89" t="n">
        <v>44211</v>
      </c>
      <c r="S317" s="89" t="n">
        <v>44335</v>
      </c>
      <c r="T317" s="90" t="n">
        <v>0</v>
      </c>
      <c r="U317" s="89" t="n">
        <v>44335</v>
      </c>
    </row>
    <row r="318" customFormat="false" ht="13.8" hidden="false" customHeight="false" outlineLevel="0" collapsed="false">
      <c r="N318" s="87" t="n">
        <v>32</v>
      </c>
      <c r="O318" s="87" t="n">
        <v>32319</v>
      </c>
      <c r="P318" s="87" t="s">
        <v>577</v>
      </c>
      <c r="Q318" s="1" t="str">
        <f aca="false">CONCATENATE(N318," - ",P318)</f>
        <v>32 - PLAISANCE</v>
      </c>
      <c r="R318" s="89" t="n">
        <v>44204</v>
      </c>
      <c r="S318" s="89" t="n">
        <v>44335</v>
      </c>
      <c r="T318" s="90" t="n">
        <v>0</v>
      </c>
      <c r="U318" s="89" t="n">
        <v>44335</v>
      </c>
    </row>
    <row r="319" customFormat="false" ht="13.8" hidden="false" customHeight="false" outlineLevel="0" collapsed="false">
      <c r="N319" s="87" t="n">
        <v>32</v>
      </c>
      <c r="O319" s="87" t="n">
        <v>32321</v>
      </c>
      <c r="P319" s="87" t="s">
        <v>578</v>
      </c>
      <c r="Q319" s="1" t="str">
        <f aca="false">CONCATENATE(N319," - ",P319)</f>
        <v>32 - POLASTRON</v>
      </c>
      <c r="R319" s="89" t="n">
        <v>44275</v>
      </c>
      <c r="S319" s="89" t="n">
        <v>44351</v>
      </c>
      <c r="T319" s="90" t="n">
        <v>0</v>
      </c>
      <c r="U319" s="89" t="n">
        <v>44351</v>
      </c>
    </row>
    <row r="320" customFormat="false" ht="13.8" hidden="false" customHeight="false" outlineLevel="0" collapsed="false">
      <c r="N320" s="87" t="n">
        <v>32</v>
      </c>
      <c r="O320" s="87" t="n">
        <v>32323</v>
      </c>
      <c r="P320" s="87" t="s">
        <v>579</v>
      </c>
      <c r="Q320" s="1" t="str">
        <f aca="false">CONCATENATE(N320," - ",P320)</f>
        <v>32 - PONSAMPERE</v>
      </c>
      <c r="R320" s="89" t="n">
        <v>44244</v>
      </c>
      <c r="S320" s="89" t="n">
        <v>44257</v>
      </c>
      <c r="T320" s="90" t="n">
        <v>78</v>
      </c>
      <c r="U320" s="89" t="n">
        <v>44335</v>
      </c>
    </row>
    <row r="321" customFormat="false" ht="13.8" hidden="false" customHeight="false" outlineLevel="0" collapsed="false">
      <c r="N321" s="87" t="n">
        <v>32</v>
      </c>
      <c r="O321" s="87" t="n">
        <v>32324</v>
      </c>
      <c r="P321" s="87" t="s">
        <v>580</v>
      </c>
      <c r="Q321" s="1" t="str">
        <f aca="false">CONCATENATE(N321," - ",P321)</f>
        <v>32 - PONSAN-SOUBIRAN</v>
      </c>
      <c r="R321" s="89" t="n">
        <v>44223</v>
      </c>
      <c r="S321" s="89" t="n">
        <v>44335</v>
      </c>
      <c r="T321" s="90" t="n">
        <v>0</v>
      </c>
      <c r="U321" s="89" t="n">
        <v>44335</v>
      </c>
    </row>
    <row r="322" customFormat="false" ht="13.8" hidden="false" customHeight="false" outlineLevel="0" collapsed="false">
      <c r="N322" s="87" t="n">
        <v>32</v>
      </c>
      <c r="O322" s="87" t="n">
        <v>32325</v>
      </c>
      <c r="P322" s="87" t="s">
        <v>581</v>
      </c>
      <c r="Q322" s="1" t="str">
        <f aca="false">CONCATENATE(N322," - ",P322)</f>
        <v>32 - POUYDRAGUIN</v>
      </c>
      <c r="R322" s="89" t="n">
        <v>44204</v>
      </c>
      <c r="S322" s="89" t="n">
        <v>44303</v>
      </c>
      <c r="T322" s="90" t="n">
        <v>0</v>
      </c>
      <c r="U322" s="89" t="n">
        <v>44303</v>
      </c>
    </row>
    <row r="323" customFormat="false" ht="13.8" hidden="false" customHeight="false" outlineLevel="0" collapsed="false">
      <c r="N323" s="87" t="n">
        <v>32</v>
      </c>
      <c r="O323" s="87" t="n">
        <v>32326</v>
      </c>
      <c r="P323" s="87" t="s">
        <v>582</v>
      </c>
      <c r="Q323" s="1" t="str">
        <f aca="false">CONCATENATE(N323," - ",P323)</f>
        <v>32 - POUYLEBON</v>
      </c>
      <c r="R323" s="89" t="n">
        <v>44244</v>
      </c>
      <c r="S323" s="89" t="n">
        <v>44248</v>
      </c>
      <c r="T323" s="90" t="n">
        <v>87</v>
      </c>
      <c r="U323" s="89" t="n">
        <v>44335</v>
      </c>
    </row>
    <row r="324" customFormat="false" ht="13.8" hidden="false" customHeight="false" outlineLevel="0" collapsed="false">
      <c r="N324" s="87" t="n">
        <v>32</v>
      </c>
      <c r="O324" s="87" t="n">
        <v>32330</v>
      </c>
      <c r="P324" s="87" t="s">
        <v>583</v>
      </c>
      <c r="Q324" s="1" t="str">
        <f aca="false">CONCATENATE(N324," - ",P324)</f>
        <v>32 - PRECHAC-SUR-ADOUR</v>
      </c>
      <c r="R324" s="89" t="n">
        <v>44204</v>
      </c>
      <c r="S324" s="89" t="n">
        <v>44335</v>
      </c>
      <c r="T324" s="90" t="n">
        <v>0</v>
      </c>
      <c r="U324" s="89" t="n">
        <v>44335</v>
      </c>
    </row>
    <row r="325" customFormat="false" ht="13.8" hidden="false" customHeight="false" outlineLevel="0" collapsed="false">
      <c r="N325" s="87" t="n">
        <v>32</v>
      </c>
      <c r="O325" s="87" t="n">
        <v>32332</v>
      </c>
      <c r="P325" s="87" t="s">
        <v>584</v>
      </c>
      <c r="Q325" s="1" t="str">
        <f aca="false">CONCATENATE(N325," - ",P325)</f>
        <v>32 - PRENERON</v>
      </c>
      <c r="R325" s="89" t="n">
        <v>44211</v>
      </c>
      <c r="S325" s="89" t="n">
        <v>44357</v>
      </c>
      <c r="T325" s="90" t="n">
        <v>0</v>
      </c>
      <c r="U325" s="89" t="n">
        <v>44357</v>
      </c>
    </row>
    <row r="326" customFormat="false" ht="13.8" hidden="false" customHeight="false" outlineLevel="0" collapsed="false">
      <c r="N326" s="87" t="n">
        <v>32</v>
      </c>
      <c r="O326" s="87" t="n">
        <v>32333</v>
      </c>
      <c r="P326" s="87" t="s">
        <v>585</v>
      </c>
      <c r="Q326" s="1" t="str">
        <f aca="false">CONCATENATE(N326," - ",P326)</f>
        <v>32 - PROJAN</v>
      </c>
      <c r="R326" s="89" t="n">
        <v>44203</v>
      </c>
      <c r="S326" s="89" t="n">
        <v>44357</v>
      </c>
      <c r="T326" s="90" t="n">
        <v>0</v>
      </c>
      <c r="U326" s="89" t="n">
        <v>44357</v>
      </c>
    </row>
    <row r="327" customFormat="false" ht="13.8" hidden="false" customHeight="false" outlineLevel="0" collapsed="false">
      <c r="N327" s="87" t="n">
        <v>32</v>
      </c>
      <c r="O327" s="87" t="n">
        <v>32338</v>
      </c>
      <c r="P327" s="87" t="s">
        <v>586</v>
      </c>
      <c r="Q327" s="1" t="str">
        <f aca="false">CONCATENATE(N327," - ",P327)</f>
        <v>32 - RAMOUZENS</v>
      </c>
      <c r="R327" s="89" t="n">
        <v>44201</v>
      </c>
      <c r="S327" s="89" t="n">
        <v>44312</v>
      </c>
      <c r="T327" s="90" t="n">
        <v>0</v>
      </c>
      <c r="U327" s="89" t="n">
        <v>44312</v>
      </c>
    </row>
    <row r="328" customFormat="false" ht="13.8" hidden="false" customHeight="false" outlineLevel="0" collapsed="false">
      <c r="N328" s="87" t="n">
        <v>32</v>
      </c>
      <c r="O328" s="87" t="n">
        <v>32340</v>
      </c>
      <c r="P328" s="87" t="s">
        <v>587</v>
      </c>
      <c r="Q328" s="1" t="str">
        <f aca="false">CONCATENATE(N328," - ",P328)</f>
        <v>32 - REANS</v>
      </c>
      <c r="R328" s="89" t="n">
        <v>44200</v>
      </c>
      <c r="S328" s="89" t="n">
        <v>44357</v>
      </c>
      <c r="T328" s="90" t="n">
        <v>0</v>
      </c>
      <c r="U328" s="89" t="n">
        <v>44357</v>
      </c>
    </row>
    <row r="329" customFormat="false" ht="13.8" hidden="false" customHeight="false" outlineLevel="0" collapsed="false">
      <c r="N329" s="87" t="n">
        <v>32</v>
      </c>
      <c r="O329" s="87" t="n">
        <v>32342</v>
      </c>
      <c r="P329" s="87" t="s">
        <v>588</v>
      </c>
      <c r="Q329" s="1" t="str">
        <f aca="false">CONCATENATE(N329," - ",P329)</f>
        <v>32 - RICOURT</v>
      </c>
      <c r="R329" s="89" t="n">
        <v>44189</v>
      </c>
      <c r="S329" s="89" t="n">
        <v>44248</v>
      </c>
      <c r="T329" s="90" t="n">
        <v>87</v>
      </c>
      <c r="U329" s="89" t="n">
        <v>44335</v>
      </c>
    </row>
    <row r="330" customFormat="false" ht="13.8" hidden="false" customHeight="false" outlineLevel="0" collapsed="false">
      <c r="N330" s="87" t="n">
        <v>32</v>
      </c>
      <c r="O330" s="87" t="n">
        <v>32344</v>
      </c>
      <c r="P330" s="87" t="s">
        <v>589</v>
      </c>
      <c r="Q330" s="1" t="str">
        <f aca="false">CONCATENATE(N330," - ",P330)</f>
        <v>32 - RISCLE</v>
      </c>
      <c r="R330" s="89" t="n">
        <v>44204</v>
      </c>
      <c r="S330" s="89" t="n">
        <v>44357</v>
      </c>
      <c r="T330" s="90" t="n">
        <v>0</v>
      </c>
      <c r="U330" s="89" t="n">
        <v>44357</v>
      </c>
    </row>
    <row r="331" customFormat="false" ht="13.8" hidden="false" customHeight="false" outlineLevel="0" collapsed="false">
      <c r="N331" s="87" t="n">
        <v>32</v>
      </c>
      <c r="O331" s="87" t="n">
        <v>32346</v>
      </c>
      <c r="P331" s="87" t="s">
        <v>590</v>
      </c>
      <c r="Q331" s="1" t="str">
        <f aca="false">CONCATENATE(N331," - ",P331)</f>
        <v>32 - ROQUEBRUNE</v>
      </c>
      <c r="R331" s="89" t="n">
        <v>44211</v>
      </c>
      <c r="S331" s="89" t="n">
        <v>44303</v>
      </c>
      <c r="T331" s="90" t="n">
        <v>0</v>
      </c>
      <c r="U331" s="89" t="n">
        <v>44303</v>
      </c>
    </row>
    <row r="332" customFormat="false" ht="13.8" hidden="false" customHeight="false" outlineLevel="0" collapsed="false">
      <c r="N332" s="87" t="n">
        <v>32</v>
      </c>
      <c r="O332" s="87" t="n">
        <v>32351</v>
      </c>
      <c r="P332" s="87" t="s">
        <v>591</v>
      </c>
      <c r="Q332" s="1" t="str">
        <f aca="false">CONCATENATE(N332," - ",P332)</f>
        <v>32 - ROQUES</v>
      </c>
      <c r="R332" s="89" t="n">
        <v>44211</v>
      </c>
      <c r="S332" s="89" t="n">
        <v>44303</v>
      </c>
      <c r="T332" s="90" t="n">
        <v>0</v>
      </c>
      <c r="U332" s="89" t="n">
        <v>44303</v>
      </c>
    </row>
    <row r="333" customFormat="false" ht="13.8" hidden="false" customHeight="false" outlineLevel="0" collapsed="false">
      <c r="N333" s="87" t="n">
        <v>32</v>
      </c>
      <c r="O333" s="87" t="n">
        <v>32352</v>
      </c>
      <c r="P333" s="87" t="s">
        <v>592</v>
      </c>
      <c r="Q333" s="1" t="str">
        <f aca="false">CONCATENATE(N333," - ",P333)</f>
        <v>32 - ROZES</v>
      </c>
      <c r="R333" s="89" t="n">
        <v>44211</v>
      </c>
      <c r="S333" s="89" t="n">
        <v>44303</v>
      </c>
      <c r="T333" s="90" t="n">
        <v>0</v>
      </c>
      <c r="U333" s="89" t="n">
        <v>44303</v>
      </c>
    </row>
    <row r="334" customFormat="false" ht="13.8" hidden="false" customHeight="false" outlineLevel="0" collapsed="false">
      <c r="N334" s="87" t="n">
        <v>32</v>
      </c>
      <c r="O334" s="87" t="n">
        <v>32354</v>
      </c>
      <c r="P334" s="87" t="s">
        <v>593</v>
      </c>
      <c r="Q334" s="1" t="str">
        <f aca="false">CONCATENATE(N334," - ",P334)</f>
        <v>32 - SABAZAN</v>
      </c>
      <c r="R334" s="89" t="n">
        <v>44200</v>
      </c>
      <c r="S334" s="89" t="n">
        <v>44303</v>
      </c>
      <c r="T334" s="90" t="n">
        <v>0</v>
      </c>
      <c r="U334" s="89" t="n">
        <v>44303</v>
      </c>
    </row>
    <row r="335" customFormat="false" ht="13.8" hidden="false" customHeight="false" outlineLevel="0" collapsed="false">
      <c r="N335" s="87" t="n">
        <v>32</v>
      </c>
      <c r="O335" s="87" t="n">
        <v>32355</v>
      </c>
      <c r="P335" s="87" t="s">
        <v>594</v>
      </c>
      <c r="Q335" s="1" t="str">
        <f aca="false">CONCATENATE(N335," - ",P335)</f>
        <v>32 - SADEILLAN</v>
      </c>
      <c r="R335" s="89" t="n">
        <v>44244</v>
      </c>
      <c r="S335" s="89" t="n">
        <v>44252</v>
      </c>
      <c r="T335" s="90" t="n">
        <v>83</v>
      </c>
      <c r="U335" s="89" t="n">
        <v>44335</v>
      </c>
    </row>
    <row r="336" customFormat="false" ht="13.8" hidden="false" customHeight="false" outlineLevel="0" collapsed="false">
      <c r="N336" s="87" t="n">
        <v>32</v>
      </c>
      <c r="O336" s="87" t="n">
        <v>32356</v>
      </c>
      <c r="P336" s="87" t="s">
        <v>595</v>
      </c>
      <c r="Q336" s="1" t="str">
        <f aca="false">CONCATENATE(N336," - ",P336)</f>
        <v>32 - SAINT-ANDRE</v>
      </c>
      <c r="R336" s="89" t="n">
        <v>44275</v>
      </c>
      <c r="S336" s="89" t="n">
        <v>44351</v>
      </c>
      <c r="T336" s="90" t="n">
        <v>0</v>
      </c>
      <c r="U336" s="89" t="n">
        <v>44351</v>
      </c>
    </row>
    <row r="337" customFormat="false" ht="13.8" hidden="false" customHeight="false" outlineLevel="0" collapsed="false">
      <c r="N337" s="87" t="n">
        <v>32</v>
      </c>
      <c r="O337" s="87" t="n">
        <v>32360</v>
      </c>
      <c r="P337" s="87" t="s">
        <v>596</v>
      </c>
      <c r="Q337" s="1" t="str">
        <f aca="false">CONCATENATE(N337," - ",P337)</f>
        <v>32 - SAINT-ARAILLES</v>
      </c>
      <c r="R337" s="89" t="n">
        <v>44246</v>
      </c>
      <c r="S337" s="89" t="n">
        <v>44335</v>
      </c>
      <c r="T337" s="90" t="n">
        <v>0</v>
      </c>
      <c r="U337" s="89" t="n">
        <v>44335</v>
      </c>
    </row>
    <row r="338" customFormat="false" ht="13.8" hidden="false" customHeight="false" outlineLevel="0" collapsed="false">
      <c r="N338" s="87" t="n">
        <v>32</v>
      </c>
      <c r="O338" s="87" t="n">
        <v>32361</v>
      </c>
      <c r="P338" s="87" t="s">
        <v>597</v>
      </c>
      <c r="Q338" s="1" t="str">
        <f aca="false">CONCATENATE(N338," - ",P338)</f>
        <v>32 - SAINT-ARROMAN</v>
      </c>
      <c r="R338" s="89" t="n">
        <v>44253</v>
      </c>
      <c r="S338" s="89" t="n">
        <v>44335</v>
      </c>
      <c r="T338" s="90" t="n">
        <v>0</v>
      </c>
      <c r="U338" s="89" t="n">
        <v>44335</v>
      </c>
    </row>
    <row r="339" customFormat="false" ht="13.8" hidden="false" customHeight="false" outlineLevel="0" collapsed="false">
      <c r="N339" s="87" t="n">
        <v>32</v>
      </c>
      <c r="O339" s="87" t="n">
        <v>32362</v>
      </c>
      <c r="P339" s="87" t="s">
        <v>598</v>
      </c>
      <c r="Q339" s="1" t="str">
        <f aca="false">CONCATENATE(N339," - ",P339)</f>
        <v>32 - SAINT-AUNIX-LENGROS</v>
      </c>
      <c r="R339" s="89" t="n">
        <v>44189</v>
      </c>
      <c r="S339" s="89" t="n">
        <v>44335</v>
      </c>
      <c r="T339" s="90" t="n">
        <v>0</v>
      </c>
      <c r="U339" s="89" t="n">
        <v>44335</v>
      </c>
    </row>
    <row r="340" customFormat="false" ht="13.8" hidden="false" customHeight="false" outlineLevel="0" collapsed="false">
      <c r="N340" s="87" t="n">
        <v>32</v>
      </c>
      <c r="O340" s="87" t="n">
        <v>32467</v>
      </c>
      <c r="P340" s="87" t="s">
        <v>599</v>
      </c>
      <c r="Q340" s="1" t="str">
        <f aca="false">CONCATENATE(N340," - ",P340)</f>
        <v>32 - SAINT-CAPRAIS</v>
      </c>
      <c r="R340" s="89" t="n">
        <v>44275</v>
      </c>
      <c r="S340" s="89" t="n">
        <v>44351</v>
      </c>
      <c r="T340" s="90" t="n">
        <v>0</v>
      </c>
      <c r="U340" s="89" t="n">
        <v>44351</v>
      </c>
    </row>
    <row r="341" customFormat="false" ht="13.8" hidden="false" customHeight="false" outlineLevel="0" collapsed="false">
      <c r="N341" s="87" t="n">
        <v>32</v>
      </c>
      <c r="O341" s="87" t="n">
        <v>32367</v>
      </c>
      <c r="P341" s="87" t="s">
        <v>600</v>
      </c>
      <c r="Q341" s="1" t="str">
        <f aca="false">CONCATENATE(N341," - ",P341)</f>
        <v>32 - SAINT-CHRISTAUD</v>
      </c>
      <c r="R341" s="89" t="n">
        <v>44244</v>
      </c>
      <c r="S341" s="89" t="n">
        <v>44248</v>
      </c>
      <c r="T341" s="90" t="n">
        <v>87</v>
      </c>
      <c r="U341" s="89" t="n">
        <v>44335</v>
      </c>
    </row>
    <row r="342" customFormat="false" ht="13.8" hidden="false" customHeight="false" outlineLevel="0" collapsed="false">
      <c r="N342" s="87" t="n">
        <v>32</v>
      </c>
      <c r="O342" s="87" t="n">
        <v>32374</v>
      </c>
      <c r="P342" s="87" t="s">
        <v>601</v>
      </c>
      <c r="Q342" s="1" t="str">
        <f aca="false">CONCATENATE(N342," - ",P342)</f>
        <v>32 - SAINT-ELIX-D'ASTARAC</v>
      </c>
      <c r="R342" s="89" t="n">
        <v>44275</v>
      </c>
      <c r="S342" s="89" t="n">
        <v>44351</v>
      </c>
      <c r="T342" s="90" t="n">
        <v>0</v>
      </c>
      <c r="U342" s="89" t="n">
        <v>44351</v>
      </c>
    </row>
    <row r="343" customFormat="false" ht="13.8" hidden="false" customHeight="false" outlineLevel="0" collapsed="false">
      <c r="N343" s="87" t="n">
        <v>32</v>
      </c>
      <c r="O343" s="87" t="n">
        <v>32375</v>
      </c>
      <c r="P343" s="87" t="s">
        <v>602</v>
      </c>
      <c r="Q343" s="1" t="str">
        <f aca="false">CONCATENATE(N343," - ",P343)</f>
        <v>32 - SAINT-ELIX-THEUX</v>
      </c>
      <c r="R343" s="89" t="n">
        <v>44247</v>
      </c>
      <c r="S343" s="89" t="n">
        <v>44257</v>
      </c>
      <c r="T343" s="90" t="n">
        <v>78</v>
      </c>
      <c r="U343" s="89" t="n">
        <v>44335</v>
      </c>
    </row>
    <row r="344" customFormat="false" ht="13.8" hidden="false" customHeight="false" outlineLevel="0" collapsed="false">
      <c r="N344" s="87" t="n">
        <v>32</v>
      </c>
      <c r="O344" s="87" t="n">
        <v>32378</v>
      </c>
      <c r="P344" s="87" t="s">
        <v>603</v>
      </c>
      <c r="Q344" s="1" t="str">
        <f aca="false">CONCATENATE(N344," - ",P344)</f>
        <v>32 - SAINT-GERME</v>
      </c>
      <c r="R344" s="89" t="n">
        <v>44203</v>
      </c>
      <c r="S344" s="89" t="n">
        <v>44357</v>
      </c>
      <c r="T344" s="90" t="n">
        <v>0</v>
      </c>
      <c r="U344" s="89" t="n">
        <v>44357</v>
      </c>
    </row>
    <row r="345" customFormat="false" ht="13.8" hidden="false" customHeight="false" outlineLevel="0" collapsed="false">
      <c r="N345" s="87" t="n">
        <v>32</v>
      </c>
      <c r="O345" s="87" t="n">
        <v>32380</v>
      </c>
      <c r="P345" s="87" t="s">
        <v>604</v>
      </c>
      <c r="Q345" s="1" t="str">
        <f aca="false">CONCATENATE(N345," - ",P345)</f>
        <v>32 - SAINT-GRIEDE</v>
      </c>
      <c r="R345" s="89" t="n">
        <v>44200</v>
      </c>
      <c r="S345" s="89" t="n">
        <v>44357</v>
      </c>
      <c r="T345" s="90" t="n">
        <v>0</v>
      </c>
      <c r="U345" s="89" t="n">
        <v>44357</v>
      </c>
    </row>
    <row r="346" customFormat="false" ht="13.8" hidden="false" customHeight="false" outlineLevel="0" collapsed="false">
      <c r="N346" s="87" t="n">
        <v>32</v>
      </c>
      <c r="O346" s="87" t="n">
        <v>32382</v>
      </c>
      <c r="P346" s="87" t="s">
        <v>605</v>
      </c>
      <c r="Q346" s="1" t="str">
        <f aca="false">CONCATENATE(N346," - ",P346)</f>
        <v>32 - SAINT-JEAN-POUTGE</v>
      </c>
      <c r="R346" s="89" t="n">
        <v>44227</v>
      </c>
      <c r="S346" s="89" t="n">
        <v>44303</v>
      </c>
      <c r="T346" s="90" t="n">
        <v>0</v>
      </c>
      <c r="U346" s="89" t="n">
        <v>44303</v>
      </c>
    </row>
    <row r="347" customFormat="false" ht="13.8" hidden="false" customHeight="false" outlineLevel="0" collapsed="false">
      <c r="N347" s="87" t="n">
        <v>32</v>
      </c>
      <c r="O347" s="87" t="n">
        <v>32383</v>
      </c>
      <c r="P347" s="87" t="s">
        <v>606</v>
      </c>
      <c r="Q347" s="1" t="str">
        <f aca="false">CONCATENATE(N347," - ",P347)</f>
        <v>32 - SAINT-JUSTIN</v>
      </c>
      <c r="R347" s="89" t="n">
        <v>44189</v>
      </c>
      <c r="S347" s="89" t="n">
        <v>44335</v>
      </c>
      <c r="T347" s="90" t="n">
        <v>0</v>
      </c>
      <c r="U347" s="89" t="n">
        <v>44335</v>
      </c>
    </row>
    <row r="348" customFormat="false" ht="13.8" hidden="false" customHeight="false" outlineLevel="0" collapsed="false">
      <c r="N348" s="87" t="n">
        <v>32</v>
      </c>
      <c r="O348" s="87" t="n">
        <v>32389</v>
      </c>
      <c r="P348" s="87" t="s">
        <v>607</v>
      </c>
      <c r="Q348" s="1" t="str">
        <f aca="false">CONCATENATE(N348," - ",P348)</f>
        <v>32 - SAINT-MARTIN</v>
      </c>
      <c r="R348" s="89" t="n">
        <v>44244</v>
      </c>
      <c r="S348" s="89" t="n">
        <v>44335</v>
      </c>
      <c r="T348" s="90" t="n">
        <v>0</v>
      </c>
      <c r="U348" s="89" t="n">
        <v>44335</v>
      </c>
    </row>
    <row r="349" customFormat="false" ht="13.8" hidden="false" customHeight="false" outlineLevel="0" collapsed="false">
      <c r="N349" s="87" t="n">
        <v>32</v>
      </c>
      <c r="O349" s="87" t="n">
        <v>32390</v>
      </c>
      <c r="P349" s="87" t="s">
        <v>608</v>
      </c>
      <c r="Q349" s="1" t="str">
        <f aca="false">CONCATENATE(N349," - ",P349)</f>
        <v>32 - SAINT-MARTIN-D'ARMAGNAC</v>
      </c>
      <c r="R349" s="89" t="n">
        <v>44200</v>
      </c>
      <c r="S349" s="89" t="n">
        <v>44357</v>
      </c>
      <c r="T349" s="90" t="n">
        <v>0</v>
      </c>
      <c r="U349" s="89" t="n">
        <v>44357</v>
      </c>
    </row>
    <row r="350" customFormat="false" ht="13.8" hidden="false" customHeight="false" outlineLevel="0" collapsed="false">
      <c r="N350" s="87" t="n">
        <v>32</v>
      </c>
      <c r="O350" s="87" t="n">
        <v>32392</v>
      </c>
      <c r="P350" s="87" t="s">
        <v>609</v>
      </c>
      <c r="Q350" s="1" t="str">
        <f aca="false">CONCATENATE(N350," - ",P350)</f>
        <v>32 - SAINT-MARTIN-GIMOIS</v>
      </c>
      <c r="R350" s="89" t="n">
        <v>44275</v>
      </c>
      <c r="S350" s="89" t="n">
        <v>44351</v>
      </c>
      <c r="T350" s="90" t="n">
        <v>0</v>
      </c>
      <c r="U350" s="89" t="n">
        <v>44351</v>
      </c>
    </row>
    <row r="351" customFormat="false" ht="13.8" hidden="false" customHeight="false" outlineLevel="0" collapsed="false">
      <c r="N351" s="87" t="n">
        <v>32</v>
      </c>
      <c r="O351" s="87" t="n">
        <v>32393</v>
      </c>
      <c r="P351" s="87" t="s">
        <v>610</v>
      </c>
      <c r="Q351" s="1" t="str">
        <f aca="false">CONCATENATE(N351," - ",P351)</f>
        <v>32 - SAINT-MAUR</v>
      </c>
      <c r="R351" s="89" t="n">
        <v>44244</v>
      </c>
      <c r="S351" s="89" t="n">
        <v>44248</v>
      </c>
      <c r="T351" s="90" t="n">
        <v>87</v>
      </c>
      <c r="U351" s="89" t="n">
        <v>44335</v>
      </c>
    </row>
    <row r="352" customFormat="false" ht="13.8" hidden="false" customHeight="false" outlineLevel="0" collapsed="false">
      <c r="N352" s="87" t="n">
        <v>32</v>
      </c>
      <c r="O352" s="87" t="n">
        <v>32394</v>
      </c>
      <c r="P352" s="87" t="s">
        <v>611</v>
      </c>
      <c r="Q352" s="1" t="str">
        <f aca="false">CONCATENATE(N352," - ",P352)</f>
        <v>32 - SAINT-MEDARD</v>
      </c>
      <c r="R352" s="89" t="n">
        <v>44247</v>
      </c>
      <c r="S352" s="89" t="n">
        <v>44257</v>
      </c>
      <c r="T352" s="90" t="n">
        <v>78</v>
      </c>
      <c r="U352" s="89" t="n">
        <v>44335</v>
      </c>
    </row>
    <row r="353" customFormat="false" ht="13.8" hidden="false" customHeight="false" outlineLevel="0" collapsed="false">
      <c r="N353" s="87" t="n">
        <v>32</v>
      </c>
      <c r="O353" s="87" t="n">
        <v>32397</v>
      </c>
      <c r="P353" s="87" t="s">
        <v>612</v>
      </c>
      <c r="Q353" s="1" t="str">
        <f aca="false">CONCATENATE(N353," - ",P353)</f>
        <v>32 - SAINT-MICHEL</v>
      </c>
      <c r="R353" s="89" t="n">
        <v>44244</v>
      </c>
      <c r="S353" s="89" t="n">
        <v>44252</v>
      </c>
      <c r="T353" s="90" t="n">
        <v>83</v>
      </c>
      <c r="U353" s="89" t="n">
        <v>44335</v>
      </c>
    </row>
    <row r="354" customFormat="false" ht="13.8" hidden="false" customHeight="false" outlineLevel="0" collapsed="false">
      <c r="N354" s="87" t="n">
        <v>32</v>
      </c>
      <c r="O354" s="87" t="n">
        <v>32398</v>
      </c>
      <c r="P354" s="87" t="s">
        <v>613</v>
      </c>
      <c r="Q354" s="1" t="str">
        <f aca="false">CONCATENATE(N354," - ",P354)</f>
        <v>32 - SAINT-MONT</v>
      </c>
      <c r="R354" s="89" t="n">
        <v>44203</v>
      </c>
      <c r="S354" s="89" t="n">
        <v>44357</v>
      </c>
      <c r="T354" s="90" t="n">
        <v>0</v>
      </c>
      <c r="U354" s="89" t="n">
        <v>44357</v>
      </c>
    </row>
    <row r="355" customFormat="false" ht="13.8" hidden="false" customHeight="false" outlineLevel="0" collapsed="false">
      <c r="N355" s="87" t="n">
        <v>32</v>
      </c>
      <c r="O355" s="87" t="n">
        <v>32401</v>
      </c>
      <c r="P355" s="87" t="s">
        <v>614</v>
      </c>
      <c r="Q355" s="1" t="str">
        <f aca="false">CONCATENATE(N355," - ",P355)</f>
        <v>32 - SAINT-OST</v>
      </c>
      <c r="R355" s="89" t="n">
        <v>44247</v>
      </c>
      <c r="S355" s="89" t="n">
        <v>44335</v>
      </c>
      <c r="T355" s="90" t="n">
        <v>0</v>
      </c>
      <c r="U355" s="89" t="n">
        <v>44335</v>
      </c>
    </row>
    <row r="356" customFormat="false" ht="13.8" hidden="false" customHeight="false" outlineLevel="0" collapsed="false">
      <c r="N356" s="87" t="n">
        <v>32</v>
      </c>
      <c r="O356" s="87" t="n">
        <v>32402</v>
      </c>
      <c r="P356" s="87" t="s">
        <v>615</v>
      </c>
      <c r="Q356" s="1" t="str">
        <f aca="false">CONCATENATE(N356," - ",P356)</f>
        <v>32 - SAINT-PAUL-DE-BAISE</v>
      </c>
      <c r="R356" s="89" t="n">
        <v>44211</v>
      </c>
      <c r="S356" s="89" t="n">
        <v>44303</v>
      </c>
      <c r="T356" s="90" t="n">
        <v>0</v>
      </c>
      <c r="U356" s="89" t="n">
        <v>44303</v>
      </c>
    </row>
    <row r="357" customFormat="false" ht="13.8" hidden="false" customHeight="false" outlineLevel="0" collapsed="false">
      <c r="N357" s="87" t="n">
        <v>32</v>
      </c>
      <c r="O357" s="87" t="n">
        <v>32403</v>
      </c>
      <c r="P357" s="87" t="s">
        <v>616</v>
      </c>
      <c r="Q357" s="1" t="str">
        <f aca="false">CONCATENATE(N357," - ",P357)</f>
        <v>32 - SAINT-PIERRE-D'AUBEZIES</v>
      </c>
      <c r="R357" s="89" t="n">
        <v>44211</v>
      </c>
      <c r="S357" s="89" t="n">
        <v>44335</v>
      </c>
      <c r="T357" s="90" t="n">
        <v>0</v>
      </c>
      <c r="U357" s="89" t="n">
        <v>44335</v>
      </c>
    </row>
    <row r="358" customFormat="false" ht="13.8" hidden="false" customHeight="false" outlineLevel="0" collapsed="false">
      <c r="N358" s="87" t="n">
        <v>32</v>
      </c>
      <c r="O358" s="87" t="n">
        <v>32407</v>
      </c>
      <c r="P358" s="87" t="s">
        <v>617</v>
      </c>
      <c r="Q358" s="1" t="str">
        <f aca="false">CONCATENATE(N358," - ",P358)</f>
        <v>32 - SAINT-SOULAN</v>
      </c>
      <c r="R358" s="89" t="n">
        <v>44275</v>
      </c>
      <c r="S358" s="89" t="n">
        <v>44351</v>
      </c>
      <c r="T358" s="90" t="n">
        <v>0</v>
      </c>
      <c r="U358" s="89" t="n">
        <v>44351</v>
      </c>
    </row>
    <row r="359" customFormat="false" ht="13.8" hidden="false" customHeight="false" outlineLevel="0" collapsed="false">
      <c r="N359" s="87" t="n">
        <v>32</v>
      </c>
      <c r="O359" s="87" t="n">
        <v>32363</v>
      </c>
      <c r="P359" s="87" t="s">
        <v>618</v>
      </c>
      <c r="Q359" s="1" t="str">
        <f aca="false">CONCATENATE(N359," - ",P359)</f>
        <v>32 - SAINTE-AURENCE-CAZAUX</v>
      </c>
      <c r="R359" s="89" t="n">
        <v>44223</v>
      </c>
      <c r="S359" s="89" t="n">
        <v>44255</v>
      </c>
      <c r="T359" s="90" t="n">
        <v>80</v>
      </c>
      <c r="U359" s="89" t="n">
        <v>44335</v>
      </c>
    </row>
    <row r="360" customFormat="false" ht="13.8" hidden="false" customHeight="false" outlineLevel="0" collapsed="false">
      <c r="N360" s="87" t="n">
        <v>32</v>
      </c>
      <c r="O360" s="87" t="n">
        <v>32369</v>
      </c>
      <c r="P360" s="87" t="s">
        <v>619</v>
      </c>
      <c r="Q360" s="1" t="str">
        <f aca="false">CONCATENATE(N360," - ",P360)</f>
        <v>32 - SAINTE-CHRISTIE-D'ARMAGNAC</v>
      </c>
      <c r="R360" s="89" t="n">
        <v>44200</v>
      </c>
      <c r="S360" s="89" t="n">
        <v>44357</v>
      </c>
      <c r="T360" s="90" t="n">
        <v>0</v>
      </c>
      <c r="U360" s="89" t="n">
        <v>44357</v>
      </c>
    </row>
    <row r="361" customFormat="false" ht="13.8" hidden="false" customHeight="false" outlineLevel="0" collapsed="false">
      <c r="N361" s="87" t="n">
        <v>32</v>
      </c>
      <c r="O361" s="87" t="n">
        <v>32373</v>
      </c>
      <c r="P361" s="87" t="s">
        <v>620</v>
      </c>
      <c r="Q361" s="1" t="str">
        <f aca="false">CONCATENATE(N361," - ",P361)</f>
        <v>32 - SAINTE-DODE</v>
      </c>
      <c r="R361" s="89" t="n">
        <v>44244</v>
      </c>
      <c r="S361" s="89" t="n">
        <v>44252</v>
      </c>
      <c r="T361" s="90" t="n">
        <v>83</v>
      </c>
      <c r="U361" s="89" t="n">
        <v>44335</v>
      </c>
    </row>
    <row r="362" customFormat="false" ht="13.8" hidden="false" customHeight="false" outlineLevel="0" collapsed="false">
      <c r="N362" s="87" t="n">
        <v>32</v>
      </c>
      <c r="O362" s="87" t="n">
        <v>32408</v>
      </c>
      <c r="P362" s="87" t="s">
        <v>621</v>
      </c>
      <c r="Q362" s="1" t="str">
        <f aca="false">CONCATENATE(N362," - ",P362)</f>
        <v>32 - SALLES-D'ARMAGNAC</v>
      </c>
      <c r="R362" s="89" t="n">
        <v>44200</v>
      </c>
      <c r="S362" s="89" t="n">
        <v>44357</v>
      </c>
      <c r="T362" s="90" t="n">
        <v>0</v>
      </c>
      <c r="U362" s="89" t="n">
        <v>44357</v>
      </c>
    </row>
    <row r="363" customFormat="false" ht="13.8" hidden="false" customHeight="false" outlineLevel="0" collapsed="false">
      <c r="N363" s="87" t="n">
        <v>32</v>
      </c>
      <c r="O363" s="87" t="n">
        <v>32409</v>
      </c>
      <c r="P363" s="87" t="s">
        <v>622</v>
      </c>
      <c r="Q363" s="1" t="str">
        <f aca="false">CONCATENATE(N363," - ",P363)</f>
        <v>32 - SAMARAN</v>
      </c>
      <c r="R363" s="89" t="n">
        <v>44253</v>
      </c>
      <c r="S363" s="89" t="n">
        <v>44335</v>
      </c>
      <c r="T363" s="90" t="n">
        <v>0</v>
      </c>
      <c r="U363" s="89" t="n">
        <v>44335</v>
      </c>
    </row>
    <row r="364" customFormat="false" ht="13.8" hidden="false" customHeight="false" outlineLevel="0" collapsed="false">
      <c r="N364" s="87" t="n">
        <v>32</v>
      </c>
      <c r="O364" s="87" t="n">
        <v>32412</v>
      </c>
      <c r="P364" s="87" t="s">
        <v>623</v>
      </c>
      <c r="Q364" s="1" t="str">
        <f aca="false">CONCATENATE(N364," - ",P364)</f>
        <v>32 - SARAMON</v>
      </c>
      <c r="R364" s="89" t="n">
        <v>44275</v>
      </c>
      <c r="S364" s="89" t="n">
        <v>44351</v>
      </c>
      <c r="T364" s="90" t="n">
        <v>0</v>
      </c>
      <c r="U364" s="89" t="n">
        <v>44351</v>
      </c>
    </row>
    <row r="365" customFormat="false" ht="13.8" hidden="false" customHeight="false" outlineLevel="0" collapsed="false">
      <c r="N365" s="87" t="n">
        <v>32</v>
      </c>
      <c r="O365" s="87" t="n">
        <v>32414</v>
      </c>
      <c r="P365" s="87" t="s">
        <v>624</v>
      </c>
      <c r="Q365" s="1" t="str">
        <f aca="false">CONCATENATE(N365," - ",P365)</f>
        <v>32 - SARRAGACHIES</v>
      </c>
      <c r="R365" s="89" t="n">
        <v>44204</v>
      </c>
      <c r="S365" s="89" t="n">
        <v>44357</v>
      </c>
      <c r="T365" s="90" t="n">
        <v>0</v>
      </c>
      <c r="U365" s="89" t="n">
        <v>44357</v>
      </c>
    </row>
    <row r="366" customFormat="false" ht="13.8" hidden="false" customHeight="false" outlineLevel="0" collapsed="false">
      <c r="N366" s="87" t="n">
        <v>32</v>
      </c>
      <c r="O366" s="87" t="n">
        <v>32415</v>
      </c>
      <c r="P366" s="87" t="s">
        <v>625</v>
      </c>
      <c r="Q366" s="1" t="str">
        <f aca="false">CONCATENATE(N366," - ",P366)</f>
        <v>32 - SARRAGUZAN</v>
      </c>
      <c r="R366" s="89" t="n">
        <v>44223</v>
      </c>
      <c r="S366" s="89" t="n">
        <v>44335</v>
      </c>
      <c r="T366" s="90" t="n">
        <v>0</v>
      </c>
      <c r="U366" s="89" t="n">
        <v>44335</v>
      </c>
    </row>
    <row r="367" customFormat="false" ht="13.8" hidden="false" customHeight="false" outlineLevel="0" collapsed="false">
      <c r="N367" s="87" t="n">
        <v>32</v>
      </c>
      <c r="O367" s="87" t="n">
        <v>32419</v>
      </c>
      <c r="P367" s="87" t="s">
        <v>626</v>
      </c>
      <c r="Q367" s="1" t="str">
        <f aca="false">CONCATENATE(N367," - ",P367)</f>
        <v>32 - SAUVIAC</v>
      </c>
      <c r="R367" s="89" t="n">
        <v>44247</v>
      </c>
      <c r="S367" s="89" t="n">
        <v>44335</v>
      </c>
      <c r="T367" s="90" t="n">
        <v>0</v>
      </c>
      <c r="U367" s="89" t="n">
        <v>44335</v>
      </c>
    </row>
    <row r="368" customFormat="false" ht="13.8" hidden="false" customHeight="false" outlineLevel="0" collapsed="false">
      <c r="N368" s="87" t="n">
        <v>32</v>
      </c>
      <c r="O368" s="87" t="n">
        <v>32422</v>
      </c>
      <c r="P368" s="87" t="s">
        <v>627</v>
      </c>
      <c r="Q368" s="1" t="str">
        <f aca="false">CONCATENATE(N368," - ",P368)</f>
        <v>32 - SCIEURAC-ET-FLOURES</v>
      </c>
      <c r="R368" s="89" t="n">
        <v>44211</v>
      </c>
      <c r="S368" s="89" t="n">
        <v>44335</v>
      </c>
      <c r="T368" s="90" t="n">
        <v>0</v>
      </c>
      <c r="U368" s="89" t="n">
        <v>44335</v>
      </c>
    </row>
    <row r="369" customFormat="false" ht="13.8" hidden="false" customHeight="false" outlineLevel="0" collapsed="false">
      <c r="N369" s="87" t="n">
        <v>32</v>
      </c>
      <c r="O369" s="87" t="n">
        <v>32423</v>
      </c>
      <c r="P369" s="87" t="s">
        <v>628</v>
      </c>
      <c r="Q369" s="1" t="str">
        <f aca="false">CONCATENATE(N369," - ",P369)</f>
        <v>32 - SEAILLES</v>
      </c>
      <c r="R369" s="89" t="n">
        <v>44200</v>
      </c>
      <c r="S369" s="89" t="n">
        <v>44303</v>
      </c>
      <c r="T369" s="90" t="n">
        <v>0</v>
      </c>
      <c r="U369" s="89" t="n">
        <v>44303</v>
      </c>
    </row>
    <row r="370" customFormat="false" ht="13.8" hidden="false" customHeight="false" outlineLevel="0" collapsed="false">
      <c r="N370" s="87" t="n">
        <v>32</v>
      </c>
      <c r="O370" s="87" t="n">
        <v>32424</v>
      </c>
      <c r="P370" s="87" t="s">
        <v>629</v>
      </c>
      <c r="Q370" s="1" t="str">
        <f aca="false">CONCATENATE(N370," - ",P370)</f>
        <v>32 - SEGOS</v>
      </c>
      <c r="R370" s="89" t="n">
        <v>44203</v>
      </c>
      <c r="S370" s="89" t="n">
        <v>44357</v>
      </c>
      <c r="T370" s="90" t="n">
        <v>0</v>
      </c>
      <c r="U370" s="89" t="n">
        <v>44357</v>
      </c>
    </row>
    <row r="371" customFormat="false" ht="13.8" hidden="false" customHeight="false" outlineLevel="0" collapsed="false">
      <c r="N371" s="87" t="n">
        <v>32</v>
      </c>
      <c r="O371" s="87" t="n">
        <v>32426</v>
      </c>
      <c r="P371" s="87" t="s">
        <v>630</v>
      </c>
      <c r="Q371" s="1" t="str">
        <f aca="false">CONCATENATE(N371," - ",P371)</f>
        <v>32 - SEISSAN</v>
      </c>
      <c r="R371" s="89" t="n">
        <v>44256</v>
      </c>
      <c r="S371" s="89" t="n">
        <v>44335</v>
      </c>
      <c r="T371" s="90" t="n">
        <v>0</v>
      </c>
      <c r="U371" s="89" t="n">
        <v>44335</v>
      </c>
    </row>
    <row r="372" customFormat="false" ht="13.8" hidden="false" customHeight="false" outlineLevel="0" collapsed="false">
      <c r="N372" s="87" t="n">
        <v>32</v>
      </c>
      <c r="O372" s="87" t="n">
        <v>32427</v>
      </c>
      <c r="P372" s="87" t="s">
        <v>631</v>
      </c>
      <c r="Q372" s="1" t="str">
        <f aca="false">CONCATENATE(N372," - ",P372)</f>
        <v>32 - SEMBOUES</v>
      </c>
      <c r="R372" s="89" t="n">
        <v>44244</v>
      </c>
      <c r="S372" s="89" t="n">
        <v>44335</v>
      </c>
      <c r="T372" s="90" t="n">
        <v>0</v>
      </c>
      <c r="U372" s="89" t="n">
        <v>44335</v>
      </c>
    </row>
    <row r="373" customFormat="false" ht="13.8" hidden="false" customHeight="false" outlineLevel="0" collapsed="false">
      <c r="N373" s="87" t="n">
        <v>32</v>
      </c>
      <c r="O373" s="87" t="n">
        <v>32428</v>
      </c>
      <c r="P373" s="87" t="s">
        <v>632</v>
      </c>
      <c r="Q373" s="1" t="str">
        <f aca="false">CONCATENATE(N373," - ",P373)</f>
        <v>32 - SEMEZIES-CACHAN</v>
      </c>
      <c r="R373" s="89" t="n">
        <v>44275</v>
      </c>
      <c r="S373" s="89" t="n">
        <v>44351</v>
      </c>
      <c r="T373" s="90" t="n">
        <v>0</v>
      </c>
      <c r="U373" s="89" t="n">
        <v>44351</v>
      </c>
    </row>
    <row r="374" customFormat="false" ht="13.8" hidden="false" customHeight="false" outlineLevel="0" collapsed="false">
      <c r="N374" s="87" t="n">
        <v>32</v>
      </c>
      <c r="O374" s="87" t="n">
        <v>32434</v>
      </c>
      <c r="P374" s="87" t="s">
        <v>633</v>
      </c>
      <c r="Q374" s="1" t="str">
        <f aca="false">CONCATENATE(N374," - ",P374)</f>
        <v>32 - SION</v>
      </c>
      <c r="R374" s="89" t="n">
        <v>44200</v>
      </c>
      <c r="S374" s="89" t="n">
        <v>44357</v>
      </c>
      <c r="T374" s="90" t="n">
        <v>0</v>
      </c>
      <c r="U374" s="89" t="n">
        <v>44357</v>
      </c>
    </row>
    <row r="375" customFormat="false" ht="13.8" hidden="false" customHeight="false" outlineLevel="0" collapsed="false">
      <c r="N375" s="87" t="n">
        <v>32</v>
      </c>
      <c r="O375" s="87" t="n">
        <v>32437</v>
      </c>
      <c r="P375" s="87" t="s">
        <v>634</v>
      </c>
      <c r="Q375" s="1" t="str">
        <f aca="false">CONCATENATE(N375," - ",P375)</f>
        <v>32 - SORBETS</v>
      </c>
      <c r="R375" s="89" t="n">
        <v>44200</v>
      </c>
      <c r="S375" s="89" t="n">
        <v>44357</v>
      </c>
      <c r="T375" s="90" t="n">
        <v>0</v>
      </c>
      <c r="U375" s="89" t="n">
        <v>44357</v>
      </c>
    </row>
    <row r="376" customFormat="false" ht="13.8" hidden="false" customHeight="false" outlineLevel="0" collapsed="false">
      <c r="N376" s="87" t="n">
        <v>32</v>
      </c>
      <c r="O376" s="87" t="n">
        <v>32439</v>
      </c>
      <c r="P376" s="87" t="s">
        <v>635</v>
      </c>
      <c r="Q376" s="1" t="str">
        <f aca="false">CONCATENATE(N376," - ",P376)</f>
        <v>32 - TARSAC</v>
      </c>
      <c r="R376" s="89" t="n">
        <v>44204</v>
      </c>
      <c r="S376" s="89" t="n">
        <v>44357</v>
      </c>
      <c r="T376" s="90" t="n">
        <v>0</v>
      </c>
      <c r="U376" s="89" t="n">
        <v>44357</v>
      </c>
    </row>
    <row r="377" customFormat="false" ht="13.8" hidden="false" customHeight="false" outlineLevel="0" collapsed="false">
      <c r="N377" s="87" t="n">
        <v>32</v>
      </c>
      <c r="O377" s="87" t="n">
        <v>32440</v>
      </c>
      <c r="P377" s="87" t="s">
        <v>636</v>
      </c>
      <c r="Q377" s="1" t="str">
        <f aca="false">CONCATENATE(N377," - ",P377)</f>
        <v>32 - TASQUE</v>
      </c>
      <c r="R377" s="89" t="n">
        <v>44204</v>
      </c>
      <c r="S377" s="89" t="n">
        <v>44303</v>
      </c>
      <c r="T377" s="90" t="n">
        <v>0</v>
      </c>
      <c r="U377" s="89" t="n">
        <v>44303</v>
      </c>
    </row>
    <row r="378" customFormat="false" ht="13.8" hidden="false" customHeight="false" outlineLevel="0" collapsed="false">
      <c r="N378" s="87" t="n">
        <v>32</v>
      </c>
      <c r="O378" s="87" t="n">
        <v>32443</v>
      </c>
      <c r="P378" s="87" t="s">
        <v>637</v>
      </c>
      <c r="Q378" s="1" t="str">
        <f aca="false">CONCATENATE(N378," - ",P378)</f>
        <v>32 - TERMES-D'ARMAGNAC</v>
      </c>
      <c r="R378" s="89" t="n">
        <v>44204</v>
      </c>
      <c r="S378" s="89" t="n">
        <v>44357</v>
      </c>
      <c r="T378" s="90" t="n">
        <v>0</v>
      </c>
      <c r="U378" s="89" t="n">
        <v>44357</v>
      </c>
    </row>
    <row r="379" customFormat="false" ht="13.8" hidden="false" customHeight="false" outlineLevel="0" collapsed="false">
      <c r="N379" s="87" t="n">
        <v>32</v>
      </c>
      <c r="O379" s="87" t="n">
        <v>32445</v>
      </c>
      <c r="P379" s="87" t="s">
        <v>638</v>
      </c>
      <c r="Q379" s="1" t="str">
        <f aca="false">CONCATENATE(N379," - ",P379)</f>
        <v>32 - TIESTE-URAGNOUX</v>
      </c>
      <c r="R379" s="89" t="n">
        <v>44187</v>
      </c>
      <c r="S379" s="89" t="n">
        <v>44335</v>
      </c>
      <c r="T379" s="90" t="n">
        <v>0</v>
      </c>
      <c r="U379" s="89" t="n">
        <v>44335</v>
      </c>
    </row>
    <row r="380" customFormat="false" ht="13.8" hidden="false" customHeight="false" outlineLevel="0" collapsed="false">
      <c r="N380" s="87" t="n">
        <v>32</v>
      </c>
      <c r="O380" s="87" t="n">
        <v>32446</v>
      </c>
      <c r="P380" s="87" t="s">
        <v>639</v>
      </c>
      <c r="Q380" s="1" t="str">
        <f aca="false">CONCATENATE(N380," - ",P380)</f>
        <v>32 - TILLAC</v>
      </c>
      <c r="R380" s="89" t="n">
        <v>44244</v>
      </c>
      <c r="S380" s="89" t="n">
        <v>44335</v>
      </c>
      <c r="T380" s="90" t="n">
        <v>0</v>
      </c>
      <c r="U380" s="89" t="n">
        <v>44335</v>
      </c>
    </row>
    <row r="381" customFormat="false" ht="13.8" hidden="false" customHeight="false" outlineLevel="0" collapsed="false">
      <c r="N381" s="87" t="n">
        <v>32</v>
      </c>
      <c r="O381" s="87" t="n">
        <v>32447</v>
      </c>
      <c r="P381" s="87" t="s">
        <v>640</v>
      </c>
      <c r="Q381" s="1" t="str">
        <f aca="false">CONCATENATE(N381," - ",P381)</f>
        <v>32 - TIRENT-PONTEJAC</v>
      </c>
      <c r="R381" s="89" t="n">
        <v>44275</v>
      </c>
      <c r="S381" s="89" t="n">
        <v>44351</v>
      </c>
      <c r="T381" s="90" t="n">
        <v>0</v>
      </c>
      <c r="U381" s="89" t="n">
        <v>44351</v>
      </c>
    </row>
    <row r="382" customFormat="false" ht="13.8" hidden="false" customHeight="false" outlineLevel="0" collapsed="false">
      <c r="N382" s="87" t="n">
        <v>32</v>
      </c>
      <c r="O382" s="87" t="n">
        <v>32449</v>
      </c>
      <c r="P382" s="87" t="s">
        <v>641</v>
      </c>
      <c r="Q382" s="1" t="str">
        <f aca="false">CONCATENATE(N382," - ",P382)</f>
        <v>32 - TOUJOUSE</v>
      </c>
      <c r="R382" s="89" t="n">
        <v>44204</v>
      </c>
      <c r="S382" s="89" t="n">
        <v>44357</v>
      </c>
      <c r="T382" s="90" t="n">
        <v>0</v>
      </c>
      <c r="U382" s="89" t="n">
        <v>44357</v>
      </c>
    </row>
    <row r="383" customFormat="false" ht="13.8" hidden="false" customHeight="false" outlineLevel="0" collapsed="false">
      <c r="N383" s="87" t="n">
        <v>32</v>
      </c>
      <c r="O383" s="87" t="n">
        <v>32450</v>
      </c>
      <c r="P383" s="87" t="s">
        <v>642</v>
      </c>
      <c r="Q383" s="1" t="str">
        <f aca="false">CONCATENATE(N383," - ",P383)</f>
        <v>32 - TOURDUN</v>
      </c>
      <c r="R383" s="89" t="n">
        <v>44211</v>
      </c>
      <c r="S383" s="89" t="n">
        <v>44335</v>
      </c>
      <c r="T383" s="90" t="n">
        <v>0</v>
      </c>
      <c r="U383" s="89" t="n">
        <v>44335</v>
      </c>
    </row>
    <row r="384" customFormat="false" ht="13.8" hidden="false" customHeight="false" outlineLevel="0" collapsed="false">
      <c r="N384" s="87" t="n">
        <v>32</v>
      </c>
      <c r="O384" s="87" t="n">
        <v>32454</v>
      </c>
      <c r="P384" s="87" t="s">
        <v>643</v>
      </c>
      <c r="Q384" s="1" t="str">
        <f aca="false">CONCATENATE(N384," - ",P384)</f>
        <v>32 - TRAVERSERES</v>
      </c>
      <c r="R384" s="89" t="n">
        <v>44275</v>
      </c>
      <c r="S384" s="89" t="n">
        <v>44351</v>
      </c>
      <c r="T384" s="90" t="n">
        <v>0</v>
      </c>
      <c r="U384" s="89" t="n">
        <v>44351</v>
      </c>
    </row>
    <row r="385" customFormat="false" ht="13.8" hidden="false" customHeight="false" outlineLevel="0" collapsed="false">
      <c r="N385" s="87" t="n">
        <v>32</v>
      </c>
      <c r="O385" s="87" t="n">
        <v>32455</v>
      </c>
      <c r="P385" s="87" t="s">
        <v>644</v>
      </c>
      <c r="Q385" s="1" t="str">
        <f aca="false">CONCATENATE(N385," - ",P385)</f>
        <v>32 - TRONCENS</v>
      </c>
      <c r="R385" s="89" t="n">
        <v>44244</v>
      </c>
      <c r="S385" s="89" t="n">
        <v>44335</v>
      </c>
      <c r="T385" s="90" t="n">
        <v>0</v>
      </c>
      <c r="U385" s="89" t="n">
        <v>44335</v>
      </c>
    </row>
    <row r="386" customFormat="false" ht="13.8" hidden="false" customHeight="false" outlineLevel="0" collapsed="false">
      <c r="N386" s="87" t="n">
        <v>32</v>
      </c>
      <c r="O386" s="87" t="n">
        <v>32456</v>
      </c>
      <c r="P386" s="87" t="s">
        <v>645</v>
      </c>
      <c r="Q386" s="1" t="str">
        <f aca="false">CONCATENATE(N386," - ",P386)</f>
        <v>32 - TUDELLE</v>
      </c>
      <c r="R386" s="89" t="n">
        <v>44211</v>
      </c>
      <c r="S386" s="89" t="n">
        <v>44303</v>
      </c>
      <c r="T386" s="90" t="n">
        <v>0</v>
      </c>
      <c r="U386" s="89" t="n">
        <v>44303</v>
      </c>
    </row>
    <row r="387" customFormat="false" ht="13.8" hidden="false" customHeight="false" outlineLevel="0" collapsed="false">
      <c r="N387" s="87" t="n">
        <v>32</v>
      </c>
      <c r="O387" s="87" t="n">
        <v>32458</v>
      </c>
      <c r="P387" s="87" t="s">
        <v>646</v>
      </c>
      <c r="Q387" s="1" t="str">
        <f aca="false">CONCATENATE(N387," - ",P387)</f>
        <v>32 - URGOSSE</v>
      </c>
      <c r="R387" s="89" t="n">
        <v>44200</v>
      </c>
      <c r="S387" s="89" t="n">
        <v>44357</v>
      </c>
      <c r="T387" s="90" t="n">
        <v>0</v>
      </c>
      <c r="U387" s="89" t="n">
        <v>44357</v>
      </c>
    </row>
    <row r="388" customFormat="false" ht="13.8" hidden="false" customHeight="false" outlineLevel="0" collapsed="false">
      <c r="N388" s="87" t="n">
        <v>32</v>
      </c>
      <c r="O388" s="87" t="n">
        <v>32459</v>
      </c>
      <c r="P388" s="87" t="s">
        <v>647</v>
      </c>
      <c r="Q388" s="1" t="str">
        <f aca="false">CONCATENATE(N388," - ",P388)</f>
        <v>32 - VALENCE-SUR-BAISE</v>
      </c>
      <c r="R388" s="89" t="n">
        <v>44211</v>
      </c>
      <c r="S388" s="89" t="n">
        <v>44303</v>
      </c>
      <c r="T388" s="90" t="n">
        <v>0</v>
      </c>
      <c r="U388" s="89" t="n">
        <v>44303</v>
      </c>
    </row>
    <row r="389" customFormat="false" ht="13.8" hidden="false" customHeight="false" outlineLevel="0" collapsed="false">
      <c r="N389" s="87" t="n">
        <v>32</v>
      </c>
      <c r="O389" s="87" t="n">
        <v>32460</v>
      </c>
      <c r="P389" s="87" t="s">
        <v>648</v>
      </c>
      <c r="Q389" s="1" t="str">
        <f aca="false">CONCATENATE(N389," - ",P389)</f>
        <v>32 - VERGOIGNAN</v>
      </c>
      <c r="R389" s="89" t="n">
        <v>44203</v>
      </c>
      <c r="S389" s="89" t="n">
        <v>44357</v>
      </c>
      <c r="T389" s="90" t="n">
        <v>0</v>
      </c>
      <c r="U389" s="89" t="n">
        <v>44357</v>
      </c>
    </row>
    <row r="390" customFormat="false" ht="13.8" hidden="false" customHeight="false" outlineLevel="0" collapsed="false">
      <c r="N390" s="87" t="n">
        <v>32</v>
      </c>
      <c r="O390" s="87" t="n">
        <v>32461</v>
      </c>
      <c r="P390" s="87" t="s">
        <v>649</v>
      </c>
      <c r="Q390" s="1" t="str">
        <f aca="false">CONCATENATE(N390," - ",P390)</f>
        <v>32 - VERLUS</v>
      </c>
      <c r="R390" s="89" t="n">
        <v>44203</v>
      </c>
      <c r="S390" s="89" t="n">
        <v>44357</v>
      </c>
      <c r="T390" s="90" t="n">
        <v>0</v>
      </c>
      <c r="U390" s="89" t="n">
        <v>44357</v>
      </c>
    </row>
    <row r="391" customFormat="false" ht="13.8" hidden="false" customHeight="false" outlineLevel="0" collapsed="false">
      <c r="N391" s="87" t="n">
        <v>32</v>
      </c>
      <c r="O391" s="87" t="n">
        <v>32462</v>
      </c>
      <c r="P391" s="87" t="s">
        <v>650</v>
      </c>
      <c r="Q391" s="1" t="str">
        <f aca="false">CONCATENATE(N391," - ",P391)</f>
        <v>32 - VIC-FEZENSAC</v>
      </c>
      <c r="R391" s="89" t="n">
        <v>44211</v>
      </c>
      <c r="S391" s="89" t="n">
        <v>44357</v>
      </c>
      <c r="T391" s="90" t="n">
        <v>0</v>
      </c>
      <c r="U391" s="89" t="n">
        <v>44357</v>
      </c>
    </row>
    <row r="392" customFormat="false" ht="13.8" hidden="false" customHeight="false" outlineLevel="0" collapsed="false">
      <c r="N392" s="87" t="n">
        <v>32</v>
      </c>
      <c r="O392" s="87" t="n">
        <v>32463</v>
      </c>
      <c r="P392" s="87" t="s">
        <v>651</v>
      </c>
      <c r="Q392" s="1" t="str">
        <f aca="false">CONCATENATE(N392," - ",P392)</f>
        <v>32 - VIELLA</v>
      </c>
      <c r="R392" s="89" t="n">
        <v>44204</v>
      </c>
      <c r="S392" s="89" t="n">
        <v>44323</v>
      </c>
      <c r="T392" s="90" t="n">
        <v>0</v>
      </c>
      <c r="U392" s="89" t="n">
        <v>44323</v>
      </c>
    </row>
    <row r="393" customFormat="false" ht="13.8" hidden="false" customHeight="false" outlineLevel="0" collapsed="false">
      <c r="N393" s="87" t="n">
        <v>32</v>
      </c>
      <c r="O393" s="87" t="n">
        <v>32464</v>
      </c>
      <c r="P393" s="87" t="s">
        <v>652</v>
      </c>
      <c r="Q393" s="1" t="str">
        <f aca="false">CONCATENATE(N393," - ",P393)</f>
        <v>32 - VILLECOMTAL-SUR-ARROS</v>
      </c>
      <c r="R393" s="89" t="n">
        <v>44227</v>
      </c>
      <c r="S393" s="89" t="n">
        <v>44252</v>
      </c>
      <c r="T393" s="90" t="n">
        <v>83</v>
      </c>
      <c r="U393" s="89" t="n">
        <v>44335</v>
      </c>
    </row>
    <row r="394" customFormat="false" ht="13.8" hidden="false" customHeight="false" outlineLevel="0" collapsed="false">
      <c r="N394" s="87" t="n">
        <v>32</v>
      </c>
      <c r="O394" s="87" t="n">
        <v>32466</v>
      </c>
      <c r="P394" s="87" t="s">
        <v>653</v>
      </c>
      <c r="Q394" s="1" t="str">
        <f aca="false">CONCATENATE(N394," - ",P394)</f>
        <v>32 - VIOZAN</v>
      </c>
      <c r="R394" s="89" t="n">
        <v>44247</v>
      </c>
      <c r="S394" s="89" t="n">
        <v>44335</v>
      </c>
      <c r="T394" s="90" t="n">
        <v>0</v>
      </c>
      <c r="U394" s="89" t="n">
        <v>44335</v>
      </c>
    </row>
    <row r="395" customFormat="false" ht="23.85" hidden="false" customHeight="false" outlineLevel="0" collapsed="false">
      <c r="N395" s="87" t="n">
        <v>40</v>
      </c>
      <c r="O395" s="95" t="n">
        <v>40001</v>
      </c>
      <c r="P395" s="95" t="s">
        <v>654</v>
      </c>
      <c r="Q395" s="1" t="str">
        <f aca="false">CONCATENATE(N395," - ",P395)</f>
        <v>40 - AIRE-SUR-L'ADOUR</v>
      </c>
      <c r="R395" s="89" t="n">
        <v>44199</v>
      </c>
      <c r="S395" s="89" t="n">
        <v>44357</v>
      </c>
      <c r="T395" s="90" t="n">
        <v>0</v>
      </c>
      <c r="U395" s="89" t="n">
        <v>44357</v>
      </c>
    </row>
    <row r="396" customFormat="false" ht="13.8" hidden="false" customHeight="false" outlineLevel="0" collapsed="false">
      <c r="N396" s="87" t="n">
        <v>40</v>
      </c>
      <c r="O396" s="95" t="n">
        <v>40002</v>
      </c>
      <c r="P396" s="95" t="s">
        <v>655</v>
      </c>
      <c r="Q396" s="1" t="str">
        <f aca="false">CONCATENATE(N396," - ",P396)</f>
        <v>40 - AMOU</v>
      </c>
      <c r="R396" s="89" t="n">
        <v>44185</v>
      </c>
      <c r="S396" s="89" t="n">
        <v>44357</v>
      </c>
      <c r="T396" s="90" t="n">
        <v>0</v>
      </c>
      <c r="U396" s="89" t="n">
        <v>44357</v>
      </c>
    </row>
    <row r="397" customFormat="false" ht="13.8" hidden="false" customHeight="false" outlineLevel="0" collapsed="false">
      <c r="N397" s="87" t="n">
        <v>40</v>
      </c>
      <c r="O397" s="95" t="n">
        <v>40003</v>
      </c>
      <c r="P397" s="95" t="s">
        <v>656</v>
      </c>
      <c r="Q397" s="1" t="str">
        <f aca="false">CONCATENATE(N397," - ",P397)</f>
        <v>40 - ANGOUMÉ</v>
      </c>
      <c r="R397" s="89" t="n">
        <v>44174</v>
      </c>
      <c r="S397" s="89" t="n">
        <v>44301</v>
      </c>
      <c r="T397" s="90" t="n">
        <v>0</v>
      </c>
      <c r="U397" s="89" t="n">
        <v>44301</v>
      </c>
    </row>
    <row r="398" customFormat="false" ht="13.8" hidden="false" customHeight="false" outlineLevel="0" collapsed="false">
      <c r="N398" s="87" t="n">
        <v>40</v>
      </c>
      <c r="O398" s="95" t="n">
        <v>40004</v>
      </c>
      <c r="P398" s="95" t="s">
        <v>657</v>
      </c>
      <c r="Q398" s="1" t="str">
        <f aca="false">CONCATENATE(N398," - ",P398)</f>
        <v>40 - ANGRESSE</v>
      </c>
      <c r="R398" s="89" t="n">
        <v>44170</v>
      </c>
      <c r="S398" s="89" t="n">
        <v>44301</v>
      </c>
      <c r="T398" s="90" t="n">
        <v>0</v>
      </c>
      <c r="U398" s="89" t="n">
        <v>44301</v>
      </c>
    </row>
    <row r="399" customFormat="false" ht="13.8" hidden="false" customHeight="false" outlineLevel="0" collapsed="false">
      <c r="N399" s="87" t="n">
        <v>40</v>
      </c>
      <c r="O399" s="95" t="n">
        <v>40005</v>
      </c>
      <c r="P399" s="95" t="s">
        <v>658</v>
      </c>
      <c r="Q399" s="1" t="str">
        <f aca="false">CONCATENATE(N399," - ",P399)</f>
        <v>40 - ARBOUCAVE</v>
      </c>
      <c r="R399" s="89" t="n">
        <v>44196</v>
      </c>
      <c r="S399" s="89" t="n">
        <v>44357</v>
      </c>
      <c r="T399" s="90" t="n">
        <v>0</v>
      </c>
      <c r="U399" s="89" t="n">
        <v>44357</v>
      </c>
    </row>
    <row r="400" customFormat="false" ht="13.8" hidden="false" customHeight="false" outlineLevel="0" collapsed="false">
      <c r="N400" s="87" t="n">
        <v>40</v>
      </c>
      <c r="O400" s="95" t="n">
        <v>40006</v>
      </c>
      <c r="P400" s="95" t="s">
        <v>659</v>
      </c>
      <c r="Q400" s="1" t="str">
        <f aca="false">CONCATENATE(N400," - ",P400)</f>
        <v>40 - ARENGOSSE</v>
      </c>
      <c r="R400" s="89" t="n">
        <v>44211</v>
      </c>
      <c r="S400" s="89" t="n">
        <v>44301</v>
      </c>
      <c r="T400" s="90" t="n">
        <v>0</v>
      </c>
      <c r="U400" s="89" t="n">
        <v>44301</v>
      </c>
    </row>
    <row r="401" customFormat="false" ht="13.8" hidden="false" customHeight="false" outlineLevel="0" collapsed="false">
      <c r="N401" s="87" t="n">
        <v>40</v>
      </c>
      <c r="O401" s="95" t="n">
        <v>40007</v>
      </c>
      <c r="P401" s="95" t="s">
        <v>660</v>
      </c>
      <c r="Q401" s="1" t="str">
        <f aca="false">CONCATENATE(N401," - ",P401)</f>
        <v>40 - ARGELOS</v>
      </c>
      <c r="R401" s="89" t="n">
        <v>44192</v>
      </c>
      <c r="S401" s="89" t="n">
        <v>44357</v>
      </c>
      <c r="T401" s="90" t="n">
        <v>0</v>
      </c>
      <c r="U401" s="89" t="n">
        <v>44357</v>
      </c>
    </row>
    <row r="402" customFormat="false" ht="13.8" hidden="false" customHeight="false" outlineLevel="0" collapsed="false">
      <c r="N402" s="87" t="n">
        <v>40</v>
      </c>
      <c r="O402" s="95" t="n">
        <v>40011</v>
      </c>
      <c r="P402" s="95" t="s">
        <v>661</v>
      </c>
      <c r="Q402" s="1" t="str">
        <f aca="false">CONCATENATE(N402," - ",P402)</f>
        <v>40 - ARSAGUE</v>
      </c>
      <c r="R402" s="89" t="n">
        <v>44185</v>
      </c>
      <c r="S402" s="89" t="n">
        <v>44357</v>
      </c>
      <c r="T402" s="90" t="n">
        <v>0</v>
      </c>
      <c r="U402" s="89" t="n">
        <v>44357</v>
      </c>
    </row>
    <row r="403" customFormat="false" ht="13.8" hidden="false" customHeight="false" outlineLevel="0" collapsed="false">
      <c r="N403" s="87" t="n">
        <v>40</v>
      </c>
      <c r="O403" s="95" t="n">
        <v>40012</v>
      </c>
      <c r="P403" s="95" t="s">
        <v>662</v>
      </c>
      <c r="Q403" s="1" t="str">
        <f aca="false">CONCATENATE(N403," - ",P403)</f>
        <v>40 - ARTASSENX</v>
      </c>
      <c r="R403" s="89" t="n">
        <v>44206</v>
      </c>
      <c r="S403" s="89" t="n">
        <v>44357</v>
      </c>
      <c r="T403" s="90" t="n">
        <v>0</v>
      </c>
      <c r="U403" s="89" t="n">
        <v>44357</v>
      </c>
    </row>
    <row r="404" customFormat="false" ht="35.05" hidden="false" customHeight="false" outlineLevel="0" collapsed="false">
      <c r="N404" s="87" t="n">
        <v>40</v>
      </c>
      <c r="O404" s="95" t="n">
        <v>40013</v>
      </c>
      <c r="P404" s="95" t="s">
        <v>663</v>
      </c>
      <c r="Q404" s="1" t="str">
        <f aca="false">CONCATENATE(N404," - ",P404)</f>
        <v>40 - ARTHEZ-D'ARMAGNAC</v>
      </c>
      <c r="R404" s="89" t="n">
        <v>44206</v>
      </c>
      <c r="S404" s="89" t="n">
        <v>44357</v>
      </c>
      <c r="T404" s="90" t="n">
        <v>0</v>
      </c>
      <c r="U404" s="89" t="n">
        <v>44357</v>
      </c>
    </row>
    <row r="405" customFormat="false" ht="13.8" hidden="false" customHeight="false" outlineLevel="0" collapsed="false">
      <c r="N405" s="87" t="n">
        <v>40</v>
      </c>
      <c r="O405" s="95" t="n">
        <v>40014</v>
      </c>
      <c r="P405" s="95" t="s">
        <v>664</v>
      </c>
      <c r="Q405" s="1" t="str">
        <f aca="false">CONCATENATE(N405," - ",P405)</f>
        <v>40 - ARUE</v>
      </c>
      <c r="R405" s="89" t="n">
        <v>44211</v>
      </c>
      <c r="S405" s="89" t="n">
        <v>44301</v>
      </c>
      <c r="T405" s="90" t="n">
        <v>0</v>
      </c>
      <c r="U405" s="89" t="n">
        <v>44301</v>
      </c>
    </row>
    <row r="406" customFormat="false" ht="13.8" hidden="false" customHeight="false" outlineLevel="0" collapsed="false">
      <c r="N406" s="87" t="n">
        <v>40</v>
      </c>
      <c r="O406" s="95" t="n">
        <v>40015</v>
      </c>
      <c r="P406" s="95" t="s">
        <v>665</v>
      </c>
      <c r="Q406" s="1" t="str">
        <f aca="false">CONCATENATE(N406," - ",P406)</f>
        <v>40 - ARX</v>
      </c>
      <c r="R406" s="89" t="n">
        <v>44211</v>
      </c>
      <c r="S406" s="89" t="n">
        <v>44301</v>
      </c>
      <c r="T406" s="90" t="n">
        <v>0</v>
      </c>
      <c r="U406" s="89" t="n">
        <v>44301</v>
      </c>
    </row>
    <row r="407" customFormat="false" ht="13.8" hidden="false" customHeight="false" outlineLevel="0" collapsed="false">
      <c r="N407" s="87" t="n">
        <v>40</v>
      </c>
      <c r="O407" s="95" t="n">
        <v>40016</v>
      </c>
      <c r="P407" s="95" t="s">
        <v>666</v>
      </c>
      <c r="Q407" s="1" t="str">
        <f aca="false">CONCATENATE(N407," - ",P407)</f>
        <v>40 - AUBAGNAN</v>
      </c>
      <c r="R407" s="89" t="n">
        <v>44192</v>
      </c>
      <c r="S407" s="89" t="n">
        <v>44357</v>
      </c>
      <c r="T407" s="90" t="n">
        <v>0</v>
      </c>
      <c r="U407" s="89" t="n">
        <v>44357</v>
      </c>
    </row>
    <row r="408" customFormat="false" ht="13.8" hidden="false" customHeight="false" outlineLevel="0" collapsed="false">
      <c r="N408" s="87" t="n">
        <v>40</v>
      </c>
      <c r="O408" s="95" t="n">
        <v>40017</v>
      </c>
      <c r="P408" s="95" t="s">
        <v>667</v>
      </c>
      <c r="Q408" s="1" t="str">
        <f aca="false">CONCATENATE(N408," - ",P408)</f>
        <v>40 - AUDIGNON</v>
      </c>
      <c r="R408" s="89" t="n">
        <v>44192</v>
      </c>
      <c r="S408" s="89" t="n">
        <v>44357</v>
      </c>
      <c r="T408" s="90" t="n">
        <v>0</v>
      </c>
      <c r="U408" s="89" t="n">
        <v>44357</v>
      </c>
    </row>
    <row r="409" customFormat="false" ht="13.8" hidden="false" customHeight="false" outlineLevel="0" collapsed="false">
      <c r="N409" s="87" t="n">
        <v>40</v>
      </c>
      <c r="O409" s="95" t="n">
        <v>40018</v>
      </c>
      <c r="P409" s="95" t="s">
        <v>668</v>
      </c>
      <c r="Q409" s="1" t="str">
        <f aca="false">CONCATENATE(N409," - ",P409)</f>
        <v>40 - AUDON</v>
      </c>
      <c r="R409" s="89" t="n">
        <v>44196</v>
      </c>
      <c r="S409" s="89" t="n">
        <v>44357</v>
      </c>
      <c r="T409" s="90" t="n">
        <v>0</v>
      </c>
      <c r="U409" s="89" t="n">
        <v>44357</v>
      </c>
    </row>
    <row r="410" customFormat="false" ht="13.8" hidden="false" customHeight="false" outlineLevel="0" collapsed="false">
      <c r="N410" s="87" t="n">
        <v>40</v>
      </c>
      <c r="O410" s="95" t="n">
        <v>40020</v>
      </c>
      <c r="P410" s="95" t="s">
        <v>669</v>
      </c>
      <c r="Q410" s="1" t="str">
        <f aca="false">CONCATENATE(N410," - ",P410)</f>
        <v>40 - AURICE</v>
      </c>
      <c r="R410" s="89" t="n">
        <v>44196</v>
      </c>
      <c r="S410" s="89" t="n">
        <v>44357</v>
      </c>
      <c r="T410" s="90" t="n">
        <v>0</v>
      </c>
      <c r="U410" s="89" t="n">
        <v>44357</v>
      </c>
    </row>
    <row r="411" customFormat="false" ht="13.8" hidden="false" customHeight="false" outlineLevel="0" collapsed="false">
      <c r="N411" s="87" t="n">
        <v>40</v>
      </c>
      <c r="O411" s="95" t="n">
        <v>40021</v>
      </c>
      <c r="P411" s="95" t="s">
        <v>670</v>
      </c>
      <c r="Q411" s="1" t="str">
        <f aca="false">CONCATENATE(N411," - ",P411)</f>
        <v>40 - AZUR</v>
      </c>
      <c r="R411" s="89" t="n">
        <v>44211</v>
      </c>
      <c r="S411" s="89" t="n">
        <v>44301</v>
      </c>
      <c r="T411" s="90" t="n">
        <v>0</v>
      </c>
      <c r="U411" s="89" t="n">
        <v>44301</v>
      </c>
    </row>
    <row r="412" customFormat="false" ht="23.85" hidden="false" customHeight="false" outlineLevel="0" collapsed="false">
      <c r="N412" s="87" t="n">
        <v>40</v>
      </c>
      <c r="O412" s="95" t="n">
        <v>40022</v>
      </c>
      <c r="P412" s="95" t="s">
        <v>671</v>
      </c>
      <c r="Q412" s="1" t="str">
        <f aca="false">CONCATENATE(N412," - ",P412)</f>
        <v>40 - BAHUS-SOUBIRAN</v>
      </c>
      <c r="R412" s="89" t="n">
        <v>44199</v>
      </c>
      <c r="S412" s="89" t="n">
        <v>44357</v>
      </c>
      <c r="T412" s="90" t="n">
        <v>0</v>
      </c>
      <c r="U412" s="89" t="n">
        <v>44357</v>
      </c>
    </row>
    <row r="413" customFormat="false" ht="13.8" hidden="false" customHeight="false" outlineLevel="0" collapsed="false">
      <c r="N413" s="87" t="n">
        <v>40</v>
      </c>
      <c r="O413" s="95" t="n">
        <v>40023</v>
      </c>
      <c r="P413" s="95" t="s">
        <v>672</v>
      </c>
      <c r="Q413" s="1" t="str">
        <f aca="false">CONCATENATE(N413," - ",P413)</f>
        <v>40 - BAIGTS</v>
      </c>
      <c r="R413" s="89" t="n">
        <v>44184</v>
      </c>
      <c r="S413" s="89" t="n">
        <v>44357</v>
      </c>
      <c r="T413" s="90" t="n">
        <v>0</v>
      </c>
      <c r="U413" s="89" t="n">
        <v>44357</v>
      </c>
    </row>
    <row r="414" customFormat="false" ht="13.8" hidden="false" customHeight="false" outlineLevel="0" collapsed="false">
      <c r="N414" s="87" t="n">
        <v>40</v>
      </c>
      <c r="O414" s="95" t="n">
        <v>40024</v>
      </c>
      <c r="P414" s="95" t="s">
        <v>673</v>
      </c>
      <c r="Q414" s="1" t="str">
        <f aca="false">CONCATENATE(N414," - ",P414)</f>
        <v>40 - BANOS</v>
      </c>
      <c r="R414" s="89" t="n">
        <v>44192</v>
      </c>
      <c r="S414" s="89" t="n">
        <v>44357</v>
      </c>
      <c r="T414" s="90" t="n">
        <v>0</v>
      </c>
      <c r="U414" s="89" t="n">
        <v>44357</v>
      </c>
    </row>
    <row r="415" customFormat="false" ht="13.8" hidden="false" customHeight="false" outlineLevel="0" collapsed="false">
      <c r="N415" s="87" t="n">
        <v>40</v>
      </c>
      <c r="O415" s="95" t="n">
        <v>40025</v>
      </c>
      <c r="P415" s="95" t="s">
        <v>674</v>
      </c>
      <c r="Q415" s="1" t="str">
        <f aca="false">CONCATENATE(N415," - ",P415)</f>
        <v>40 - BASCONS</v>
      </c>
      <c r="R415" s="89" t="n">
        <v>44199</v>
      </c>
      <c r="S415" s="89" t="n">
        <v>44357</v>
      </c>
      <c r="T415" s="90" t="n">
        <v>0</v>
      </c>
      <c r="U415" s="89" t="n">
        <v>44357</v>
      </c>
    </row>
    <row r="416" customFormat="false" ht="23.85" hidden="false" customHeight="false" outlineLevel="0" collapsed="false">
      <c r="N416" s="87" t="n">
        <v>40</v>
      </c>
      <c r="O416" s="95" t="n">
        <v>40026</v>
      </c>
      <c r="P416" s="95" t="s">
        <v>675</v>
      </c>
      <c r="Q416" s="1" t="str">
        <f aca="false">CONCATENATE(N416," - ",P416)</f>
        <v>40 - BAS-MAUCO</v>
      </c>
      <c r="R416" s="89" t="n">
        <v>44196</v>
      </c>
      <c r="S416" s="89" t="n">
        <v>44357</v>
      </c>
      <c r="T416" s="90" t="n">
        <v>0</v>
      </c>
      <c r="U416" s="89" t="n">
        <v>44357</v>
      </c>
    </row>
    <row r="417" customFormat="false" ht="13.8" hidden="false" customHeight="false" outlineLevel="0" collapsed="false">
      <c r="N417" s="87" t="n">
        <v>40</v>
      </c>
      <c r="O417" s="95" t="n">
        <v>40027</v>
      </c>
      <c r="P417" s="95" t="s">
        <v>676</v>
      </c>
      <c r="Q417" s="1" t="str">
        <f aca="false">CONCATENATE(N417," - ",P417)</f>
        <v>40 - BASSERCLES</v>
      </c>
      <c r="R417" s="89" t="n">
        <v>44196</v>
      </c>
      <c r="S417" s="89" t="n">
        <v>44357</v>
      </c>
      <c r="T417" s="90" t="n">
        <v>0</v>
      </c>
      <c r="U417" s="89" t="n">
        <v>44357</v>
      </c>
    </row>
    <row r="418" customFormat="false" ht="13.8" hidden="false" customHeight="false" outlineLevel="0" collapsed="false">
      <c r="N418" s="87" t="n">
        <v>40</v>
      </c>
      <c r="O418" s="95" t="n">
        <v>40028</v>
      </c>
      <c r="P418" s="95" t="s">
        <v>677</v>
      </c>
      <c r="Q418" s="1" t="str">
        <f aca="false">CONCATENATE(N418," - ",P418)</f>
        <v>40 - BASTENNES</v>
      </c>
      <c r="R418" s="89" t="n">
        <v>44185</v>
      </c>
      <c r="S418" s="89" t="n">
        <v>44357</v>
      </c>
      <c r="T418" s="90" t="n">
        <v>0</v>
      </c>
      <c r="U418" s="89" t="n">
        <v>44357</v>
      </c>
    </row>
    <row r="419" customFormat="false" ht="13.8" hidden="false" customHeight="false" outlineLevel="0" collapsed="false">
      <c r="N419" s="87" t="n">
        <v>40</v>
      </c>
      <c r="O419" s="95" t="n">
        <v>40029</v>
      </c>
      <c r="P419" s="95" t="s">
        <v>678</v>
      </c>
      <c r="Q419" s="1" t="str">
        <f aca="false">CONCATENATE(N419," - ",P419)</f>
        <v>40 - BATS</v>
      </c>
      <c r="R419" s="89" t="n">
        <v>44192</v>
      </c>
      <c r="S419" s="89" t="n">
        <v>44357</v>
      </c>
      <c r="T419" s="90" t="n">
        <v>0</v>
      </c>
      <c r="U419" s="89" t="n">
        <v>44357</v>
      </c>
    </row>
    <row r="420" customFormat="false" ht="13.8" hidden="false" customHeight="false" outlineLevel="0" collapsed="false">
      <c r="N420" s="87" t="n">
        <v>40</v>
      </c>
      <c r="O420" s="95" t="n">
        <v>40030</v>
      </c>
      <c r="P420" s="95" t="s">
        <v>679</v>
      </c>
      <c r="Q420" s="1" t="str">
        <f aca="false">CONCATENATE(N420," - ",P420)</f>
        <v>40 - BAUDIGNAN</v>
      </c>
      <c r="R420" s="89" t="n">
        <v>44211</v>
      </c>
      <c r="S420" s="89" t="n">
        <v>44301</v>
      </c>
      <c r="T420" s="90" t="n">
        <v>0</v>
      </c>
      <c r="U420" s="89" t="n">
        <v>44301</v>
      </c>
    </row>
    <row r="421" customFormat="false" ht="13.8" hidden="false" customHeight="false" outlineLevel="0" collapsed="false">
      <c r="N421" s="87" t="n">
        <v>40</v>
      </c>
      <c r="O421" s="95" t="n">
        <v>40031</v>
      </c>
      <c r="P421" s="95" t="s">
        <v>680</v>
      </c>
      <c r="Q421" s="1" t="str">
        <f aca="false">CONCATENATE(N421," - ",P421)</f>
        <v>40 - BÉGAAR</v>
      </c>
      <c r="R421" s="89" t="n">
        <v>44196</v>
      </c>
      <c r="S421" s="89" t="n">
        <v>44357</v>
      </c>
      <c r="T421" s="90" t="n">
        <v>0</v>
      </c>
      <c r="U421" s="89" t="n">
        <v>44357</v>
      </c>
    </row>
    <row r="422" customFormat="false" ht="13.8" hidden="false" customHeight="false" outlineLevel="0" collapsed="false">
      <c r="N422" s="87" t="n">
        <v>40</v>
      </c>
      <c r="O422" s="95" t="n">
        <v>40033</v>
      </c>
      <c r="P422" s="95" t="s">
        <v>681</v>
      </c>
      <c r="Q422" s="1" t="str">
        <f aca="false">CONCATENATE(N422," - ",P422)</f>
        <v>40 - BÉLIS</v>
      </c>
      <c r="R422" s="89" t="n">
        <v>44211</v>
      </c>
      <c r="S422" s="89" t="n">
        <v>44301</v>
      </c>
      <c r="T422" s="90" t="n">
        <v>0</v>
      </c>
      <c r="U422" s="89" t="n">
        <v>44301</v>
      </c>
    </row>
    <row r="423" customFormat="false" ht="13.8" hidden="false" customHeight="false" outlineLevel="0" collapsed="false">
      <c r="N423" s="87" t="n">
        <v>40</v>
      </c>
      <c r="O423" s="95" t="n">
        <v>40034</v>
      </c>
      <c r="P423" s="95" t="s">
        <v>682</v>
      </c>
      <c r="Q423" s="1" t="str">
        <f aca="false">CONCATENATE(N423," - ",P423)</f>
        <v>40 - BÉLUS</v>
      </c>
      <c r="R423" s="89" t="n">
        <v>44211</v>
      </c>
      <c r="S423" s="89" t="n">
        <v>44301</v>
      </c>
      <c r="T423" s="90" t="n">
        <v>0</v>
      </c>
      <c r="U423" s="89" t="n">
        <v>44301</v>
      </c>
    </row>
    <row r="424" customFormat="false" ht="23.85" hidden="false" customHeight="false" outlineLevel="0" collapsed="false">
      <c r="N424" s="87" t="n">
        <v>40</v>
      </c>
      <c r="O424" s="95" t="n">
        <v>40035</v>
      </c>
      <c r="P424" s="95" t="s">
        <v>683</v>
      </c>
      <c r="Q424" s="1" t="str">
        <f aca="false">CONCATENATE(N424," - ",P424)</f>
        <v>40 - BÉNESSE-LÈS-DAX</v>
      </c>
      <c r="R424" s="89" t="n">
        <v>44184</v>
      </c>
      <c r="S424" s="89" t="n">
        <v>44357</v>
      </c>
      <c r="T424" s="90" t="n">
        <v>0</v>
      </c>
      <c r="U424" s="89" t="n">
        <v>44357</v>
      </c>
    </row>
    <row r="425" customFormat="false" ht="23.85" hidden="false" customHeight="false" outlineLevel="0" collapsed="false">
      <c r="N425" s="87" t="n">
        <v>40</v>
      </c>
      <c r="O425" s="95" t="n">
        <v>40036</v>
      </c>
      <c r="P425" s="95" t="s">
        <v>684</v>
      </c>
      <c r="Q425" s="1" t="str">
        <f aca="false">CONCATENATE(N425," - ",P425)</f>
        <v>40 - BÉNESSE-MAREMNE</v>
      </c>
      <c r="R425" s="89" t="n">
        <v>44170</v>
      </c>
      <c r="S425" s="89" t="n">
        <v>44301</v>
      </c>
      <c r="T425" s="90" t="n">
        <v>0</v>
      </c>
      <c r="U425" s="89" t="n">
        <v>44301</v>
      </c>
    </row>
    <row r="426" customFormat="false" ht="13.8" hidden="false" customHeight="false" outlineLevel="0" collapsed="false">
      <c r="N426" s="87" t="n">
        <v>40</v>
      </c>
      <c r="O426" s="95" t="n">
        <v>40037</v>
      </c>
      <c r="P426" s="95" t="s">
        <v>685</v>
      </c>
      <c r="Q426" s="1" t="str">
        <f aca="false">CONCATENATE(N426," - ",P426)</f>
        <v>40 - BENQUET</v>
      </c>
      <c r="R426" s="89" t="n">
        <v>44199</v>
      </c>
      <c r="S426" s="89" t="n">
        <v>44357</v>
      </c>
      <c r="T426" s="90" t="n">
        <v>0</v>
      </c>
      <c r="U426" s="89" t="n">
        <v>44357</v>
      </c>
    </row>
    <row r="427" customFormat="false" ht="13.8" hidden="false" customHeight="false" outlineLevel="0" collapsed="false">
      <c r="N427" s="87" t="n">
        <v>40</v>
      </c>
      <c r="O427" s="95" t="n">
        <v>40038</v>
      </c>
      <c r="P427" s="95" t="s">
        <v>686</v>
      </c>
      <c r="Q427" s="1" t="str">
        <f aca="false">CONCATENATE(N427," - ",P427)</f>
        <v>40 - BERGOUEY</v>
      </c>
      <c r="R427" s="89" t="n">
        <v>44185</v>
      </c>
      <c r="S427" s="89" t="n">
        <v>44357</v>
      </c>
      <c r="T427" s="90" t="n">
        <v>0</v>
      </c>
      <c r="U427" s="89" t="n">
        <v>44357</v>
      </c>
    </row>
    <row r="428" customFormat="false" ht="35.05" hidden="false" customHeight="false" outlineLevel="0" collapsed="false">
      <c r="N428" s="87" t="n">
        <v>40</v>
      </c>
      <c r="O428" s="95" t="n">
        <v>40039</v>
      </c>
      <c r="P428" s="95" t="s">
        <v>687</v>
      </c>
      <c r="Q428" s="1" t="str">
        <f aca="false">CONCATENATE(N428," - ",P428)</f>
        <v>40 - BETBEZER-D'ARMAGNAC</v>
      </c>
      <c r="R428" s="89" t="n">
        <v>44203</v>
      </c>
      <c r="S428" s="89" t="n">
        <v>44301</v>
      </c>
      <c r="T428" s="90" t="n">
        <v>0</v>
      </c>
      <c r="U428" s="89" t="n">
        <v>44301</v>
      </c>
    </row>
    <row r="429" customFormat="false" ht="13.8" hidden="false" customHeight="false" outlineLevel="0" collapsed="false">
      <c r="N429" s="87" t="n">
        <v>40</v>
      </c>
      <c r="O429" s="95" t="n">
        <v>40040</v>
      </c>
      <c r="P429" s="95" t="s">
        <v>688</v>
      </c>
      <c r="Q429" s="1" t="str">
        <f aca="false">CONCATENATE(N429," - ",P429)</f>
        <v>40 - BEYLONGUE</v>
      </c>
      <c r="R429" s="89" t="n">
        <v>44200</v>
      </c>
      <c r="S429" s="89" t="n">
        <v>44357</v>
      </c>
      <c r="T429" s="90" t="n">
        <v>0</v>
      </c>
      <c r="U429" s="89" t="n">
        <v>44357</v>
      </c>
    </row>
    <row r="430" customFormat="false" ht="13.8" hidden="false" customHeight="false" outlineLevel="0" collapsed="false">
      <c r="N430" s="87" t="n">
        <v>40</v>
      </c>
      <c r="O430" s="95" t="n">
        <v>40041</v>
      </c>
      <c r="P430" s="95" t="s">
        <v>689</v>
      </c>
      <c r="Q430" s="1" t="str">
        <f aca="false">CONCATENATE(N430," - ",P430)</f>
        <v>40 - BEYRIES</v>
      </c>
      <c r="R430" s="89" t="n">
        <v>44196</v>
      </c>
      <c r="S430" s="89" t="n">
        <v>44357</v>
      </c>
      <c r="T430" s="90" t="n">
        <v>0</v>
      </c>
      <c r="U430" s="89" t="n">
        <v>44357</v>
      </c>
    </row>
    <row r="431" customFormat="false" ht="13.8" hidden="false" customHeight="false" outlineLevel="0" collapsed="false">
      <c r="N431" s="87" t="n">
        <v>40</v>
      </c>
      <c r="O431" s="95" t="n">
        <v>40042</v>
      </c>
      <c r="P431" s="95" t="s">
        <v>690</v>
      </c>
      <c r="Q431" s="1" t="str">
        <f aca="false">CONCATENATE(N431," - ",P431)</f>
        <v>40 - BIARROTTE</v>
      </c>
      <c r="R431" s="89" t="n">
        <v>44177</v>
      </c>
      <c r="S431" s="89" t="n">
        <v>44309</v>
      </c>
      <c r="T431" s="90" t="n">
        <v>0</v>
      </c>
      <c r="U431" s="89" t="n">
        <v>44309</v>
      </c>
    </row>
    <row r="432" customFormat="false" ht="13.8" hidden="false" customHeight="false" outlineLevel="0" collapsed="false">
      <c r="N432" s="87" t="n">
        <v>40</v>
      </c>
      <c r="O432" s="95" t="n">
        <v>40044</v>
      </c>
      <c r="P432" s="95" t="s">
        <v>691</v>
      </c>
      <c r="Q432" s="1" t="str">
        <f aca="false">CONCATENATE(N432," - ",P432)</f>
        <v>40 - BIAUDOS</v>
      </c>
      <c r="R432" s="89" t="n">
        <v>44170</v>
      </c>
      <c r="S432" s="89" t="n">
        <v>44309</v>
      </c>
      <c r="T432" s="90" t="n">
        <v>0</v>
      </c>
      <c r="U432" s="89" t="n">
        <v>44309</v>
      </c>
    </row>
    <row r="433" customFormat="false" ht="23.85" hidden="false" customHeight="false" outlineLevel="0" collapsed="false">
      <c r="N433" s="87" t="n">
        <v>40</v>
      </c>
      <c r="O433" s="95" t="n">
        <v>40047</v>
      </c>
      <c r="P433" s="95" t="s">
        <v>692</v>
      </c>
      <c r="Q433" s="1" t="str">
        <f aca="false">CONCATENATE(N433," - ",P433)</f>
        <v>40 - BONNEGARDE</v>
      </c>
      <c r="R433" s="89" t="n">
        <v>44192</v>
      </c>
      <c r="S433" s="89" t="n">
        <v>44357</v>
      </c>
      <c r="T433" s="90" t="n">
        <v>0</v>
      </c>
      <c r="U433" s="89" t="n">
        <v>44357</v>
      </c>
    </row>
    <row r="434" customFormat="false" ht="35.05" hidden="false" customHeight="false" outlineLevel="0" collapsed="false">
      <c r="N434" s="87" t="n">
        <v>40</v>
      </c>
      <c r="O434" s="95" t="n">
        <v>40049</v>
      </c>
      <c r="P434" s="95" t="s">
        <v>693</v>
      </c>
      <c r="Q434" s="1" t="str">
        <f aca="false">CONCATENATE(N434," - ",P434)</f>
        <v>40 - BORDÈRES-ET-LAMENSANS</v>
      </c>
      <c r="R434" s="89" t="n">
        <v>44199</v>
      </c>
      <c r="S434" s="89" t="n">
        <v>44357</v>
      </c>
      <c r="T434" s="90" t="n">
        <v>0</v>
      </c>
      <c r="U434" s="89" t="n">
        <v>44357</v>
      </c>
    </row>
    <row r="435" customFormat="false" ht="13.8" hidden="false" customHeight="false" outlineLevel="0" collapsed="false">
      <c r="N435" s="87" t="n">
        <v>40</v>
      </c>
      <c r="O435" s="95" t="n">
        <v>40050</v>
      </c>
      <c r="P435" s="95" t="s">
        <v>694</v>
      </c>
      <c r="Q435" s="1" t="str">
        <f aca="false">CONCATENATE(N435," - ",P435)</f>
        <v>40 - BOSTENS</v>
      </c>
      <c r="R435" s="89" t="n">
        <v>44211</v>
      </c>
      <c r="S435" s="89" t="n">
        <v>44301</v>
      </c>
      <c r="T435" s="90" t="n">
        <v>0</v>
      </c>
      <c r="U435" s="89" t="n">
        <v>44301</v>
      </c>
    </row>
    <row r="436" customFormat="false" ht="13.8" hidden="false" customHeight="false" outlineLevel="0" collapsed="false">
      <c r="N436" s="87" t="n">
        <v>40</v>
      </c>
      <c r="O436" s="95" t="n">
        <v>40051</v>
      </c>
      <c r="P436" s="95" t="s">
        <v>695</v>
      </c>
      <c r="Q436" s="1" t="str">
        <f aca="false">CONCATENATE(N436," - ",P436)</f>
        <v>40 - BOUGUE</v>
      </c>
      <c r="R436" s="89" t="n">
        <v>44206</v>
      </c>
      <c r="S436" s="89" t="n">
        <v>44301</v>
      </c>
      <c r="T436" s="90" t="n">
        <v>0</v>
      </c>
      <c r="U436" s="89" t="n">
        <v>44301</v>
      </c>
    </row>
    <row r="437" customFormat="false" ht="13.8" hidden="false" customHeight="false" outlineLevel="0" collapsed="false">
      <c r="N437" s="87" t="n">
        <v>40</v>
      </c>
      <c r="O437" s="95" t="n">
        <v>40052</v>
      </c>
      <c r="P437" s="95" t="s">
        <v>696</v>
      </c>
      <c r="Q437" s="1" t="str">
        <f aca="false">CONCATENATE(N437," - ",P437)</f>
        <v>40 - BOURDALAT</v>
      </c>
      <c r="R437" s="89" t="n">
        <v>44206</v>
      </c>
      <c r="S437" s="89" t="n">
        <v>44357</v>
      </c>
      <c r="T437" s="90" t="n">
        <v>0</v>
      </c>
      <c r="U437" s="89" t="n">
        <v>44357</v>
      </c>
    </row>
    <row r="438" customFormat="false" ht="23.85" hidden="false" customHeight="false" outlineLevel="0" collapsed="false">
      <c r="N438" s="87" t="n">
        <v>40</v>
      </c>
      <c r="O438" s="95" t="n">
        <v>40053</v>
      </c>
      <c r="P438" s="95" t="s">
        <v>697</v>
      </c>
      <c r="Q438" s="1" t="str">
        <f aca="false">CONCATENATE(N438," - ",P438)</f>
        <v>40 - BOURRIOT-BERGONCE</v>
      </c>
      <c r="R438" s="89" t="n">
        <v>44203</v>
      </c>
      <c r="S438" s="89" t="n">
        <v>44301</v>
      </c>
      <c r="T438" s="90" t="n">
        <v>0</v>
      </c>
      <c r="U438" s="89" t="n">
        <v>44301</v>
      </c>
    </row>
    <row r="439" customFormat="false" ht="23.85" hidden="false" customHeight="false" outlineLevel="0" collapsed="false">
      <c r="N439" s="87" t="n">
        <v>40</v>
      </c>
      <c r="O439" s="95" t="n">
        <v>40054</v>
      </c>
      <c r="P439" s="95" t="s">
        <v>698</v>
      </c>
      <c r="Q439" s="1" t="str">
        <f aca="false">CONCATENATE(N439," - ",P439)</f>
        <v>40 - BRASSEMPOUY</v>
      </c>
      <c r="R439" s="89" t="n">
        <v>44185</v>
      </c>
      <c r="S439" s="89" t="n">
        <v>44357</v>
      </c>
      <c r="T439" s="90" t="n">
        <v>0</v>
      </c>
      <c r="U439" s="89" t="n">
        <v>44357</v>
      </c>
    </row>
    <row r="440" customFormat="false" ht="23.85" hidden="false" customHeight="false" outlineLevel="0" collapsed="false">
      <c r="N440" s="87" t="n">
        <v>40</v>
      </c>
      <c r="O440" s="95" t="n">
        <v>40055</v>
      </c>
      <c r="P440" s="95" t="s">
        <v>699</v>
      </c>
      <c r="Q440" s="1" t="str">
        <f aca="false">CONCATENATE(N440," - ",P440)</f>
        <v>40 - BRETAGNE-DE-MARSAN</v>
      </c>
      <c r="R440" s="89" t="n">
        <v>44199</v>
      </c>
      <c r="S440" s="89" t="n">
        <v>44357</v>
      </c>
      <c r="T440" s="90" t="n">
        <v>0</v>
      </c>
      <c r="U440" s="89" t="n">
        <v>44357</v>
      </c>
    </row>
    <row r="441" customFormat="false" ht="13.8" hidden="false" customHeight="false" outlineLevel="0" collapsed="false">
      <c r="N441" s="87" t="n">
        <v>40</v>
      </c>
      <c r="O441" s="95" t="n">
        <v>40056</v>
      </c>
      <c r="P441" s="95" t="s">
        <v>700</v>
      </c>
      <c r="Q441" s="1" t="str">
        <f aca="false">CONCATENATE(N441," - ",P441)</f>
        <v>40 - BROCAS</v>
      </c>
      <c r="R441" s="89" t="n">
        <v>44211</v>
      </c>
      <c r="S441" s="89" t="n">
        <v>44301</v>
      </c>
      <c r="T441" s="90" t="n">
        <v>0</v>
      </c>
      <c r="U441" s="89" t="n">
        <v>44301</v>
      </c>
    </row>
    <row r="442" customFormat="false" ht="13.8" hidden="false" customHeight="false" outlineLevel="0" collapsed="false">
      <c r="N442" s="87" t="n">
        <v>40</v>
      </c>
      <c r="O442" s="95" t="n">
        <v>40057</v>
      </c>
      <c r="P442" s="95" t="s">
        <v>701</v>
      </c>
      <c r="Q442" s="1" t="str">
        <f aca="false">CONCATENATE(N442," - ",P442)</f>
        <v>40 - BUANES</v>
      </c>
      <c r="R442" s="89" t="n">
        <v>44199</v>
      </c>
      <c r="S442" s="89" t="n">
        <v>44357</v>
      </c>
      <c r="T442" s="90" t="n">
        <v>0</v>
      </c>
      <c r="U442" s="89" t="n">
        <v>44357</v>
      </c>
    </row>
    <row r="443" customFormat="false" ht="13.8" hidden="false" customHeight="false" outlineLevel="0" collapsed="false">
      <c r="N443" s="87" t="n">
        <v>40</v>
      </c>
      <c r="O443" s="95" t="n">
        <v>40058</v>
      </c>
      <c r="P443" s="95" t="s">
        <v>702</v>
      </c>
      <c r="Q443" s="1" t="str">
        <f aca="false">CONCATENATE(N443," - ",P443)</f>
        <v>40 - CACHEN</v>
      </c>
      <c r="R443" s="89" t="n">
        <v>44211</v>
      </c>
      <c r="S443" s="89" t="n">
        <v>44301</v>
      </c>
      <c r="T443" s="90" t="n">
        <v>0</v>
      </c>
      <c r="U443" s="89" t="n">
        <v>44301</v>
      </c>
    </row>
    <row r="444" customFormat="false" ht="13.8" hidden="false" customHeight="false" outlineLevel="0" collapsed="false">
      <c r="N444" s="87" t="n">
        <v>40</v>
      </c>
      <c r="O444" s="95" t="n">
        <v>40059</v>
      </c>
      <c r="P444" s="95" t="s">
        <v>703</v>
      </c>
      <c r="Q444" s="1" t="str">
        <f aca="false">CONCATENATE(N444," - ",P444)</f>
        <v>40 - CAGNOTTE</v>
      </c>
      <c r="R444" s="89" t="n">
        <v>44192</v>
      </c>
      <c r="S444" s="89" t="n">
        <v>44357</v>
      </c>
      <c r="T444" s="90" t="n">
        <v>0</v>
      </c>
      <c r="U444" s="89" t="n">
        <v>44357</v>
      </c>
    </row>
    <row r="445" customFormat="false" ht="13.8" hidden="false" customHeight="false" outlineLevel="0" collapsed="false">
      <c r="N445" s="87" t="n">
        <v>40</v>
      </c>
      <c r="O445" s="95" t="n">
        <v>40061</v>
      </c>
      <c r="P445" s="95" t="s">
        <v>704</v>
      </c>
      <c r="Q445" s="1" t="str">
        <f aca="false">CONCATENATE(N445," - ",P445)</f>
        <v>40 - CAMPAGNE</v>
      </c>
      <c r="R445" s="89" t="n">
        <v>44199</v>
      </c>
      <c r="S445" s="89" t="n">
        <v>44357</v>
      </c>
      <c r="T445" s="90" t="n">
        <v>0</v>
      </c>
      <c r="U445" s="89" t="n">
        <v>44357</v>
      </c>
    </row>
    <row r="446" customFormat="false" ht="23.85" hidden="false" customHeight="false" outlineLevel="0" collapsed="false">
      <c r="N446" s="87" t="n">
        <v>40</v>
      </c>
      <c r="O446" s="95" t="n">
        <v>40062</v>
      </c>
      <c r="P446" s="95" t="s">
        <v>705</v>
      </c>
      <c r="Q446" s="1" t="str">
        <f aca="false">CONCATENATE(N446," - ",P446)</f>
        <v>40 - CAMPET-ET-LAMOLÈRE</v>
      </c>
      <c r="R446" s="89" t="n">
        <v>44200</v>
      </c>
      <c r="S446" s="89" t="n">
        <v>44301</v>
      </c>
      <c r="T446" s="90" t="n">
        <v>0</v>
      </c>
      <c r="U446" s="89" t="n">
        <v>44301</v>
      </c>
    </row>
    <row r="447" customFormat="false" ht="13.8" hidden="false" customHeight="false" outlineLevel="0" collapsed="false">
      <c r="N447" s="87" t="n">
        <v>40</v>
      </c>
      <c r="O447" s="95" t="n">
        <v>40063</v>
      </c>
      <c r="P447" s="95" t="s">
        <v>706</v>
      </c>
      <c r="Q447" s="1" t="str">
        <f aca="false">CONCATENATE(N447," - ",P447)</f>
        <v>40 - CANDRESSE</v>
      </c>
      <c r="R447" s="89" t="n">
        <v>44184</v>
      </c>
      <c r="S447" s="89" t="n">
        <v>44357</v>
      </c>
      <c r="T447" s="90" t="n">
        <v>0</v>
      </c>
      <c r="U447" s="89" t="n">
        <v>44357</v>
      </c>
    </row>
    <row r="448" customFormat="false" ht="23.85" hidden="false" customHeight="false" outlineLevel="0" collapsed="false">
      <c r="N448" s="87" t="n">
        <v>40</v>
      </c>
      <c r="O448" s="95" t="n">
        <v>40064</v>
      </c>
      <c r="P448" s="95" t="s">
        <v>707</v>
      </c>
      <c r="Q448" s="1" t="str">
        <f aca="false">CONCATENATE(N448," - ",P448)</f>
        <v>40 - CANENX-ET-RÉAUT</v>
      </c>
      <c r="R448" s="89" t="n">
        <v>44211</v>
      </c>
      <c r="S448" s="89" t="n">
        <v>44301</v>
      </c>
      <c r="T448" s="90" t="n">
        <v>0</v>
      </c>
      <c r="U448" s="89" t="n">
        <v>44301</v>
      </c>
    </row>
    <row r="449" customFormat="false" ht="13.8" hidden="false" customHeight="false" outlineLevel="0" collapsed="false">
      <c r="N449" s="87" t="n">
        <v>40</v>
      </c>
      <c r="O449" s="95" t="n">
        <v>40065</v>
      </c>
      <c r="P449" s="95" t="s">
        <v>708</v>
      </c>
      <c r="Q449" s="1" t="str">
        <f aca="false">CONCATENATE(N449," - ",P449)</f>
        <v>40 - CAPBRETON</v>
      </c>
      <c r="R449" s="89" t="n">
        <v>44170</v>
      </c>
      <c r="S449" s="89" t="n">
        <v>44301</v>
      </c>
      <c r="T449" s="90" t="n">
        <v>0</v>
      </c>
      <c r="U449" s="89" t="n">
        <v>44301</v>
      </c>
    </row>
    <row r="450" customFormat="false" ht="35.05" hidden="false" customHeight="false" outlineLevel="0" collapsed="false">
      <c r="N450" s="87" t="n">
        <v>40</v>
      </c>
      <c r="O450" s="95" t="n">
        <v>40066</v>
      </c>
      <c r="P450" s="95" t="s">
        <v>709</v>
      </c>
      <c r="Q450" s="1" t="str">
        <f aca="false">CONCATENATE(N450," - ",P450)</f>
        <v>40 - CARCARÈS-SAINTE-CROIX</v>
      </c>
      <c r="R450" s="89" t="n">
        <v>44199</v>
      </c>
      <c r="S450" s="89" t="n">
        <v>44357</v>
      </c>
      <c r="T450" s="90" t="n">
        <v>0</v>
      </c>
      <c r="U450" s="89" t="n">
        <v>44357</v>
      </c>
    </row>
    <row r="451" customFormat="false" ht="23.85" hidden="false" customHeight="false" outlineLevel="0" collapsed="false">
      <c r="N451" s="87" t="n">
        <v>40</v>
      </c>
      <c r="O451" s="95" t="n">
        <v>40067</v>
      </c>
      <c r="P451" s="95" t="s">
        <v>710</v>
      </c>
      <c r="Q451" s="1" t="str">
        <f aca="false">CONCATENATE(N451," - ",P451)</f>
        <v>40 - CARCEN-PONSON</v>
      </c>
      <c r="R451" s="89" t="n">
        <v>44200</v>
      </c>
      <c r="S451" s="89" t="n">
        <v>44357</v>
      </c>
      <c r="T451" s="90" t="n">
        <v>0</v>
      </c>
      <c r="U451" s="89" t="n">
        <v>44357</v>
      </c>
    </row>
    <row r="452" customFormat="false" ht="13.8" hidden="false" customHeight="false" outlineLevel="0" collapsed="false">
      <c r="N452" s="87" t="n">
        <v>40</v>
      </c>
      <c r="O452" s="95" t="n">
        <v>40068</v>
      </c>
      <c r="P452" s="95" t="s">
        <v>711</v>
      </c>
      <c r="Q452" s="1" t="str">
        <f aca="false">CONCATENATE(N452," - ",P452)</f>
        <v>40 - CASSEN</v>
      </c>
      <c r="R452" s="89" t="n">
        <v>44184</v>
      </c>
      <c r="S452" s="89" t="n">
        <v>44357</v>
      </c>
      <c r="T452" s="90" t="n">
        <v>0</v>
      </c>
      <c r="U452" s="89" t="n">
        <v>44357</v>
      </c>
    </row>
    <row r="453" customFormat="false" ht="23.85" hidden="false" customHeight="false" outlineLevel="0" collapsed="false">
      <c r="N453" s="87" t="n">
        <v>40</v>
      </c>
      <c r="O453" s="95" t="n">
        <v>40069</v>
      </c>
      <c r="P453" s="95" t="s">
        <v>712</v>
      </c>
      <c r="Q453" s="1" t="str">
        <f aca="false">CONCATENATE(N453," - ",P453)</f>
        <v>40 - CASTAIGNOS-SOUSLENS</v>
      </c>
      <c r="R453" s="89" t="n">
        <v>44192</v>
      </c>
      <c r="S453" s="89" t="n">
        <v>44357</v>
      </c>
      <c r="T453" s="90" t="n">
        <v>0</v>
      </c>
      <c r="U453" s="89" t="n">
        <v>44357</v>
      </c>
    </row>
    <row r="454" customFormat="false" ht="13.8" hidden="false" customHeight="false" outlineLevel="0" collapsed="false">
      <c r="N454" s="87" t="n">
        <v>40</v>
      </c>
      <c r="O454" s="95" t="n">
        <v>40070</v>
      </c>
      <c r="P454" s="95" t="s">
        <v>713</v>
      </c>
      <c r="Q454" s="1" t="str">
        <f aca="false">CONCATENATE(N454," - ",P454)</f>
        <v>40 - CASTANDET</v>
      </c>
      <c r="R454" s="89" t="n">
        <v>44199</v>
      </c>
      <c r="S454" s="89" t="n">
        <v>44357</v>
      </c>
      <c r="T454" s="90" t="n">
        <v>0</v>
      </c>
      <c r="U454" s="89" t="n">
        <v>44357</v>
      </c>
    </row>
    <row r="455" customFormat="false" ht="23.85" hidden="false" customHeight="false" outlineLevel="0" collapsed="false">
      <c r="N455" s="87" t="n">
        <v>40</v>
      </c>
      <c r="O455" s="95" t="n">
        <v>40071</v>
      </c>
      <c r="P455" s="95" t="s">
        <v>714</v>
      </c>
      <c r="Q455" s="1" t="str">
        <f aca="false">CONCATENATE(N455," - ",P455)</f>
        <v>40 - CASTELNAU-CHALOSSE</v>
      </c>
      <c r="R455" s="89" t="n">
        <v>44184</v>
      </c>
      <c r="S455" s="89" t="n">
        <v>44357</v>
      </c>
      <c r="T455" s="90" t="n">
        <v>0</v>
      </c>
      <c r="U455" s="89" t="n">
        <v>44357</v>
      </c>
    </row>
    <row r="456" customFormat="false" ht="23.85" hidden="false" customHeight="false" outlineLevel="0" collapsed="false">
      <c r="N456" s="87" t="n">
        <v>40</v>
      </c>
      <c r="O456" s="95" t="n">
        <v>40072</v>
      </c>
      <c r="P456" s="95" t="s">
        <v>715</v>
      </c>
      <c r="Q456" s="1" t="str">
        <f aca="false">CONCATENATE(N456," - ",P456)</f>
        <v>40 - CASTELNAU-TURSAN</v>
      </c>
      <c r="R456" s="89" t="n">
        <v>44199</v>
      </c>
      <c r="S456" s="89" t="n">
        <v>44357</v>
      </c>
      <c r="T456" s="90" t="n">
        <v>0</v>
      </c>
      <c r="U456" s="89" t="n">
        <v>44357</v>
      </c>
    </row>
    <row r="457" customFormat="false" ht="13.8" hidden="false" customHeight="false" outlineLevel="0" collapsed="false">
      <c r="N457" s="87" t="n">
        <v>40</v>
      </c>
      <c r="O457" s="95" t="n">
        <v>40073</v>
      </c>
      <c r="P457" s="95" t="s">
        <v>716</v>
      </c>
      <c r="Q457" s="1" t="str">
        <f aca="false">CONCATENATE(N457," - ",P457)</f>
        <v>40 - CASTELNER</v>
      </c>
      <c r="R457" s="89" t="n">
        <v>44196</v>
      </c>
      <c r="S457" s="89" t="n">
        <v>44357</v>
      </c>
      <c r="T457" s="90" t="n">
        <v>0</v>
      </c>
      <c r="U457" s="89" t="n">
        <v>44357</v>
      </c>
    </row>
    <row r="458" customFormat="false" ht="23.85" hidden="false" customHeight="false" outlineLevel="0" collapsed="false">
      <c r="N458" s="87" t="n">
        <v>40</v>
      </c>
      <c r="O458" s="95" t="n">
        <v>40074</v>
      </c>
      <c r="P458" s="95" t="s">
        <v>717</v>
      </c>
      <c r="Q458" s="1" t="str">
        <f aca="false">CONCATENATE(N458," - ",P458)</f>
        <v>40 - CASTEL-SARRAZIN</v>
      </c>
      <c r="R458" s="89" t="n">
        <v>44185</v>
      </c>
      <c r="S458" s="89" t="n">
        <v>44357</v>
      </c>
      <c r="T458" s="90" t="n">
        <v>0</v>
      </c>
      <c r="U458" s="89" t="n">
        <v>44357</v>
      </c>
    </row>
    <row r="459" customFormat="false" ht="13.8" hidden="false" customHeight="false" outlineLevel="0" collapsed="false">
      <c r="N459" s="87" t="n">
        <v>40</v>
      </c>
      <c r="O459" s="95" t="n">
        <v>40075</v>
      </c>
      <c r="P459" s="95" t="s">
        <v>718</v>
      </c>
      <c r="Q459" s="1" t="str">
        <f aca="false">CONCATENATE(N459," - ",P459)</f>
        <v>40 - CASTETS</v>
      </c>
      <c r="R459" s="89" t="n">
        <v>44211</v>
      </c>
      <c r="S459" s="89" t="n">
        <v>44301</v>
      </c>
      <c r="T459" s="90" t="n">
        <v>0</v>
      </c>
      <c r="U459" s="89" t="n">
        <v>44301</v>
      </c>
    </row>
    <row r="460" customFormat="false" ht="13.8" hidden="false" customHeight="false" outlineLevel="0" collapsed="false">
      <c r="N460" s="87" t="n">
        <v>40</v>
      </c>
      <c r="O460" s="95" t="n">
        <v>40076</v>
      </c>
      <c r="P460" s="95" t="s">
        <v>719</v>
      </c>
      <c r="Q460" s="1" t="str">
        <f aca="false">CONCATENATE(N460," - ",P460)</f>
        <v>40 - CAUNA</v>
      </c>
      <c r="R460" s="89" t="n">
        <v>44192</v>
      </c>
      <c r="S460" s="89" t="n">
        <v>44357</v>
      </c>
      <c r="T460" s="90" t="n">
        <v>0</v>
      </c>
      <c r="U460" s="89" t="n">
        <v>44357</v>
      </c>
    </row>
    <row r="461" customFormat="false" ht="13.8" hidden="false" customHeight="false" outlineLevel="0" collapsed="false">
      <c r="N461" s="87" t="n">
        <v>40</v>
      </c>
      <c r="O461" s="95" t="n">
        <v>40077</v>
      </c>
      <c r="P461" s="95" t="s">
        <v>720</v>
      </c>
      <c r="Q461" s="1" t="str">
        <f aca="false">CONCATENATE(N461," - ",P461)</f>
        <v>40 - CAUNEILLE</v>
      </c>
      <c r="R461" s="89" t="n">
        <v>44192</v>
      </c>
      <c r="S461" s="89" t="n">
        <v>44442</v>
      </c>
      <c r="T461" s="90" t="n">
        <v>0</v>
      </c>
      <c r="U461" s="89" t="n">
        <v>44442</v>
      </c>
    </row>
    <row r="462" customFormat="false" ht="13.8" hidden="false" customHeight="false" outlineLevel="0" collapsed="false">
      <c r="N462" s="87" t="n">
        <v>40</v>
      </c>
      <c r="O462" s="95" t="n">
        <v>40078</v>
      </c>
      <c r="P462" s="95" t="s">
        <v>721</v>
      </c>
      <c r="Q462" s="1" t="str">
        <f aca="false">CONCATENATE(N462," - ",P462)</f>
        <v>40 - CAUPENNE</v>
      </c>
      <c r="R462" s="89" t="n">
        <v>44185</v>
      </c>
      <c r="S462" s="89" t="n">
        <v>44357</v>
      </c>
      <c r="T462" s="90" t="n">
        <v>0</v>
      </c>
      <c r="U462" s="89" t="n">
        <v>44357</v>
      </c>
    </row>
    <row r="463" customFormat="false" ht="13.8" hidden="false" customHeight="false" outlineLevel="0" collapsed="false">
      <c r="N463" s="87" t="n">
        <v>40</v>
      </c>
      <c r="O463" s="95" t="n">
        <v>40079</v>
      </c>
      <c r="P463" s="95" t="s">
        <v>722</v>
      </c>
      <c r="Q463" s="1" t="str">
        <f aca="false">CONCATENATE(N463," - ",P463)</f>
        <v>40 - CAZALIS</v>
      </c>
      <c r="R463" s="89" t="n">
        <v>44185</v>
      </c>
      <c r="S463" s="89" t="n">
        <v>44357</v>
      </c>
      <c r="T463" s="90" t="n">
        <v>0</v>
      </c>
      <c r="U463" s="89" t="n">
        <v>44357</v>
      </c>
    </row>
    <row r="464" customFormat="false" ht="35.05" hidden="false" customHeight="false" outlineLevel="0" collapsed="false">
      <c r="N464" s="87" t="n">
        <v>40</v>
      </c>
      <c r="O464" s="95" t="n">
        <v>40080</v>
      </c>
      <c r="P464" s="95" t="s">
        <v>723</v>
      </c>
      <c r="Q464" s="1" t="str">
        <f aca="false">CONCATENATE(N464," - ",P464)</f>
        <v>40 - CAZÈRES-SUR-L'ADOUR</v>
      </c>
      <c r="R464" s="89" t="n">
        <v>44199</v>
      </c>
      <c r="S464" s="89" t="n">
        <v>44357</v>
      </c>
      <c r="T464" s="90" t="n">
        <v>0</v>
      </c>
      <c r="U464" s="89" t="n">
        <v>44357</v>
      </c>
    </row>
    <row r="465" customFormat="false" ht="13.8" hidden="false" customHeight="false" outlineLevel="0" collapsed="false">
      <c r="N465" s="87" t="n">
        <v>40</v>
      </c>
      <c r="O465" s="95" t="n">
        <v>40081</v>
      </c>
      <c r="P465" s="95" t="s">
        <v>724</v>
      </c>
      <c r="Q465" s="1" t="str">
        <f aca="false">CONCATENATE(N465," - ",P465)</f>
        <v>40 - CÈRE</v>
      </c>
      <c r="R465" s="89" t="n">
        <v>44211</v>
      </c>
      <c r="S465" s="89" t="n">
        <v>44301</v>
      </c>
      <c r="T465" s="90" t="n">
        <v>0</v>
      </c>
      <c r="U465" s="89" t="n">
        <v>44301</v>
      </c>
    </row>
    <row r="466" customFormat="false" ht="13.8" hidden="false" customHeight="false" outlineLevel="0" collapsed="false">
      <c r="N466" s="87" t="n">
        <v>40</v>
      </c>
      <c r="O466" s="95" t="n">
        <v>40082</v>
      </c>
      <c r="P466" s="95" t="s">
        <v>725</v>
      </c>
      <c r="Q466" s="1" t="str">
        <f aca="false">CONCATENATE(N466," - ",P466)</f>
        <v>40 - CLASSUN</v>
      </c>
      <c r="R466" s="89" t="n">
        <v>44199</v>
      </c>
      <c r="S466" s="89" t="n">
        <v>44357</v>
      </c>
      <c r="T466" s="90" t="n">
        <v>0</v>
      </c>
      <c r="U466" s="89" t="n">
        <v>44357</v>
      </c>
    </row>
    <row r="467" customFormat="false" ht="13.8" hidden="false" customHeight="false" outlineLevel="0" collapsed="false">
      <c r="N467" s="87" t="n">
        <v>40</v>
      </c>
      <c r="O467" s="95" t="n">
        <v>40083</v>
      </c>
      <c r="P467" s="95" t="s">
        <v>726</v>
      </c>
      <c r="Q467" s="1" t="str">
        <f aca="false">CONCATENATE(N467," - ",P467)</f>
        <v>40 - CLÈDES</v>
      </c>
      <c r="R467" s="89" t="n">
        <v>44206</v>
      </c>
      <c r="S467" s="89" t="n">
        <v>44357</v>
      </c>
      <c r="T467" s="90" t="n">
        <v>0</v>
      </c>
      <c r="U467" s="89" t="n">
        <v>44357</v>
      </c>
    </row>
    <row r="468" customFormat="false" ht="13.8" hidden="false" customHeight="false" outlineLevel="0" collapsed="false">
      <c r="N468" s="87" t="n">
        <v>40</v>
      </c>
      <c r="O468" s="95" t="n">
        <v>40084</v>
      </c>
      <c r="P468" s="95" t="s">
        <v>727</v>
      </c>
      <c r="Q468" s="1" t="str">
        <f aca="false">CONCATENATE(N468," - ",P468)</f>
        <v>40 - CLERMONT</v>
      </c>
      <c r="R468" s="89" t="n">
        <v>44184</v>
      </c>
      <c r="S468" s="89" t="n">
        <v>44357</v>
      </c>
      <c r="T468" s="90" t="n">
        <v>0</v>
      </c>
      <c r="U468" s="89" t="n">
        <v>44357</v>
      </c>
    </row>
    <row r="469" customFormat="false" ht="13.8" hidden="false" customHeight="false" outlineLevel="0" collapsed="false">
      <c r="N469" s="87" t="n">
        <v>40</v>
      </c>
      <c r="O469" s="95" t="n">
        <v>40086</v>
      </c>
      <c r="P469" s="95" t="s">
        <v>728</v>
      </c>
      <c r="Q469" s="1" t="str">
        <f aca="false">CONCATENATE(N469," - ",P469)</f>
        <v>40 - COUDURES</v>
      </c>
      <c r="R469" s="89" t="n">
        <v>44192</v>
      </c>
      <c r="S469" s="89" t="n">
        <v>44357</v>
      </c>
      <c r="T469" s="90" t="n">
        <v>0</v>
      </c>
      <c r="U469" s="89" t="n">
        <v>44357</v>
      </c>
    </row>
    <row r="470" customFormat="false" ht="35.05" hidden="false" customHeight="false" outlineLevel="0" collapsed="false">
      <c r="N470" s="87" t="n">
        <v>40</v>
      </c>
      <c r="O470" s="95" t="n">
        <v>40087</v>
      </c>
      <c r="P470" s="95" t="s">
        <v>729</v>
      </c>
      <c r="Q470" s="1" t="str">
        <f aca="false">CONCATENATE(N470," - ",P470)</f>
        <v>40 - CRÉON-D'ARMAGNAC</v>
      </c>
      <c r="R470" s="89" t="n">
        <v>44203</v>
      </c>
      <c r="S470" s="89" t="n">
        <v>44301</v>
      </c>
      <c r="T470" s="90" t="n">
        <v>0</v>
      </c>
      <c r="U470" s="89" t="n">
        <v>44301</v>
      </c>
    </row>
    <row r="471" customFormat="false" ht="13.8" hidden="false" customHeight="false" outlineLevel="0" collapsed="false">
      <c r="N471" s="87" t="n">
        <v>40</v>
      </c>
      <c r="O471" s="95" t="n">
        <v>40088</v>
      </c>
      <c r="P471" s="95" t="s">
        <v>730</v>
      </c>
      <c r="Q471" s="1" t="str">
        <f aca="false">CONCATENATE(N471," - ",P471)</f>
        <v>40 - DAX</v>
      </c>
      <c r="R471" s="89" t="n">
        <v>44174</v>
      </c>
      <c r="S471" s="89" t="n">
        <v>44301</v>
      </c>
      <c r="T471" s="90" t="n">
        <v>0</v>
      </c>
      <c r="U471" s="89" t="n">
        <v>44301</v>
      </c>
    </row>
    <row r="472" customFormat="false" ht="13.8" hidden="false" customHeight="false" outlineLevel="0" collapsed="false">
      <c r="N472" s="87" t="n">
        <v>40</v>
      </c>
      <c r="O472" s="95" t="n">
        <v>40089</v>
      </c>
      <c r="P472" s="95" t="s">
        <v>731</v>
      </c>
      <c r="Q472" s="1" t="str">
        <f aca="false">CONCATENATE(N472," - ",P472)</f>
        <v>40 - DOAZIT</v>
      </c>
      <c r="R472" s="89" t="n">
        <v>44185</v>
      </c>
      <c r="S472" s="89" t="n">
        <v>44357</v>
      </c>
      <c r="T472" s="90" t="n">
        <v>0</v>
      </c>
      <c r="U472" s="89" t="n">
        <v>44357</v>
      </c>
    </row>
    <row r="473" customFormat="false" ht="13.8" hidden="false" customHeight="false" outlineLevel="0" collapsed="false">
      <c r="N473" s="87" t="n">
        <v>40</v>
      </c>
      <c r="O473" s="95" t="n">
        <v>40090</v>
      </c>
      <c r="P473" s="95" t="s">
        <v>732</v>
      </c>
      <c r="Q473" s="1" t="str">
        <f aca="false">CONCATENATE(N473," - ",P473)</f>
        <v>40 - DONZACQ</v>
      </c>
      <c r="R473" s="89" t="n">
        <v>44184</v>
      </c>
      <c r="S473" s="89" t="n">
        <v>44357</v>
      </c>
      <c r="T473" s="90" t="n">
        <v>0</v>
      </c>
      <c r="U473" s="89" t="n">
        <v>44357</v>
      </c>
    </row>
    <row r="474" customFormat="false" ht="23.85" hidden="false" customHeight="false" outlineLevel="0" collapsed="false">
      <c r="N474" s="87" t="n">
        <v>40</v>
      </c>
      <c r="O474" s="95" t="n">
        <v>40091</v>
      </c>
      <c r="P474" s="95" t="s">
        <v>733</v>
      </c>
      <c r="Q474" s="1" t="str">
        <f aca="false">CONCATENATE(N474," - ",P474)</f>
        <v>40 - DUHORT-BACHEN</v>
      </c>
      <c r="R474" s="89" t="n">
        <v>44199</v>
      </c>
      <c r="S474" s="89" t="n">
        <v>44357</v>
      </c>
      <c r="T474" s="90" t="n">
        <v>0</v>
      </c>
      <c r="U474" s="89" t="n">
        <v>44357</v>
      </c>
    </row>
    <row r="475" customFormat="false" ht="13.8" hidden="false" customHeight="false" outlineLevel="0" collapsed="false">
      <c r="N475" s="87" t="n">
        <v>40</v>
      </c>
      <c r="O475" s="95" t="n">
        <v>40092</v>
      </c>
      <c r="P475" s="95" t="s">
        <v>734</v>
      </c>
      <c r="Q475" s="1" t="str">
        <f aca="false">CONCATENATE(N475," - ",P475)</f>
        <v>40 - DUMES</v>
      </c>
      <c r="R475" s="89" t="n">
        <v>44192</v>
      </c>
      <c r="S475" s="89" t="n">
        <v>44357</v>
      </c>
      <c r="T475" s="90" t="n">
        <v>0</v>
      </c>
      <c r="U475" s="89" t="n">
        <v>44357</v>
      </c>
    </row>
    <row r="476" customFormat="false" ht="13.8" hidden="false" customHeight="false" outlineLevel="0" collapsed="false">
      <c r="N476" s="87" t="n">
        <v>40</v>
      </c>
      <c r="O476" s="95" t="n">
        <v>40093</v>
      </c>
      <c r="P476" s="95" t="s">
        <v>735</v>
      </c>
      <c r="Q476" s="1" t="str">
        <f aca="false">CONCATENATE(N476," - ",P476)</f>
        <v>40 - ESCALANS</v>
      </c>
      <c r="R476" s="89" t="n">
        <v>44207</v>
      </c>
      <c r="S476" s="89" t="n">
        <v>44357</v>
      </c>
      <c r="T476" s="90" t="n">
        <v>0</v>
      </c>
      <c r="U476" s="89" t="n">
        <v>44357</v>
      </c>
    </row>
    <row r="477" customFormat="false" ht="13.8" hidden="false" customHeight="false" outlineLevel="0" collapsed="false">
      <c r="N477" s="87" t="n">
        <v>40</v>
      </c>
      <c r="O477" s="95" t="n">
        <v>40095</v>
      </c>
      <c r="P477" s="95" t="s">
        <v>736</v>
      </c>
      <c r="Q477" s="1" t="str">
        <f aca="false">CONCATENATE(N477," - ",P477)</f>
        <v>40 - ESTIBEAUX</v>
      </c>
      <c r="R477" s="89" t="n">
        <v>44184</v>
      </c>
      <c r="S477" s="89" t="n">
        <v>44357</v>
      </c>
      <c r="T477" s="90" t="n">
        <v>0</v>
      </c>
      <c r="U477" s="89" t="n">
        <v>44357</v>
      </c>
    </row>
    <row r="478" customFormat="false" ht="13.8" hidden="false" customHeight="false" outlineLevel="0" collapsed="false">
      <c r="N478" s="87" t="n">
        <v>40</v>
      </c>
      <c r="O478" s="95" t="n">
        <v>40096</v>
      </c>
      <c r="P478" s="95" t="s">
        <v>737</v>
      </c>
      <c r="Q478" s="1" t="str">
        <f aca="false">CONCATENATE(N478," - ",P478)</f>
        <v>40 - ESTIGARDE</v>
      </c>
      <c r="R478" s="89" t="n">
        <v>44203</v>
      </c>
      <c r="S478" s="89" t="n">
        <v>44301</v>
      </c>
      <c r="T478" s="90" t="n">
        <v>0</v>
      </c>
      <c r="U478" s="89" t="n">
        <v>44301</v>
      </c>
    </row>
    <row r="479" customFormat="false" ht="23.85" hidden="false" customHeight="false" outlineLevel="0" collapsed="false">
      <c r="N479" s="87" t="n">
        <v>40</v>
      </c>
      <c r="O479" s="95" t="n">
        <v>40097</v>
      </c>
      <c r="P479" s="95" t="s">
        <v>738</v>
      </c>
      <c r="Q479" s="1" t="str">
        <f aca="false">CONCATENATE(N479," - ",P479)</f>
        <v>40 - EUGÉNIE-LES-BAINS</v>
      </c>
      <c r="R479" s="89" t="n">
        <v>44199</v>
      </c>
      <c r="S479" s="89" t="n">
        <v>44357</v>
      </c>
      <c r="T479" s="90" t="n">
        <v>0</v>
      </c>
      <c r="U479" s="89" t="n">
        <v>44357</v>
      </c>
    </row>
    <row r="480" customFormat="false" ht="23.85" hidden="false" customHeight="false" outlineLevel="0" collapsed="false">
      <c r="N480" s="87" t="n">
        <v>40</v>
      </c>
      <c r="O480" s="95" t="n">
        <v>40098</v>
      </c>
      <c r="P480" s="95" t="s">
        <v>739</v>
      </c>
      <c r="Q480" s="1" t="str">
        <f aca="false">CONCATENATE(N480," - ",P480)</f>
        <v>40 - EYRES-MONCUBE</v>
      </c>
      <c r="R480" s="89" t="n">
        <v>44192</v>
      </c>
      <c r="S480" s="89" t="n">
        <v>44357</v>
      </c>
      <c r="T480" s="90" t="n">
        <v>0</v>
      </c>
      <c r="U480" s="89" t="n">
        <v>44357</v>
      </c>
    </row>
    <row r="481" customFormat="false" ht="13.8" hidden="false" customHeight="false" outlineLevel="0" collapsed="false">
      <c r="N481" s="87" t="n">
        <v>40</v>
      </c>
      <c r="O481" s="95" t="n">
        <v>40099</v>
      </c>
      <c r="P481" s="95" t="s">
        <v>740</v>
      </c>
      <c r="Q481" s="1" t="str">
        <f aca="false">CONCATENATE(N481," - ",P481)</f>
        <v>40 - FARGUES</v>
      </c>
      <c r="R481" s="89" t="n">
        <v>44199</v>
      </c>
      <c r="S481" s="89" t="n">
        <v>44357</v>
      </c>
      <c r="T481" s="90" t="n">
        <v>0</v>
      </c>
      <c r="U481" s="89" t="n">
        <v>44357</v>
      </c>
    </row>
    <row r="482" customFormat="false" ht="13.8" hidden="false" customHeight="false" outlineLevel="0" collapsed="false">
      <c r="N482" s="87" t="n">
        <v>40</v>
      </c>
      <c r="O482" s="95" t="n">
        <v>40101</v>
      </c>
      <c r="P482" s="95" t="s">
        <v>741</v>
      </c>
      <c r="Q482" s="1" t="str">
        <f aca="false">CONCATENATE(N482," - ",P482)</f>
        <v>40 - GAAS</v>
      </c>
      <c r="R482" s="89" t="n">
        <v>44192</v>
      </c>
      <c r="S482" s="89" t="n">
        <v>44357</v>
      </c>
      <c r="T482" s="90" t="n">
        <v>0</v>
      </c>
      <c r="U482" s="89" t="n">
        <v>44357</v>
      </c>
    </row>
    <row r="483" customFormat="false" ht="13.8" hidden="false" customHeight="false" outlineLevel="0" collapsed="false">
      <c r="N483" s="87" t="n">
        <v>40</v>
      </c>
      <c r="O483" s="95" t="n">
        <v>40102</v>
      </c>
      <c r="P483" s="95" t="s">
        <v>742</v>
      </c>
      <c r="Q483" s="1" t="str">
        <f aca="false">CONCATENATE(N483," - ",P483)</f>
        <v>40 - GABARRET</v>
      </c>
      <c r="R483" s="89" t="n">
        <v>44207</v>
      </c>
      <c r="S483" s="89" t="n">
        <v>44357</v>
      </c>
      <c r="T483" s="90" t="n">
        <v>0</v>
      </c>
      <c r="U483" s="89" t="n">
        <v>44357</v>
      </c>
    </row>
    <row r="484" customFormat="false" ht="13.8" hidden="false" customHeight="false" outlineLevel="0" collapsed="false">
      <c r="N484" s="87" t="n">
        <v>40</v>
      </c>
      <c r="O484" s="95" t="n">
        <v>40103</v>
      </c>
      <c r="P484" s="95" t="s">
        <v>743</v>
      </c>
      <c r="Q484" s="1" t="str">
        <f aca="false">CONCATENATE(N484," - ",P484)</f>
        <v>40 - GAILLÈRES</v>
      </c>
      <c r="R484" s="89" t="n">
        <v>44208</v>
      </c>
      <c r="S484" s="89" t="n">
        <v>44301</v>
      </c>
      <c r="T484" s="90" t="n">
        <v>0</v>
      </c>
      <c r="U484" s="89" t="n">
        <v>44301</v>
      </c>
    </row>
    <row r="485" customFormat="false" ht="23.85" hidden="false" customHeight="false" outlineLevel="0" collapsed="false">
      <c r="N485" s="87" t="n">
        <v>40</v>
      </c>
      <c r="O485" s="95" t="n">
        <v>40104</v>
      </c>
      <c r="P485" s="95" t="s">
        <v>744</v>
      </c>
      <c r="Q485" s="1" t="str">
        <f aca="false">CONCATENATE(N485," - ",P485)</f>
        <v>40 - GAMARDE-LES-BAINS</v>
      </c>
      <c r="R485" s="89" t="n">
        <v>44184</v>
      </c>
      <c r="S485" s="89" t="n">
        <v>44357</v>
      </c>
      <c r="T485" s="90" t="n">
        <v>0</v>
      </c>
      <c r="U485" s="89" t="n">
        <v>44357</v>
      </c>
    </row>
    <row r="486" customFormat="false" ht="13.8" hidden="false" customHeight="false" outlineLevel="0" collapsed="false">
      <c r="N486" s="87" t="n">
        <v>40</v>
      </c>
      <c r="O486" s="95" t="n">
        <v>40105</v>
      </c>
      <c r="P486" s="95" t="s">
        <v>745</v>
      </c>
      <c r="Q486" s="1" t="str">
        <f aca="false">CONCATENATE(N486," - ",P486)</f>
        <v>40 - GAREIN</v>
      </c>
      <c r="R486" s="89" t="n">
        <v>44211</v>
      </c>
      <c r="S486" s="89" t="n">
        <v>44301</v>
      </c>
      <c r="T486" s="90" t="n">
        <v>0</v>
      </c>
      <c r="U486" s="89" t="n">
        <v>44301</v>
      </c>
    </row>
    <row r="487" customFormat="false" ht="13.8" hidden="false" customHeight="false" outlineLevel="0" collapsed="false">
      <c r="N487" s="87" t="n">
        <v>40</v>
      </c>
      <c r="O487" s="95" t="n">
        <v>40106</v>
      </c>
      <c r="P487" s="95" t="s">
        <v>746</v>
      </c>
      <c r="Q487" s="1" t="str">
        <f aca="false">CONCATENATE(N487," - ",P487)</f>
        <v>40 - GARREY</v>
      </c>
      <c r="R487" s="89" t="n">
        <v>44184</v>
      </c>
      <c r="S487" s="89" t="n">
        <v>44357</v>
      </c>
      <c r="T487" s="90" t="n">
        <v>0</v>
      </c>
      <c r="U487" s="89" t="n">
        <v>44357</v>
      </c>
    </row>
    <row r="488" customFormat="false" ht="13.8" hidden="false" customHeight="false" outlineLevel="0" collapsed="false">
      <c r="N488" s="87" t="n">
        <v>40</v>
      </c>
      <c r="O488" s="95" t="n">
        <v>40109</v>
      </c>
      <c r="P488" s="95" t="s">
        <v>747</v>
      </c>
      <c r="Q488" s="1" t="str">
        <f aca="false">CONCATENATE(N488," - ",P488)</f>
        <v>40 - GAUJACQ</v>
      </c>
      <c r="R488" s="89" t="n">
        <v>44185</v>
      </c>
      <c r="S488" s="89" t="n">
        <v>44357</v>
      </c>
      <c r="T488" s="90" t="n">
        <v>0</v>
      </c>
      <c r="U488" s="89" t="n">
        <v>44357</v>
      </c>
    </row>
    <row r="489" customFormat="false" ht="13.8" hidden="false" customHeight="false" outlineLevel="0" collapsed="false">
      <c r="N489" s="87" t="n">
        <v>40</v>
      </c>
      <c r="O489" s="95" t="n">
        <v>40110</v>
      </c>
      <c r="P489" s="95" t="s">
        <v>748</v>
      </c>
      <c r="Q489" s="1" t="str">
        <f aca="false">CONCATENATE(N489," - ",P489)</f>
        <v>40 - GEAUNE</v>
      </c>
      <c r="R489" s="89" t="n">
        <v>44199</v>
      </c>
      <c r="S489" s="89" t="n">
        <v>44357</v>
      </c>
      <c r="T489" s="90" t="n">
        <v>0</v>
      </c>
      <c r="U489" s="89" t="n">
        <v>44357</v>
      </c>
    </row>
    <row r="490" customFormat="false" ht="13.8" hidden="false" customHeight="false" outlineLevel="0" collapsed="false">
      <c r="N490" s="87" t="n">
        <v>40</v>
      </c>
      <c r="O490" s="95" t="n">
        <v>40111</v>
      </c>
      <c r="P490" s="95" t="s">
        <v>749</v>
      </c>
      <c r="Q490" s="1" t="str">
        <f aca="false">CONCATENATE(N490," - ",P490)</f>
        <v>40 - GELOUX</v>
      </c>
      <c r="R490" s="89" t="n">
        <v>44200</v>
      </c>
      <c r="S490" s="89" t="n">
        <v>44301</v>
      </c>
      <c r="T490" s="90" t="n">
        <v>0</v>
      </c>
      <c r="U490" s="89" t="n">
        <v>44301</v>
      </c>
    </row>
    <row r="491" customFormat="false" ht="13.8" hidden="false" customHeight="false" outlineLevel="0" collapsed="false">
      <c r="N491" s="87" t="n">
        <v>40</v>
      </c>
      <c r="O491" s="95" t="n">
        <v>40112</v>
      </c>
      <c r="P491" s="95" t="s">
        <v>750</v>
      </c>
      <c r="Q491" s="1" t="str">
        <f aca="false">CONCATENATE(N491," - ",P491)</f>
        <v>40 - GIBRET</v>
      </c>
      <c r="R491" s="89" t="n">
        <v>44184</v>
      </c>
      <c r="S491" s="89" t="n">
        <v>44357</v>
      </c>
      <c r="T491" s="90" t="n">
        <v>0</v>
      </c>
      <c r="U491" s="89" t="n">
        <v>44357</v>
      </c>
    </row>
    <row r="492" customFormat="false" ht="13.8" hidden="false" customHeight="false" outlineLevel="0" collapsed="false">
      <c r="N492" s="87" t="n">
        <v>40</v>
      </c>
      <c r="O492" s="95" t="n">
        <v>40113</v>
      </c>
      <c r="P492" s="95" t="s">
        <v>751</v>
      </c>
      <c r="Q492" s="1" t="str">
        <f aca="false">CONCATENATE(N492," - ",P492)</f>
        <v>40 - GOOS</v>
      </c>
      <c r="R492" s="89" t="n">
        <v>44184</v>
      </c>
      <c r="S492" s="89" t="n">
        <v>44357</v>
      </c>
      <c r="T492" s="90" t="n">
        <v>0</v>
      </c>
      <c r="U492" s="89" t="n">
        <v>44357</v>
      </c>
    </row>
    <row r="493" customFormat="false" ht="13.8" hidden="false" customHeight="false" outlineLevel="0" collapsed="false">
      <c r="N493" s="87" t="n">
        <v>40</v>
      </c>
      <c r="O493" s="95" t="n">
        <v>40114</v>
      </c>
      <c r="P493" s="95" t="s">
        <v>752</v>
      </c>
      <c r="Q493" s="1" t="str">
        <f aca="false">CONCATENATE(N493," - ",P493)</f>
        <v>40 - GOURBERA</v>
      </c>
      <c r="R493" s="89" t="n">
        <v>44206</v>
      </c>
      <c r="S493" s="89" t="n">
        <v>44357</v>
      </c>
      <c r="T493" s="90" t="n">
        <v>0</v>
      </c>
      <c r="U493" s="89" t="n">
        <v>44357</v>
      </c>
    </row>
    <row r="494" customFormat="false" ht="13.8" hidden="false" customHeight="false" outlineLevel="0" collapsed="false">
      <c r="N494" s="87" t="n">
        <v>40</v>
      </c>
      <c r="O494" s="95" t="n">
        <v>40115</v>
      </c>
      <c r="P494" s="95" t="s">
        <v>753</v>
      </c>
      <c r="Q494" s="1" t="str">
        <f aca="false">CONCATENATE(N494," - ",P494)</f>
        <v>40 - GOUSSE</v>
      </c>
      <c r="R494" s="89" t="n">
        <v>44184</v>
      </c>
      <c r="S494" s="89" t="n">
        <v>44357</v>
      </c>
      <c r="T494" s="90" t="n">
        <v>0</v>
      </c>
      <c r="U494" s="89" t="n">
        <v>44357</v>
      </c>
    </row>
    <row r="495" customFormat="false" ht="13.8" hidden="false" customHeight="false" outlineLevel="0" collapsed="false">
      <c r="N495" s="87" t="n">
        <v>40</v>
      </c>
      <c r="O495" s="95" t="n">
        <v>40116</v>
      </c>
      <c r="P495" s="95" t="s">
        <v>754</v>
      </c>
      <c r="Q495" s="1" t="str">
        <f aca="false">CONCATENATE(N495," - ",P495)</f>
        <v>40 - GOUTS</v>
      </c>
      <c r="R495" s="89" t="n">
        <v>44192</v>
      </c>
      <c r="S495" s="89" t="n">
        <v>44357</v>
      </c>
      <c r="T495" s="90" t="n">
        <v>0</v>
      </c>
      <c r="U495" s="89" t="n">
        <v>44357</v>
      </c>
    </row>
    <row r="496" customFormat="false" ht="35.05" hidden="false" customHeight="false" outlineLevel="0" collapsed="false">
      <c r="N496" s="87" t="n">
        <v>40</v>
      </c>
      <c r="O496" s="95" t="n">
        <v>40117</v>
      </c>
      <c r="P496" s="95" t="s">
        <v>755</v>
      </c>
      <c r="Q496" s="1" t="str">
        <f aca="false">CONCATENATE(N496," - ",P496)</f>
        <v>40 - GRENADE-SUR-L'ADOUR</v>
      </c>
      <c r="R496" s="89" t="n">
        <v>44199</v>
      </c>
      <c r="S496" s="89" t="n">
        <v>44357</v>
      </c>
      <c r="T496" s="90" t="n">
        <v>0</v>
      </c>
      <c r="U496" s="89" t="n">
        <v>44357</v>
      </c>
    </row>
    <row r="497" customFormat="false" ht="13.8" hidden="false" customHeight="false" outlineLevel="0" collapsed="false">
      <c r="N497" s="87" t="n">
        <v>40</v>
      </c>
      <c r="O497" s="95" t="n">
        <v>40118</v>
      </c>
      <c r="P497" s="95" t="s">
        <v>756</v>
      </c>
      <c r="Q497" s="1" t="str">
        <f aca="false">CONCATENATE(N497," - ",P497)</f>
        <v>40 - HABAS</v>
      </c>
      <c r="R497" s="89" t="n">
        <v>44192</v>
      </c>
      <c r="S497" s="89" t="n">
        <v>44357</v>
      </c>
      <c r="T497" s="90" t="n">
        <v>0</v>
      </c>
      <c r="U497" s="89" t="n">
        <v>44357</v>
      </c>
    </row>
    <row r="498" customFormat="false" ht="13.8" hidden="false" customHeight="false" outlineLevel="0" collapsed="false">
      <c r="N498" s="87" t="n">
        <v>40</v>
      </c>
      <c r="O498" s="95" t="n">
        <v>40119</v>
      </c>
      <c r="P498" s="95" t="s">
        <v>757</v>
      </c>
      <c r="Q498" s="1" t="str">
        <f aca="false">CONCATENATE(N498," - ",P498)</f>
        <v>40 - HAGETMAU</v>
      </c>
      <c r="R498" s="89" t="n">
        <v>44185</v>
      </c>
      <c r="S498" s="89" t="n">
        <v>44357</v>
      </c>
      <c r="T498" s="90" t="n">
        <v>0</v>
      </c>
      <c r="U498" s="89" t="n">
        <v>44357</v>
      </c>
    </row>
    <row r="499" customFormat="false" ht="23.85" hidden="false" customHeight="false" outlineLevel="0" collapsed="false">
      <c r="N499" s="87" t="n">
        <v>40</v>
      </c>
      <c r="O499" s="95" t="n">
        <v>40120</v>
      </c>
      <c r="P499" s="95" t="s">
        <v>758</v>
      </c>
      <c r="Q499" s="1" t="str">
        <f aca="false">CONCATENATE(N499," - ",P499)</f>
        <v>40 - HASTINGUES</v>
      </c>
      <c r="R499" s="89" t="n">
        <v>44211</v>
      </c>
      <c r="S499" s="89" t="n">
        <v>44442</v>
      </c>
      <c r="T499" s="90" t="n">
        <v>0</v>
      </c>
      <c r="U499" s="89" t="n">
        <v>44442</v>
      </c>
    </row>
    <row r="500" customFormat="false" ht="13.8" hidden="false" customHeight="false" outlineLevel="0" collapsed="false">
      <c r="N500" s="87" t="n">
        <v>40</v>
      </c>
      <c r="O500" s="95" t="n">
        <v>40121</v>
      </c>
      <c r="P500" s="95" t="s">
        <v>759</v>
      </c>
      <c r="Q500" s="1" t="str">
        <f aca="false">CONCATENATE(N500," - ",P500)</f>
        <v>40 - HAURIET</v>
      </c>
      <c r="R500" s="89" t="n">
        <v>44185</v>
      </c>
      <c r="S500" s="89" t="n">
        <v>44357</v>
      </c>
      <c r="T500" s="90" t="n">
        <v>0</v>
      </c>
      <c r="U500" s="89" t="n">
        <v>44357</v>
      </c>
    </row>
    <row r="501" customFormat="false" ht="23.85" hidden="false" customHeight="false" outlineLevel="0" collapsed="false">
      <c r="N501" s="87" t="n">
        <v>40</v>
      </c>
      <c r="O501" s="95" t="n">
        <v>40122</v>
      </c>
      <c r="P501" s="95" t="s">
        <v>760</v>
      </c>
      <c r="Q501" s="1" t="str">
        <f aca="false">CONCATENATE(N501," - ",P501)</f>
        <v>40 - HAUT-MAUCO</v>
      </c>
      <c r="R501" s="89" t="n">
        <v>44199</v>
      </c>
      <c r="S501" s="89" t="n">
        <v>44357</v>
      </c>
      <c r="T501" s="90" t="n">
        <v>0</v>
      </c>
      <c r="U501" s="89" t="n">
        <v>44357</v>
      </c>
    </row>
    <row r="502" customFormat="false" ht="13.8" hidden="false" customHeight="false" outlineLevel="0" collapsed="false">
      <c r="N502" s="87" t="n">
        <v>40</v>
      </c>
      <c r="O502" s="95" t="n">
        <v>40123</v>
      </c>
      <c r="P502" s="95" t="s">
        <v>761</v>
      </c>
      <c r="Q502" s="1" t="str">
        <f aca="false">CONCATENATE(N502," - ",P502)</f>
        <v>40 - HERM</v>
      </c>
      <c r="R502" s="89" t="n">
        <v>44211</v>
      </c>
      <c r="S502" s="89" t="n">
        <v>44301</v>
      </c>
      <c r="T502" s="90" t="n">
        <v>0</v>
      </c>
      <c r="U502" s="89" t="n">
        <v>44301</v>
      </c>
    </row>
    <row r="503" customFormat="false" ht="13.8" hidden="false" customHeight="false" outlineLevel="0" collapsed="false">
      <c r="N503" s="87" t="n">
        <v>40</v>
      </c>
      <c r="O503" s="95" t="n">
        <v>40124</v>
      </c>
      <c r="P503" s="95" t="s">
        <v>762</v>
      </c>
      <c r="Q503" s="1" t="str">
        <f aca="false">CONCATENATE(N503," - ",P503)</f>
        <v>40 - HERRÉ</v>
      </c>
      <c r="R503" s="89" t="n">
        <v>44203</v>
      </c>
      <c r="S503" s="89" t="n">
        <v>44357</v>
      </c>
      <c r="T503" s="90" t="n">
        <v>0</v>
      </c>
      <c r="U503" s="89" t="n">
        <v>44357</v>
      </c>
    </row>
    <row r="504" customFormat="false" ht="13.8" hidden="false" customHeight="false" outlineLevel="0" collapsed="false">
      <c r="N504" s="87" t="n">
        <v>40</v>
      </c>
      <c r="O504" s="95" t="n">
        <v>40125</v>
      </c>
      <c r="P504" s="95" t="s">
        <v>763</v>
      </c>
      <c r="Q504" s="1" t="str">
        <f aca="false">CONCATENATE(N504," - ",P504)</f>
        <v>40 - HEUGAS</v>
      </c>
      <c r="R504" s="89" t="n">
        <v>44174</v>
      </c>
      <c r="S504" s="89" t="n">
        <v>44357</v>
      </c>
      <c r="T504" s="90" t="n">
        <v>0</v>
      </c>
      <c r="U504" s="89" t="n">
        <v>44357</v>
      </c>
    </row>
    <row r="505" customFormat="false" ht="13.8" hidden="false" customHeight="false" outlineLevel="0" collapsed="false">
      <c r="N505" s="87" t="n">
        <v>40</v>
      </c>
      <c r="O505" s="95" t="n">
        <v>40126</v>
      </c>
      <c r="P505" s="95" t="s">
        <v>764</v>
      </c>
      <c r="Q505" s="1" t="str">
        <f aca="false">CONCATENATE(N505," - ",P505)</f>
        <v>40 - HINX</v>
      </c>
      <c r="R505" s="89" t="n">
        <v>44184</v>
      </c>
      <c r="S505" s="89" t="n">
        <v>44357</v>
      </c>
      <c r="T505" s="90" t="n">
        <v>0</v>
      </c>
      <c r="U505" s="89" t="n">
        <v>44357</v>
      </c>
    </row>
    <row r="506" customFormat="false" ht="13.8" hidden="false" customHeight="false" outlineLevel="0" collapsed="false">
      <c r="N506" s="87" t="n">
        <v>40</v>
      </c>
      <c r="O506" s="95" t="n">
        <v>40127</v>
      </c>
      <c r="P506" s="95" t="s">
        <v>765</v>
      </c>
      <c r="Q506" s="1" t="str">
        <f aca="false">CONCATENATE(N506," - ",P506)</f>
        <v>40 - HONTANX</v>
      </c>
      <c r="R506" s="89" t="n">
        <v>44203</v>
      </c>
      <c r="S506" s="89" t="n">
        <v>44357</v>
      </c>
      <c r="T506" s="90" t="n">
        <v>0</v>
      </c>
      <c r="U506" s="89" t="n">
        <v>44357</v>
      </c>
    </row>
    <row r="507" customFormat="false" ht="23.85" hidden="false" customHeight="false" outlineLevel="0" collapsed="false">
      <c r="N507" s="87" t="n">
        <v>40</v>
      </c>
      <c r="O507" s="95" t="n">
        <v>40128</v>
      </c>
      <c r="P507" s="95" t="s">
        <v>766</v>
      </c>
      <c r="Q507" s="1" t="str">
        <f aca="false">CONCATENATE(N507," - ",P507)</f>
        <v>40 - HORSARRIEU</v>
      </c>
      <c r="R507" s="89" t="n">
        <v>44185</v>
      </c>
      <c r="S507" s="89" t="n">
        <v>44357</v>
      </c>
      <c r="T507" s="90" t="n">
        <v>0</v>
      </c>
      <c r="U507" s="89" t="n">
        <v>44357</v>
      </c>
    </row>
    <row r="508" customFormat="false" ht="13.8" hidden="false" customHeight="false" outlineLevel="0" collapsed="false">
      <c r="N508" s="87" t="n">
        <v>40</v>
      </c>
      <c r="O508" s="95" t="n">
        <v>40129</v>
      </c>
      <c r="P508" s="95" t="s">
        <v>767</v>
      </c>
      <c r="Q508" s="1" t="str">
        <f aca="false">CONCATENATE(N508," - ",P508)</f>
        <v>40 - JOSSE</v>
      </c>
      <c r="R508" s="89" t="n">
        <v>44174</v>
      </c>
      <c r="S508" s="89" t="n">
        <v>44301</v>
      </c>
      <c r="T508" s="90" t="n">
        <v>0</v>
      </c>
      <c r="U508" s="89" t="n">
        <v>44301</v>
      </c>
    </row>
    <row r="509" customFormat="false" ht="23.85" hidden="false" customHeight="false" outlineLevel="0" collapsed="false">
      <c r="N509" s="87" t="n">
        <v>40</v>
      </c>
      <c r="O509" s="95" t="n">
        <v>40130</v>
      </c>
      <c r="P509" s="95" t="s">
        <v>768</v>
      </c>
      <c r="Q509" s="1" t="str">
        <f aca="false">CONCATENATE(N509," - ",P509)</f>
        <v>40 - LABASTIDE-CHALOSSE</v>
      </c>
      <c r="R509" s="89" t="n">
        <v>44192</v>
      </c>
      <c r="S509" s="89" t="n">
        <v>44357</v>
      </c>
      <c r="T509" s="90" t="n">
        <v>0</v>
      </c>
      <c r="U509" s="89" t="n">
        <v>44357</v>
      </c>
    </row>
    <row r="510" customFormat="false" ht="35.05" hidden="false" customHeight="false" outlineLevel="0" collapsed="false">
      <c r="N510" s="87" t="n">
        <v>40</v>
      </c>
      <c r="O510" s="95" t="n">
        <v>40131</v>
      </c>
      <c r="P510" s="95" t="s">
        <v>769</v>
      </c>
      <c r="Q510" s="1" t="str">
        <f aca="false">CONCATENATE(N510," - ",P510)</f>
        <v>40 - LABASTIDE-D'ARMAGNAC</v>
      </c>
      <c r="R510" s="89" t="n">
        <v>44207</v>
      </c>
      <c r="S510" s="89" t="n">
        <v>44357</v>
      </c>
      <c r="T510" s="90" t="n">
        <v>0</v>
      </c>
      <c r="U510" s="89" t="n">
        <v>44357</v>
      </c>
    </row>
    <row r="511" customFormat="false" ht="13.8" hidden="false" customHeight="false" outlineLevel="0" collapsed="false">
      <c r="N511" s="87" t="n">
        <v>40</v>
      </c>
      <c r="O511" s="95" t="n">
        <v>40132</v>
      </c>
      <c r="P511" s="95" t="s">
        <v>770</v>
      </c>
      <c r="Q511" s="1" t="str">
        <f aca="false">CONCATENATE(N511," - ",P511)</f>
        <v>40 - LABATUT</v>
      </c>
      <c r="R511" s="89" t="n">
        <v>44192</v>
      </c>
      <c r="S511" s="89" t="n">
        <v>44357</v>
      </c>
      <c r="T511" s="90" t="n">
        <v>0</v>
      </c>
      <c r="U511" s="89" t="n">
        <v>44357</v>
      </c>
    </row>
    <row r="512" customFormat="false" ht="13.8" hidden="false" customHeight="false" outlineLevel="0" collapsed="false">
      <c r="N512" s="87" t="n">
        <v>40</v>
      </c>
      <c r="O512" s="95" t="n">
        <v>40133</v>
      </c>
      <c r="P512" s="95" t="s">
        <v>771</v>
      </c>
      <c r="Q512" s="1" t="str">
        <f aca="false">CONCATENATE(N512," - ",P512)</f>
        <v>40 - LABENNE</v>
      </c>
      <c r="R512" s="89" t="n">
        <v>44170</v>
      </c>
      <c r="S512" s="89" t="n">
        <v>44301</v>
      </c>
      <c r="T512" s="90" t="n">
        <v>0</v>
      </c>
      <c r="U512" s="89" t="n">
        <v>44301</v>
      </c>
    </row>
    <row r="513" customFormat="false" ht="13.8" hidden="false" customHeight="false" outlineLevel="0" collapsed="false">
      <c r="N513" s="87" t="n">
        <v>40</v>
      </c>
      <c r="O513" s="95" t="n">
        <v>40135</v>
      </c>
      <c r="P513" s="95" t="s">
        <v>772</v>
      </c>
      <c r="Q513" s="1" t="str">
        <f aca="false">CONCATENATE(N513," - ",P513)</f>
        <v>40 - LABRIT</v>
      </c>
      <c r="R513" s="89" t="n">
        <v>44224</v>
      </c>
      <c r="S513" s="89" t="n">
        <v>44301</v>
      </c>
      <c r="T513" s="90" t="n">
        <v>0</v>
      </c>
      <c r="U513" s="89" t="n">
        <v>44301</v>
      </c>
    </row>
    <row r="514" customFormat="false" ht="13.8" hidden="false" customHeight="false" outlineLevel="0" collapsed="false">
      <c r="N514" s="87" t="n">
        <v>40</v>
      </c>
      <c r="O514" s="95" t="n">
        <v>40136</v>
      </c>
      <c r="P514" s="95" t="s">
        <v>773</v>
      </c>
      <c r="Q514" s="1" t="str">
        <f aca="false">CONCATENATE(N514," - ",P514)</f>
        <v>40 - LACAJUNTE</v>
      </c>
      <c r="R514" s="89" t="n">
        <v>44196</v>
      </c>
      <c r="S514" s="89" t="n">
        <v>44357</v>
      </c>
      <c r="T514" s="90" t="n">
        <v>0</v>
      </c>
      <c r="U514" s="89" t="n">
        <v>44357</v>
      </c>
    </row>
    <row r="515" customFormat="false" ht="13.8" hidden="false" customHeight="false" outlineLevel="0" collapsed="false">
      <c r="N515" s="87" t="n">
        <v>40</v>
      </c>
      <c r="O515" s="95" t="n">
        <v>40137</v>
      </c>
      <c r="P515" s="95" t="s">
        <v>774</v>
      </c>
      <c r="Q515" s="1" t="str">
        <f aca="false">CONCATENATE(N515," - ",P515)</f>
        <v>40 - LACQUY</v>
      </c>
      <c r="R515" s="89" t="n">
        <v>44207</v>
      </c>
      <c r="S515" s="89" t="n">
        <v>44301</v>
      </c>
      <c r="T515" s="90" t="n">
        <v>0</v>
      </c>
      <c r="U515" s="89" t="n">
        <v>44301</v>
      </c>
    </row>
    <row r="516" customFormat="false" ht="13.8" hidden="false" customHeight="false" outlineLevel="0" collapsed="false">
      <c r="N516" s="87" t="n">
        <v>40</v>
      </c>
      <c r="O516" s="95" t="n">
        <v>40138</v>
      </c>
      <c r="P516" s="95" t="s">
        <v>775</v>
      </c>
      <c r="Q516" s="1" t="str">
        <f aca="false">CONCATENATE(N516," - ",P516)</f>
        <v>40 - LACRABE</v>
      </c>
      <c r="R516" s="89" t="n">
        <v>44192</v>
      </c>
      <c r="S516" s="89" t="n">
        <v>44357</v>
      </c>
      <c r="T516" s="90" t="n">
        <v>0</v>
      </c>
      <c r="U516" s="89" t="n">
        <v>44357</v>
      </c>
    </row>
    <row r="517" customFormat="false" ht="23.85" hidden="false" customHeight="false" outlineLevel="0" collapsed="false">
      <c r="N517" s="87" t="n">
        <v>40</v>
      </c>
      <c r="O517" s="95" t="n">
        <v>40139</v>
      </c>
      <c r="P517" s="95" t="s">
        <v>776</v>
      </c>
      <c r="Q517" s="1" t="str">
        <f aca="false">CONCATENATE(N517," - ",P517)</f>
        <v>40 - LAGLORIEUSE</v>
      </c>
      <c r="R517" s="89" t="n">
        <v>44206</v>
      </c>
      <c r="S517" s="89" t="n">
        <v>44301</v>
      </c>
      <c r="T517" s="90" t="n">
        <v>0</v>
      </c>
      <c r="U517" s="89" t="n">
        <v>44301</v>
      </c>
    </row>
    <row r="518" customFormat="false" ht="13.8" hidden="false" customHeight="false" outlineLevel="0" collapsed="false">
      <c r="N518" s="87" t="n">
        <v>40</v>
      </c>
      <c r="O518" s="95" t="n">
        <v>40140</v>
      </c>
      <c r="P518" s="95" t="s">
        <v>777</v>
      </c>
      <c r="Q518" s="1" t="str">
        <f aca="false">CONCATENATE(N518," - ",P518)</f>
        <v>40 - LAGRANGE</v>
      </c>
      <c r="R518" s="89" t="n">
        <v>44207</v>
      </c>
      <c r="S518" s="89" t="n">
        <v>44357</v>
      </c>
      <c r="T518" s="90" t="n">
        <v>0</v>
      </c>
      <c r="U518" s="89" t="n">
        <v>44357</v>
      </c>
    </row>
    <row r="519" customFormat="false" ht="13.8" hidden="false" customHeight="false" outlineLevel="0" collapsed="false">
      <c r="N519" s="87" t="n">
        <v>40</v>
      </c>
      <c r="O519" s="95" t="n">
        <v>40141</v>
      </c>
      <c r="P519" s="95" t="s">
        <v>778</v>
      </c>
      <c r="Q519" s="1" t="str">
        <f aca="false">CONCATENATE(N519," - ",P519)</f>
        <v>40 - LAHOSSE</v>
      </c>
      <c r="R519" s="89" t="n">
        <v>44184</v>
      </c>
      <c r="S519" s="89" t="n">
        <v>44357</v>
      </c>
      <c r="T519" s="90" t="n">
        <v>0</v>
      </c>
      <c r="U519" s="89" t="n">
        <v>44357</v>
      </c>
    </row>
    <row r="520" customFormat="false" ht="13.8" hidden="false" customHeight="false" outlineLevel="0" collapsed="false">
      <c r="N520" s="87" t="n">
        <v>40</v>
      </c>
      <c r="O520" s="95" t="n">
        <v>40142</v>
      </c>
      <c r="P520" s="95" t="s">
        <v>779</v>
      </c>
      <c r="Q520" s="1" t="str">
        <f aca="false">CONCATENATE(N520," - ",P520)</f>
        <v>40 - LALUQUE</v>
      </c>
      <c r="R520" s="89" t="n">
        <v>44206</v>
      </c>
      <c r="S520" s="89" t="n">
        <v>44357</v>
      </c>
      <c r="T520" s="90" t="n">
        <v>0</v>
      </c>
      <c r="U520" s="89" t="n">
        <v>44357</v>
      </c>
    </row>
    <row r="521" customFormat="false" ht="13.8" hidden="false" customHeight="false" outlineLevel="0" collapsed="false">
      <c r="N521" s="87" t="n">
        <v>40</v>
      </c>
      <c r="O521" s="95" t="n">
        <v>40143</v>
      </c>
      <c r="P521" s="95" t="s">
        <v>780</v>
      </c>
      <c r="Q521" s="1" t="str">
        <f aca="false">CONCATENATE(N521," - ",P521)</f>
        <v>40 - LAMOTHE</v>
      </c>
      <c r="R521" s="89" t="n">
        <v>44192</v>
      </c>
      <c r="S521" s="89" t="n">
        <v>44357</v>
      </c>
      <c r="T521" s="90" t="n">
        <v>0</v>
      </c>
      <c r="U521" s="89" t="n">
        <v>44357</v>
      </c>
    </row>
    <row r="522" customFormat="false" ht="13.8" hidden="false" customHeight="false" outlineLevel="0" collapsed="false">
      <c r="N522" s="87" t="n">
        <v>40</v>
      </c>
      <c r="O522" s="95" t="n">
        <v>40144</v>
      </c>
      <c r="P522" s="95" t="s">
        <v>781</v>
      </c>
      <c r="Q522" s="1" t="str">
        <f aca="false">CONCATENATE(N522," - ",P522)</f>
        <v>40 - LARBEY</v>
      </c>
      <c r="R522" s="89" t="n">
        <v>44185</v>
      </c>
      <c r="S522" s="89" t="n">
        <v>44357</v>
      </c>
      <c r="T522" s="90" t="n">
        <v>0</v>
      </c>
      <c r="U522" s="89" t="n">
        <v>44357</v>
      </c>
    </row>
    <row r="523" customFormat="false" ht="35.05" hidden="false" customHeight="false" outlineLevel="0" collapsed="false">
      <c r="N523" s="87" t="n">
        <v>40</v>
      </c>
      <c r="O523" s="95" t="n">
        <v>40145</v>
      </c>
      <c r="P523" s="95" t="s">
        <v>782</v>
      </c>
      <c r="Q523" s="1" t="str">
        <f aca="false">CONCATENATE(N523," - ",P523)</f>
        <v>40 - LARRIVIÈRE-SAINT-SAVIN</v>
      </c>
      <c r="R523" s="89" t="n">
        <v>44199</v>
      </c>
      <c r="S523" s="89" t="n">
        <v>44357</v>
      </c>
      <c r="T523" s="90" t="n">
        <v>0</v>
      </c>
      <c r="U523" s="89" t="n">
        <v>44357</v>
      </c>
    </row>
    <row r="524" customFormat="false" ht="13.8" hidden="false" customHeight="false" outlineLevel="0" collapsed="false">
      <c r="N524" s="87" t="n">
        <v>40</v>
      </c>
      <c r="O524" s="95" t="n">
        <v>40146</v>
      </c>
      <c r="P524" s="95" t="s">
        <v>783</v>
      </c>
      <c r="Q524" s="1" t="str">
        <f aca="false">CONCATENATE(N524," - ",P524)</f>
        <v>40 - LATRILLE</v>
      </c>
      <c r="R524" s="89" t="n">
        <v>44206</v>
      </c>
      <c r="S524" s="89" t="n">
        <v>44357</v>
      </c>
      <c r="T524" s="90" t="n">
        <v>0</v>
      </c>
      <c r="U524" s="89" t="n">
        <v>44357</v>
      </c>
    </row>
    <row r="525" customFormat="false" ht="13.8" hidden="false" customHeight="false" outlineLevel="0" collapsed="false">
      <c r="N525" s="87" t="n">
        <v>40</v>
      </c>
      <c r="O525" s="95" t="n">
        <v>40147</v>
      </c>
      <c r="P525" s="95" t="s">
        <v>784</v>
      </c>
      <c r="Q525" s="1" t="str">
        <f aca="false">CONCATENATE(N525," - ",P525)</f>
        <v>40 - LAURÈDE</v>
      </c>
      <c r="R525" s="89" t="n">
        <v>44185</v>
      </c>
      <c r="S525" s="89" t="n">
        <v>44357</v>
      </c>
      <c r="T525" s="90" t="n">
        <v>0</v>
      </c>
      <c r="U525" s="89" t="n">
        <v>44357</v>
      </c>
    </row>
    <row r="526" customFormat="false" ht="13.8" hidden="false" customHeight="false" outlineLevel="0" collapsed="false">
      <c r="N526" s="87" t="n">
        <v>40</v>
      </c>
      <c r="O526" s="95" t="n">
        <v>40148</v>
      </c>
      <c r="P526" s="95" t="s">
        <v>785</v>
      </c>
      <c r="Q526" s="1" t="str">
        <f aca="false">CONCATENATE(N526," - ",P526)</f>
        <v>40 - LAURET</v>
      </c>
      <c r="R526" s="89" t="n">
        <v>44206</v>
      </c>
      <c r="S526" s="89" t="n">
        <v>44357</v>
      </c>
      <c r="T526" s="90" t="n">
        <v>0</v>
      </c>
      <c r="U526" s="89" t="n">
        <v>44357</v>
      </c>
    </row>
    <row r="527" customFormat="false" ht="13.8" hidden="false" customHeight="false" outlineLevel="0" collapsed="false">
      <c r="N527" s="87" t="n">
        <v>40</v>
      </c>
      <c r="O527" s="95" t="n">
        <v>40100</v>
      </c>
      <c r="P527" s="95" t="s">
        <v>786</v>
      </c>
      <c r="Q527" s="1" t="str">
        <f aca="false">CONCATENATE(N527," - ",P527)</f>
        <v>40 - LE FRÊCHE</v>
      </c>
      <c r="R527" s="89" t="n">
        <v>44207</v>
      </c>
      <c r="S527" s="89" t="n">
        <v>44357</v>
      </c>
      <c r="T527" s="90" t="n">
        <v>0</v>
      </c>
      <c r="U527" s="89" t="n">
        <v>44357</v>
      </c>
    </row>
    <row r="528" customFormat="false" ht="13.8" hidden="false" customHeight="false" outlineLevel="0" collapsed="false">
      <c r="N528" s="87" t="n">
        <v>40</v>
      </c>
      <c r="O528" s="95" t="n">
        <v>40153</v>
      </c>
      <c r="P528" s="95" t="s">
        <v>787</v>
      </c>
      <c r="Q528" s="1" t="str">
        <f aca="false">CONCATENATE(N528," - ",P528)</f>
        <v>40 - LE LEUY</v>
      </c>
      <c r="R528" s="89" t="n">
        <v>44196</v>
      </c>
      <c r="S528" s="89" t="n">
        <v>44357</v>
      </c>
      <c r="T528" s="90" t="n">
        <v>0</v>
      </c>
      <c r="U528" s="89" t="n">
        <v>44357</v>
      </c>
    </row>
    <row r="529" customFormat="false" ht="13.8" hidden="false" customHeight="false" outlineLevel="0" collapsed="false">
      <c r="N529" s="87" t="n">
        <v>40</v>
      </c>
      <c r="O529" s="95" t="n">
        <v>40297</v>
      </c>
      <c r="P529" s="95" t="s">
        <v>788</v>
      </c>
      <c r="Q529" s="1" t="str">
        <f aca="false">CONCATENATE(N529," - ",P529)</f>
        <v>40 - LE SEN</v>
      </c>
      <c r="R529" s="89" t="n">
        <v>44228</v>
      </c>
      <c r="S529" s="89" t="n">
        <v>44301</v>
      </c>
      <c r="T529" s="90" t="n">
        <v>0</v>
      </c>
      <c r="U529" s="89" t="n">
        <v>44301</v>
      </c>
    </row>
    <row r="530" customFormat="false" ht="13.8" hidden="false" customHeight="false" outlineLevel="0" collapsed="false">
      <c r="N530" s="87" t="n">
        <v>40</v>
      </c>
      <c r="O530" s="95" t="n">
        <v>40329</v>
      </c>
      <c r="P530" s="95" t="s">
        <v>789</v>
      </c>
      <c r="Q530" s="1" t="str">
        <f aca="false">CONCATENATE(N530," - ",P530)</f>
        <v>40 - LE VIGNAU</v>
      </c>
      <c r="R530" s="89" t="n">
        <v>44199</v>
      </c>
      <c r="S530" s="89" t="n">
        <v>44357</v>
      </c>
      <c r="T530" s="90" t="n">
        <v>0</v>
      </c>
      <c r="U530" s="89" t="n">
        <v>44357</v>
      </c>
    </row>
    <row r="531" customFormat="false" ht="13.8" hidden="false" customHeight="false" outlineLevel="0" collapsed="false">
      <c r="N531" s="87" t="n">
        <v>40</v>
      </c>
      <c r="O531" s="95" t="n">
        <v>40149</v>
      </c>
      <c r="P531" s="95" t="s">
        <v>790</v>
      </c>
      <c r="Q531" s="1" t="str">
        <f aca="false">CONCATENATE(N531," - ",P531)</f>
        <v>40 - LENCOUACQ</v>
      </c>
      <c r="R531" s="89" t="n">
        <v>44211</v>
      </c>
      <c r="S531" s="89" t="n">
        <v>44301</v>
      </c>
      <c r="T531" s="90" t="n">
        <v>0</v>
      </c>
      <c r="U531" s="89" t="n">
        <v>44301</v>
      </c>
    </row>
    <row r="532" customFormat="false" ht="13.8" hidden="false" customHeight="false" outlineLevel="0" collapsed="false">
      <c r="N532" s="87" t="n">
        <v>40</v>
      </c>
      <c r="O532" s="95" t="n">
        <v>40150</v>
      </c>
      <c r="P532" s="95" t="s">
        <v>791</v>
      </c>
      <c r="Q532" s="1" t="str">
        <f aca="false">CONCATENATE(N532," - ",P532)</f>
        <v>40 - LÉON</v>
      </c>
      <c r="R532" s="89" t="n">
        <v>44211</v>
      </c>
      <c r="S532" s="89" t="n">
        <v>44301</v>
      </c>
      <c r="T532" s="90" t="n">
        <v>0</v>
      </c>
      <c r="U532" s="89" t="n">
        <v>44301</v>
      </c>
    </row>
    <row r="533" customFormat="false" ht="13.8" hidden="false" customHeight="false" outlineLevel="0" collapsed="false">
      <c r="N533" s="87" t="n">
        <v>40</v>
      </c>
      <c r="O533" s="95" t="n">
        <v>40151</v>
      </c>
      <c r="P533" s="95" t="s">
        <v>792</v>
      </c>
      <c r="Q533" s="1" t="str">
        <f aca="false">CONCATENATE(N533," - ",P533)</f>
        <v>40 - LESGOR</v>
      </c>
      <c r="R533" s="89" t="n">
        <v>44206</v>
      </c>
      <c r="S533" s="89" t="n">
        <v>44357</v>
      </c>
      <c r="T533" s="90" t="n">
        <v>0</v>
      </c>
      <c r="U533" s="89" t="n">
        <v>44357</v>
      </c>
    </row>
    <row r="534" customFormat="false" ht="13.8" hidden="false" customHeight="false" outlineLevel="0" collapsed="false">
      <c r="N534" s="87" t="n">
        <v>40</v>
      </c>
      <c r="O534" s="95" t="n">
        <v>40152</v>
      </c>
      <c r="P534" s="95" t="s">
        <v>793</v>
      </c>
      <c r="Q534" s="1" t="str">
        <f aca="false">CONCATENATE(N534," - ",P534)</f>
        <v>40 - LESPERON</v>
      </c>
      <c r="R534" s="89" t="n">
        <v>44232</v>
      </c>
      <c r="S534" s="89" t="n">
        <v>44301</v>
      </c>
      <c r="T534" s="90" t="n">
        <v>0</v>
      </c>
      <c r="U534" s="89" t="n">
        <v>44301</v>
      </c>
    </row>
    <row r="535" customFormat="false" ht="13.8" hidden="false" customHeight="false" outlineLevel="0" collapsed="false">
      <c r="N535" s="87" t="n">
        <v>40</v>
      </c>
      <c r="O535" s="95" t="n">
        <v>40155</v>
      </c>
      <c r="P535" s="95" t="s">
        <v>794</v>
      </c>
      <c r="Q535" s="1" t="str">
        <f aca="false">CONCATENATE(N535," - ",P535)</f>
        <v>40 - LINXE</v>
      </c>
      <c r="R535" s="89" t="n">
        <v>44211</v>
      </c>
      <c r="S535" s="89" t="n">
        <v>44301</v>
      </c>
      <c r="T535" s="90" t="n">
        <v>0</v>
      </c>
      <c r="U535" s="89" t="n">
        <v>44301</v>
      </c>
    </row>
    <row r="536" customFormat="false" ht="13.8" hidden="false" customHeight="false" outlineLevel="0" collapsed="false">
      <c r="N536" s="87" t="n">
        <v>40</v>
      </c>
      <c r="O536" s="95" t="n">
        <v>40158</v>
      </c>
      <c r="P536" s="95" t="s">
        <v>795</v>
      </c>
      <c r="Q536" s="1" t="str">
        <f aca="false">CONCATENATE(N536," - ",P536)</f>
        <v>40 - LOSSE</v>
      </c>
      <c r="R536" s="89" t="n">
        <v>44203</v>
      </c>
      <c r="S536" s="89" t="n">
        <v>44301</v>
      </c>
      <c r="T536" s="90" t="n">
        <v>0</v>
      </c>
      <c r="U536" s="89" t="n">
        <v>44301</v>
      </c>
    </row>
    <row r="537" customFormat="false" ht="13.8" hidden="false" customHeight="false" outlineLevel="0" collapsed="false">
      <c r="N537" s="87" t="n">
        <v>40</v>
      </c>
      <c r="O537" s="95" t="n">
        <v>40159</v>
      </c>
      <c r="P537" s="95" t="s">
        <v>796</v>
      </c>
      <c r="Q537" s="1" t="str">
        <f aca="false">CONCATENATE(N537," - ",P537)</f>
        <v>40 - LOUER</v>
      </c>
      <c r="R537" s="89" t="n">
        <v>44184</v>
      </c>
      <c r="S537" s="89" t="n">
        <v>44357</v>
      </c>
      <c r="T537" s="90" t="n">
        <v>0</v>
      </c>
      <c r="U537" s="89" t="n">
        <v>44357</v>
      </c>
    </row>
    <row r="538" customFormat="false" ht="13.8" hidden="false" customHeight="false" outlineLevel="0" collapsed="false">
      <c r="N538" s="87" t="n">
        <v>40</v>
      </c>
      <c r="O538" s="95" t="n">
        <v>40160</v>
      </c>
      <c r="P538" s="95" t="s">
        <v>797</v>
      </c>
      <c r="Q538" s="1" t="str">
        <f aca="false">CONCATENATE(N538," - ",P538)</f>
        <v>40 - LOURQUEN</v>
      </c>
      <c r="R538" s="89" t="n">
        <v>44184</v>
      </c>
      <c r="S538" s="89" t="n">
        <v>44357</v>
      </c>
      <c r="T538" s="90" t="n">
        <v>0</v>
      </c>
      <c r="U538" s="89" t="n">
        <v>44357</v>
      </c>
    </row>
    <row r="539" customFormat="false" ht="13.8" hidden="false" customHeight="false" outlineLevel="0" collapsed="false">
      <c r="N539" s="87" t="n">
        <v>40</v>
      </c>
      <c r="O539" s="95" t="n">
        <v>40161</v>
      </c>
      <c r="P539" s="95" t="s">
        <v>798</v>
      </c>
      <c r="Q539" s="1" t="str">
        <f aca="false">CONCATENATE(N539," - ",P539)</f>
        <v>40 - LUBBON</v>
      </c>
      <c r="R539" s="89" t="n">
        <v>44211</v>
      </c>
      <c r="S539" s="89" t="n">
        <v>44301</v>
      </c>
      <c r="T539" s="90" t="n">
        <v>0</v>
      </c>
      <c r="U539" s="89" t="n">
        <v>44301</v>
      </c>
    </row>
    <row r="540" customFormat="false" ht="23.85" hidden="false" customHeight="false" outlineLevel="0" collapsed="false">
      <c r="N540" s="87" t="n">
        <v>40</v>
      </c>
      <c r="O540" s="95" t="n">
        <v>40162</v>
      </c>
      <c r="P540" s="95" t="s">
        <v>799</v>
      </c>
      <c r="Q540" s="1" t="str">
        <f aca="false">CONCATENATE(N540," - ",P540)</f>
        <v>40 - LUCBARDEZ ET BARGUES</v>
      </c>
      <c r="R540" s="89" t="n">
        <v>44211</v>
      </c>
      <c r="S540" s="89" t="n">
        <v>44301</v>
      </c>
      <c r="T540" s="90" t="n">
        <v>0</v>
      </c>
      <c r="U540" s="89" t="n">
        <v>44301</v>
      </c>
    </row>
    <row r="541" customFormat="false" ht="13.8" hidden="false" customHeight="false" outlineLevel="0" collapsed="false">
      <c r="N541" s="87" t="n">
        <v>40</v>
      </c>
      <c r="O541" s="95" t="n">
        <v>40165</v>
      </c>
      <c r="P541" s="95" t="s">
        <v>800</v>
      </c>
      <c r="Q541" s="1" t="str">
        <f aca="false">CONCATENATE(N541," - ",P541)</f>
        <v>40 - LUGLON</v>
      </c>
      <c r="R541" s="89" t="n">
        <v>44211</v>
      </c>
      <c r="S541" s="89" t="n">
        <v>44301</v>
      </c>
      <c r="T541" s="90" t="n">
        <v>0</v>
      </c>
      <c r="U541" s="89" t="n">
        <v>44301</v>
      </c>
    </row>
    <row r="542" customFormat="false" ht="13.8" hidden="false" customHeight="false" outlineLevel="0" collapsed="false">
      <c r="N542" s="87" t="n">
        <v>40</v>
      </c>
      <c r="O542" s="95" t="n">
        <v>40166</v>
      </c>
      <c r="P542" s="95" t="s">
        <v>801</v>
      </c>
      <c r="Q542" s="1" t="str">
        <f aca="false">CONCATENATE(N542," - ",P542)</f>
        <v>40 - LUSSAGNET</v>
      </c>
      <c r="R542" s="89" t="n">
        <v>44203</v>
      </c>
      <c r="S542" s="89" t="n">
        <v>44357</v>
      </c>
      <c r="T542" s="90" t="n">
        <v>0</v>
      </c>
      <c r="U542" s="89" t="n">
        <v>44357</v>
      </c>
    </row>
    <row r="543" customFormat="false" ht="13.8" hidden="false" customHeight="false" outlineLevel="0" collapsed="false">
      <c r="N543" s="87" t="n">
        <v>40</v>
      </c>
      <c r="O543" s="95" t="n">
        <v>40168</v>
      </c>
      <c r="P543" s="95" t="s">
        <v>802</v>
      </c>
      <c r="Q543" s="1" t="str">
        <f aca="false">CONCATENATE(N543," - ",P543)</f>
        <v>40 - MAGESCQ</v>
      </c>
      <c r="R543" s="89" t="n">
        <v>44174</v>
      </c>
      <c r="S543" s="89" t="n">
        <v>44301</v>
      </c>
      <c r="T543" s="90" t="n">
        <v>0</v>
      </c>
      <c r="U543" s="89" t="n">
        <v>44301</v>
      </c>
    </row>
    <row r="544" customFormat="false" ht="13.8" hidden="false" customHeight="false" outlineLevel="0" collapsed="false">
      <c r="N544" s="87" t="n">
        <v>40</v>
      </c>
      <c r="O544" s="95" t="n">
        <v>40169</v>
      </c>
      <c r="P544" s="95" t="s">
        <v>803</v>
      </c>
      <c r="Q544" s="1" t="str">
        <f aca="false">CONCATENATE(N544," - ",P544)</f>
        <v>40 - MAILLAS</v>
      </c>
      <c r="R544" s="89" t="n">
        <v>44211</v>
      </c>
      <c r="S544" s="89" t="n">
        <v>44301</v>
      </c>
      <c r="T544" s="90" t="n">
        <v>0</v>
      </c>
      <c r="U544" s="89" t="n">
        <v>44301</v>
      </c>
    </row>
    <row r="545" customFormat="false" ht="13.8" hidden="false" customHeight="false" outlineLevel="0" collapsed="false">
      <c r="N545" s="87" t="n">
        <v>40</v>
      </c>
      <c r="O545" s="95" t="n">
        <v>40170</v>
      </c>
      <c r="P545" s="95" t="s">
        <v>804</v>
      </c>
      <c r="Q545" s="1" t="str">
        <f aca="false">CONCATENATE(N545," - ",P545)</f>
        <v>40 - MAILLÈRES</v>
      </c>
      <c r="R545" s="89" t="n">
        <v>44211</v>
      </c>
      <c r="S545" s="89" t="n">
        <v>44301</v>
      </c>
      <c r="T545" s="90" t="n">
        <v>0</v>
      </c>
      <c r="U545" s="89" t="n">
        <v>44301</v>
      </c>
    </row>
    <row r="546" customFormat="false" ht="13.8" hidden="false" customHeight="false" outlineLevel="0" collapsed="false">
      <c r="N546" s="87" t="n">
        <v>40</v>
      </c>
      <c r="O546" s="95" t="n">
        <v>40172</v>
      </c>
      <c r="P546" s="95" t="s">
        <v>805</v>
      </c>
      <c r="Q546" s="1" t="str">
        <f aca="false">CONCATENATE(N546," - ",P546)</f>
        <v>40 - MANT</v>
      </c>
      <c r="R546" s="89" t="n">
        <v>44192</v>
      </c>
      <c r="S546" s="89" t="n">
        <v>44357</v>
      </c>
      <c r="T546" s="90" t="n">
        <v>0</v>
      </c>
      <c r="U546" s="89" t="n">
        <v>44357</v>
      </c>
    </row>
    <row r="547" customFormat="false" ht="13.8" hidden="false" customHeight="false" outlineLevel="0" collapsed="false">
      <c r="N547" s="87" t="n">
        <v>40</v>
      </c>
      <c r="O547" s="95" t="n">
        <v>40173</v>
      </c>
      <c r="P547" s="95" t="s">
        <v>806</v>
      </c>
      <c r="Q547" s="1" t="str">
        <f aca="false">CONCATENATE(N547," - ",P547)</f>
        <v>40 - MARPAPS</v>
      </c>
      <c r="R547" s="89" t="n">
        <v>44192</v>
      </c>
      <c r="S547" s="89" t="n">
        <v>44357</v>
      </c>
      <c r="T547" s="90" t="n">
        <v>0</v>
      </c>
      <c r="U547" s="89" t="n">
        <v>44357</v>
      </c>
    </row>
    <row r="548" customFormat="false" ht="13.8" hidden="false" customHeight="false" outlineLevel="0" collapsed="false">
      <c r="N548" s="87" t="n">
        <v>40</v>
      </c>
      <c r="O548" s="95" t="n">
        <v>40174</v>
      </c>
      <c r="P548" s="95" t="s">
        <v>807</v>
      </c>
      <c r="Q548" s="1" t="str">
        <f aca="false">CONCATENATE(N548," - ",P548)</f>
        <v>40 - MAURIES</v>
      </c>
      <c r="R548" s="89" t="n">
        <v>44206</v>
      </c>
      <c r="S548" s="89" t="n">
        <v>44357</v>
      </c>
      <c r="T548" s="90" t="n">
        <v>0</v>
      </c>
      <c r="U548" s="89" t="n">
        <v>44357</v>
      </c>
    </row>
    <row r="549" customFormat="false" ht="13.8" hidden="false" customHeight="false" outlineLevel="0" collapsed="false">
      <c r="N549" s="87" t="n">
        <v>40</v>
      </c>
      <c r="O549" s="95" t="n">
        <v>40175</v>
      </c>
      <c r="P549" s="95" t="s">
        <v>808</v>
      </c>
      <c r="Q549" s="1" t="str">
        <f aca="false">CONCATENATE(N549," - ",P549)</f>
        <v>40 - MAURRIN</v>
      </c>
      <c r="R549" s="89" t="n">
        <v>44199</v>
      </c>
      <c r="S549" s="89" t="n">
        <v>44357</v>
      </c>
      <c r="T549" s="90" t="n">
        <v>0</v>
      </c>
      <c r="U549" s="89" t="n">
        <v>44357</v>
      </c>
    </row>
    <row r="550" customFormat="false" ht="35.05" hidden="false" customHeight="false" outlineLevel="0" collapsed="false">
      <c r="N550" s="87" t="n">
        <v>40</v>
      </c>
      <c r="O550" s="95" t="n">
        <v>40176</v>
      </c>
      <c r="P550" s="95" t="s">
        <v>809</v>
      </c>
      <c r="Q550" s="1" t="str">
        <f aca="false">CONCATENATE(N550," - ",P550)</f>
        <v>40 - MAUVEZIN-D'ARMAGNAC</v>
      </c>
      <c r="R550" s="89" t="n">
        <v>44207</v>
      </c>
      <c r="S550" s="89" t="n">
        <v>44357</v>
      </c>
      <c r="T550" s="90" t="n">
        <v>0</v>
      </c>
      <c r="U550" s="89" t="n">
        <v>44357</v>
      </c>
    </row>
    <row r="551" customFormat="false" ht="13.8" hidden="false" customHeight="false" outlineLevel="0" collapsed="false">
      <c r="N551" s="87" t="n">
        <v>40</v>
      </c>
      <c r="O551" s="95" t="n">
        <v>40177</v>
      </c>
      <c r="P551" s="95" t="s">
        <v>810</v>
      </c>
      <c r="Q551" s="1" t="str">
        <f aca="false">CONCATENATE(N551," - ",P551)</f>
        <v>40 - MAYLIS</v>
      </c>
      <c r="R551" s="89" t="n">
        <v>44185</v>
      </c>
      <c r="S551" s="89" t="n">
        <v>44357</v>
      </c>
      <c r="T551" s="90" t="n">
        <v>0</v>
      </c>
      <c r="U551" s="89" t="n">
        <v>44357</v>
      </c>
    </row>
    <row r="552" customFormat="false" ht="23.85" hidden="false" customHeight="false" outlineLevel="0" collapsed="false">
      <c r="N552" s="87" t="n">
        <v>40</v>
      </c>
      <c r="O552" s="95" t="n">
        <v>40178</v>
      </c>
      <c r="P552" s="95" t="s">
        <v>811</v>
      </c>
      <c r="Q552" s="1" t="str">
        <f aca="false">CONCATENATE(N552," - ",P552)</f>
        <v>40 - MAZEROLLES</v>
      </c>
      <c r="R552" s="89" t="n">
        <v>44206</v>
      </c>
      <c r="S552" s="89" t="n">
        <v>44301</v>
      </c>
      <c r="T552" s="90" t="n">
        <v>0</v>
      </c>
      <c r="U552" s="89" t="n">
        <v>44301</v>
      </c>
    </row>
    <row r="553" customFormat="false" ht="13.8" hidden="false" customHeight="false" outlineLevel="0" collapsed="false">
      <c r="N553" s="87" t="n">
        <v>40</v>
      </c>
      <c r="O553" s="95" t="n">
        <v>40179</v>
      </c>
      <c r="P553" s="95" t="s">
        <v>812</v>
      </c>
      <c r="Q553" s="1" t="str">
        <f aca="false">CONCATENATE(N553," - ",P553)</f>
        <v>40 - MÉES</v>
      </c>
      <c r="R553" s="89" t="n">
        <v>44174</v>
      </c>
      <c r="S553" s="89" t="n">
        <v>44301</v>
      </c>
      <c r="T553" s="90" t="n">
        <v>0</v>
      </c>
      <c r="U553" s="89" t="n">
        <v>44301</v>
      </c>
    </row>
    <row r="554" customFormat="false" ht="13.8" hidden="false" customHeight="false" outlineLevel="0" collapsed="false">
      <c r="N554" s="87" t="n">
        <v>40</v>
      </c>
      <c r="O554" s="95" t="n">
        <v>40180</v>
      </c>
      <c r="P554" s="95" t="s">
        <v>813</v>
      </c>
      <c r="Q554" s="1" t="str">
        <f aca="false">CONCATENATE(N554," - ",P554)</f>
        <v>40 - MEILHAN</v>
      </c>
      <c r="R554" s="89" t="n">
        <v>44199</v>
      </c>
      <c r="S554" s="89" t="n">
        <v>44357</v>
      </c>
      <c r="T554" s="90" t="n">
        <v>0</v>
      </c>
      <c r="U554" s="89" t="n">
        <v>44357</v>
      </c>
    </row>
    <row r="555" customFormat="false" ht="13.8" hidden="false" customHeight="false" outlineLevel="0" collapsed="false">
      <c r="N555" s="87" t="n">
        <v>40</v>
      </c>
      <c r="O555" s="95" t="n">
        <v>40181</v>
      </c>
      <c r="P555" s="95" t="s">
        <v>814</v>
      </c>
      <c r="Q555" s="1" t="str">
        <f aca="false">CONCATENATE(N555," - ",P555)</f>
        <v>40 - MESSANGES</v>
      </c>
      <c r="R555" s="89" t="n">
        <v>44211</v>
      </c>
      <c r="S555" s="89" t="n">
        <v>44301</v>
      </c>
      <c r="T555" s="90" t="n">
        <v>0</v>
      </c>
      <c r="U555" s="89" t="n">
        <v>44301</v>
      </c>
    </row>
    <row r="556" customFormat="false" ht="13.8" hidden="false" customHeight="false" outlineLevel="0" collapsed="false">
      <c r="N556" s="87" t="n">
        <v>40</v>
      </c>
      <c r="O556" s="95" t="n">
        <v>40183</v>
      </c>
      <c r="P556" s="95" t="s">
        <v>815</v>
      </c>
      <c r="Q556" s="1" t="str">
        <f aca="false">CONCATENATE(N556," - ",P556)</f>
        <v>40 - MIMBASTE</v>
      </c>
      <c r="R556" s="89" t="n">
        <v>44184</v>
      </c>
      <c r="S556" s="89" t="n">
        <v>44357</v>
      </c>
      <c r="T556" s="90" t="n">
        <v>0</v>
      </c>
      <c r="U556" s="89" t="n">
        <v>44357</v>
      </c>
    </row>
    <row r="557" customFormat="false" ht="23.85" hidden="false" customHeight="false" outlineLevel="0" collapsed="false">
      <c r="N557" s="87" t="n">
        <v>40</v>
      </c>
      <c r="O557" s="95" t="n">
        <v>40185</v>
      </c>
      <c r="P557" s="95" t="s">
        <v>816</v>
      </c>
      <c r="Q557" s="1" t="str">
        <f aca="false">CONCATENATE(N557," - ",P557)</f>
        <v>40 - MIRAMONT-SENSACQ</v>
      </c>
      <c r="R557" s="89" t="n">
        <v>44206</v>
      </c>
      <c r="S557" s="89" t="n">
        <v>44357</v>
      </c>
      <c r="T557" s="90" t="n">
        <v>0</v>
      </c>
      <c r="U557" s="89" t="n">
        <v>44357</v>
      </c>
    </row>
    <row r="558" customFormat="false" ht="13.8" hidden="false" customHeight="false" outlineLevel="0" collapsed="false">
      <c r="N558" s="87" t="n">
        <v>40</v>
      </c>
      <c r="O558" s="95" t="n">
        <v>40186</v>
      </c>
      <c r="P558" s="95" t="s">
        <v>817</v>
      </c>
      <c r="Q558" s="1" t="str">
        <f aca="false">CONCATENATE(N558," - ",P558)</f>
        <v>40 - MISSON</v>
      </c>
      <c r="R558" s="89" t="n">
        <v>44184</v>
      </c>
      <c r="S558" s="89" t="n">
        <v>44357</v>
      </c>
      <c r="T558" s="90" t="n">
        <v>0</v>
      </c>
      <c r="U558" s="89" t="n">
        <v>44357</v>
      </c>
    </row>
    <row r="559" customFormat="false" ht="23.85" hidden="false" customHeight="false" outlineLevel="0" collapsed="false">
      <c r="N559" s="87" t="n">
        <v>40</v>
      </c>
      <c r="O559" s="95" t="n">
        <v>40187</v>
      </c>
      <c r="P559" s="95" t="s">
        <v>818</v>
      </c>
      <c r="Q559" s="1" t="str">
        <f aca="false">CONCATENATE(N559," - ",P559)</f>
        <v>40 - MOLIETS-ET-MAÂ</v>
      </c>
      <c r="R559" s="89" t="n">
        <v>44211</v>
      </c>
      <c r="S559" s="89" t="n">
        <v>44301</v>
      </c>
      <c r="T559" s="90" t="n">
        <v>0</v>
      </c>
      <c r="U559" s="89" t="n">
        <v>44301</v>
      </c>
    </row>
    <row r="560" customFormat="false" ht="13.8" hidden="false" customHeight="false" outlineLevel="0" collapsed="false">
      <c r="N560" s="87" t="n">
        <v>40</v>
      </c>
      <c r="O560" s="95" t="n">
        <v>40188</v>
      </c>
      <c r="P560" s="95" t="s">
        <v>819</v>
      </c>
      <c r="Q560" s="1" t="str">
        <f aca="false">CONCATENATE(N560," - ",P560)</f>
        <v>40 - MOMUY</v>
      </c>
      <c r="R560" s="89" t="n">
        <v>44185</v>
      </c>
      <c r="S560" s="89" t="n">
        <v>44357</v>
      </c>
      <c r="T560" s="90" t="n">
        <v>0</v>
      </c>
      <c r="U560" s="89" t="n">
        <v>44357</v>
      </c>
    </row>
    <row r="561" customFormat="false" ht="13.8" hidden="false" customHeight="false" outlineLevel="0" collapsed="false">
      <c r="N561" s="87" t="n">
        <v>40</v>
      </c>
      <c r="O561" s="95" t="n">
        <v>40189</v>
      </c>
      <c r="P561" s="95" t="s">
        <v>820</v>
      </c>
      <c r="Q561" s="1" t="str">
        <f aca="false">CONCATENATE(N561," - ",P561)</f>
        <v>40 - MONGET</v>
      </c>
      <c r="R561" s="89" t="n">
        <v>44196</v>
      </c>
      <c r="S561" s="89" t="n">
        <v>44357</v>
      </c>
      <c r="T561" s="90" t="n">
        <v>0</v>
      </c>
      <c r="U561" s="89" t="n">
        <v>44357</v>
      </c>
    </row>
    <row r="562" customFormat="false" ht="13.8" hidden="false" customHeight="false" outlineLevel="0" collapsed="false">
      <c r="N562" s="87" t="n">
        <v>40</v>
      </c>
      <c r="O562" s="95" t="n">
        <v>40190</v>
      </c>
      <c r="P562" s="95" t="s">
        <v>821</v>
      </c>
      <c r="Q562" s="1" t="str">
        <f aca="false">CONCATENATE(N562," - ",P562)</f>
        <v>40 - MONSÉGUR</v>
      </c>
      <c r="R562" s="89" t="n">
        <v>44192</v>
      </c>
      <c r="S562" s="89" t="n">
        <v>44357</v>
      </c>
      <c r="T562" s="90" t="n">
        <v>0</v>
      </c>
      <c r="U562" s="89" t="n">
        <v>44357</v>
      </c>
    </row>
    <row r="563" customFormat="false" ht="13.8" hidden="false" customHeight="false" outlineLevel="0" collapsed="false">
      <c r="N563" s="87" t="n">
        <v>40</v>
      </c>
      <c r="O563" s="95" t="n">
        <v>40191</v>
      </c>
      <c r="P563" s="95" t="s">
        <v>558</v>
      </c>
      <c r="Q563" s="1" t="str">
        <f aca="false">CONCATENATE(N563," - ",P563)</f>
        <v>40 - MONTAUT</v>
      </c>
      <c r="R563" s="89" t="n">
        <v>44185</v>
      </c>
      <c r="S563" s="89" t="n">
        <v>44357</v>
      </c>
      <c r="T563" s="90" t="n">
        <v>0</v>
      </c>
      <c r="U563" s="89" t="n">
        <v>44357</v>
      </c>
    </row>
    <row r="564" customFormat="false" ht="23.85" hidden="false" customHeight="false" outlineLevel="0" collapsed="false">
      <c r="N564" s="87" t="n">
        <v>40</v>
      </c>
      <c r="O564" s="95" t="n">
        <v>40192</v>
      </c>
      <c r="P564" s="95" t="s">
        <v>822</v>
      </c>
      <c r="Q564" s="1" t="str">
        <f aca="false">CONCATENATE(N564," - ",P564)</f>
        <v>40 - MONT-DE-MARSAN</v>
      </c>
      <c r="R564" s="89" t="n">
        <v>44211</v>
      </c>
      <c r="S564" s="89" t="n">
        <v>44301</v>
      </c>
      <c r="T564" s="90" t="n">
        <v>0</v>
      </c>
      <c r="U564" s="89" t="n">
        <v>44301</v>
      </c>
    </row>
    <row r="565" customFormat="false" ht="13.8" hidden="false" customHeight="false" outlineLevel="0" collapsed="false">
      <c r="N565" s="87" t="n">
        <v>40</v>
      </c>
      <c r="O565" s="95" t="n">
        <v>40193</v>
      </c>
      <c r="P565" s="95" t="s">
        <v>823</v>
      </c>
      <c r="Q565" s="1" t="str">
        <f aca="false">CONCATENATE(N565," - ",P565)</f>
        <v>40 - MONTÉGUT</v>
      </c>
      <c r="R565" s="89" t="n">
        <v>44206</v>
      </c>
      <c r="S565" s="89" t="n">
        <v>44357</v>
      </c>
      <c r="T565" s="90" t="n">
        <v>0</v>
      </c>
      <c r="U565" s="89" t="n">
        <v>44357</v>
      </c>
    </row>
    <row r="566" customFormat="false" ht="35.05" hidden="false" customHeight="false" outlineLevel="0" collapsed="false">
      <c r="N566" s="87" t="n">
        <v>40</v>
      </c>
      <c r="O566" s="95" t="n">
        <v>40194</v>
      </c>
      <c r="P566" s="95" t="s">
        <v>824</v>
      </c>
      <c r="Q566" s="1" t="str">
        <f aca="false">CONCATENATE(N566," - ",P566)</f>
        <v>40 - MONTFORT-EN-CHALOSSE</v>
      </c>
      <c r="R566" s="89" t="n">
        <v>44184</v>
      </c>
      <c r="S566" s="89" t="n">
        <v>44357</v>
      </c>
      <c r="T566" s="90" t="n">
        <v>0</v>
      </c>
      <c r="U566" s="89" t="n">
        <v>44357</v>
      </c>
    </row>
    <row r="567" customFormat="false" ht="23.85" hidden="false" customHeight="false" outlineLevel="0" collapsed="false">
      <c r="N567" s="87" t="n">
        <v>40</v>
      </c>
      <c r="O567" s="95" t="n">
        <v>40195</v>
      </c>
      <c r="P567" s="95" t="s">
        <v>825</v>
      </c>
      <c r="Q567" s="1" t="str">
        <f aca="false">CONCATENATE(N567," - ",P567)</f>
        <v>40 - MONTGAILLARD</v>
      </c>
      <c r="R567" s="89" t="n">
        <v>44199</v>
      </c>
      <c r="S567" s="89" t="n">
        <v>44357</v>
      </c>
      <c r="T567" s="90" t="n">
        <v>0</v>
      </c>
      <c r="U567" s="89" t="n">
        <v>44357</v>
      </c>
    </row>
    <row r="568" customFormat="false" ht="13.8" hidden="false" customHeight="false" outlineLevel="0" collapsed="false">
      <c r="N568" s="87" t="n">
        <v>40</v>
      </c>
      <c r="O568" s="95" t="n">
        <v>40196</v>
      </c>
      <c r="P568" s="95" t="s">
        <v>826</v>
      </c>
      <c r="Q568" s="1" t="str">
        <f aca="false">CONCATENATE(N568," - ",P568)</f>
        <v>40 - MONTSOUÉ</v>
      </c>
      <c r="R568" s="89" t="n">
        <v>44192</v>
      </c>
      <c r="S568" s="89" t="n">
        <v>44357</v>
      </c>
      <c r="T568" s="90" t="n">
        <v>0</v>
      </c>
      <c r="U568" s="89" t="n">
        <v>44357</v>
      </c>
    </row>
    <row r="569" customFormat="false" ht="35.05" hidden="false" customHeight="false" outlineLevel="0" collapsed="false">
      <c r="N569" s="87" t="n">
        <v>40</v>
      </c>
      <c r="O569" s="95" t="n">
        <v>40197</v>
      </c>
      <c r="P569" s="95" t="s">
        <v>827</v>
      </c>
      <c r="Q569" s="1" t="str">
        <f aca="false">CONCATENATE(N569," - ",P569)</f>
        <v>40 - MORCENX LA NOUVELLE</v>
      </c>
      <c r="R569" s="89" t="n">
        <v>44211</v>
      </c>
      <c r="S569" s="89" t="n">
        <v>44301</v>
      </c>
      <c r="T569" s="90" t="n">
        <v>0</v>
      </c>
      <c r="U569" s="89" t="n">
        <v>44301</v>
      </c>
    </row>
    <row r="570" customFormat="false" ht="13.8" hidden="false" customHeight="false" outlineLevel="0" collapsed="false">
      <c r="N570" s="87" t="n">
        <v>40</v>
      </c>
      <c r="O570" s="95" t="n">
        <v>40198</v>
      </c>
      <c r="P570" s="95" t="s">
        <v>828</v>
      </c>
      <c r="Q570" s="1" t="str">
        <f aca="false">CONCATENATE(N570," - ",P570)</f>
        <v>40 - MORGANX</v>
      </c>
      <c r="R570" s="89" t="n">
        <v>44192</v>
      </c>
      <c r="S570" s="89" t="n">
        <v>44357</v>
      </c>
      <c r="T570" s="90" t="n">
        <v>0</v>
      </c>
      <c r="U570" s="89" t="n">
        <v>44357</v>
      </c>
    </row>
    <row r="571" customFormat="false" ht="23.85" hidden="false" customHeight="false" outlineLevel="0" collapsed="false">
      <c r="N571" s="87" t="n">
        <v>40</v>
      </c>
      <c r="O571" s="95" t="n">
        <v>40199</v>
      </c>
      <c r="P571" s="95" t="s">
        <v>829</v>
      </c>
      <c r="Q571" s="1" t="str">
        <f aca="false">CONCATENATE(N571," - ",P571)</f>
        <v>40 - MOUSCARDÈS</v>
      </c>
      <c r="R571" s="89" t="n">
        <v>44184</v>
      </c>
      <c r="S571" s="89" t="n">
        <v>44357</v>
      </c>
      <c r="T571" s="90" t="n">
        <v>0</v>
      </c>
      <c r="U571" s="89" t="n">
        <v>44357</v>
      </c>
    </row>
    <row r="572" customFormat="false" ht="13.8" hidden="false" customHeight="false" outlineLevel="0" collapsed="false">
      <c r="N572" s="87" t="n">
        <v>40</v>
      </c>
      <c r="O572" s="95" t="n">
        <v>40201</v>
      </c>
      <c r="P572" s="95" t="s">
        <v>830</v>
      </c>
      <c r="Q572" s="1" t="str">
        <f aca="false">CONCATENATE(N572," - ",P572)</f>
        <v>40 - MUGRON</v>
      </c>
      <c r="R572" s="89" t="n">
        <v>44185</v>
      </c>
      <c r="S572" s="89" t="n">
        <v>44357</v>
      </c>
      <c r="T572" s="90" t="n">
        <v>0</v>
      </c>
      <c r="U572" s="89" t="n">
        <v>44357</v>
      </c>
    </row>
    <row r="573" customFormat="false" ht="13.8" hidden="false" customHeight="false" outlineLevel="0" collapsed="false">
      <c r="N573" s="87" t="n">
        <v>40</v>
      </c>
      <c r="O573" s="95" t="n">
        <v>40202</v>
      </c>
      <c r="P573" s="95" t="s">
        <v>831</v>
      </c>
      <c r="Q573" s="1" t="str">
        <f aca="false">CONCATENATE(N573," - ",P573)</f>
        <v>40 - NARROSSE</v>
      </c>
      <c r="R573" s="89" t="n">
        <v>44184</v>
      </c>
      <c r="S573" s="89" t="n">
        <v>44357</v>
      </c>
      <c r="T573" s="90" t="n">
        <v>0</v>
      </c>
      <c r="U573" s="89" t="n">
        <v>44357</v>
      </c>
    </row>
    <row r="574" customFormat="false" ht="13.8" hidden="false" customHeight="false" outlineLevel="0" collapsed="false">
      <c r="N574" s="87" t="n">
        <v>40</v>
      </c>
      <c r="O574" s="95" t="n">
        <v>40203</v>
      </c>
      <c r="P574" s="95" t="s">
        <v>832</v>
      </c>
      <c r="Q574" s="1" t="str">
        <f aca="false">CONCATENATE(N574," - ",P574)</f>
        <v>40 - NASSIET</v>
      </c>
      <c r="R574" s="89" t="n">
        <v>44185</v>
      </c>
      <c r="S574" s="89" t="n">
        <v>44357</v>
      </c>
      <c r="T574" s="90" t="n">
        <v>0</v>
      </c>
      <c r="U574" s="89" t="n">
        <v>44357</v>
      </c>
    </row>
    <row r="575" customFormat="false" ht="13.8" hidden="false" customHeight="false" outlineLevel="0" collapsed="false">
      <c r="N575" s="87" t="n">
        <v>40</v>
      </c>
      <c r="O575" s="95" t="n">
        <v>40204</v>
      </c>
      <c r="P575" s="95" t="s">
        <v>833</v>
      </c>
      <c r="Q575" s="1" t="str">
        <f aca="false">CONCATENATE(N575," - ",P575)</f>
        <v>40 - NERBIS</v>
      </c>
      <c r="R575" s="89" t="n">
        <v>44185</v>
      </c>
      <c r="S575" s="89" t="n">
        <v>44357</v>
      </c>
      <c r="T575" s="90" t="n">
        <v>0</v>
      </c>
      <c r="U575" s="89" t="n">
        <v>44357</v>
      </c>
    </row>
    <row r="576" customFormat="false" ht="13.8" hidden="false" customHeight="false" outlineLevel="0" collapsed="false">
      <c r="N576" s="87" t="n">
        <v>40</v>
      </c>
      <c r="O576" s="95" t="n">
        <v>40205</v>
      </c>
      <c r="P576" s="95" t="s">
        <v>834</v>
      </c>
      <c r="Q576" s="1" t="str">
        <f aca="false">CONCATENATE(N576," - ",P576)</f>
        <v>40 - NOUSSE</v>
      </c>
      <c r="R576" s="89" t="n">
        <v>44184</v>
      </c>
      <c r="S576" s="89" t="n">
        <v>44357</v>
      </c>
      <c r="T576" s="90" t="n">
        <v>0</v>
      </c>
      <c r="U576" s="89" t="n">
        <v>44357</v>
      </c>
    </row>
    <row r="577" customFormat="false" ht="13.8" hidden="false" customHeight="false" outlineLevel="0" collapsed="false">
      <c r="N577" s="87" t="n">
        <v>40</v>
      </c>
      <c r="O577" s="95" t="n">
        <v>40206</v>
      </c>
      <c r="P577" s="95" t="s">
        <v>835</v>
      </c>
      <c r="Q577" s="1" t="str">
        <f aca="false">CONCATENATE(N577," - ",P577)</f>
        <v>40 - OEYREGAVE</v>
      </c>
      <c r="R577" s="89" t="n">
        <v>44211</v>
      </c>
      <c r="S577" s="89" t="n">
        <v>44442</v>
      </c>
      <c r="T577" s="90" t="n">
        <v>0</v>
      </c>
      <c r="U577" s="89" t="n">
        <v>44442</v>
      </c>
    </row>
    <row r="578" customFormat="false" ht="13.8" hidden="false" customHeight="false" outlineLevel="0" collapsed="false">
      <c r="N578" s="87" t="n">
        <v>40</v>
      </c>
      <c r="O578" s="95" t="n">
        <v>40207</v>
      </c>
      <c r="P578" s="95" t="s">
        <v>836</v>
      </c>
      <c r="Q578" s="1" t="str">
        <f aca="false">CONCATENATE(N578," - ",P578)</f>
        <v>40 - OEYRELUY</v>
      </c>
      <c r="R578" s="89" t="n">
        <v>44174</v>
      </c>
      <c r="S578" s="89" t="n">
        <v>44301</v>
      </c>
      <c r="T578" s="90" t="n">
        <v>0</v>
      </c>
      <c r="U578" s="89" t="n">
        <v>44301</v>
      </c>
    </row>
    <row r="579" customFormat="false" ht="13.8" hidden="false" customHeight="false" outlineLevel="0" collapsed="false">
      <c r="N579" s="87" t="n">
        <v>40</v>
      </c>
      <c r="O579" s="95" t="n">
        <v>40208</v>
      </c>
      <c r="P579" s="95" t="s">
        <v>837</v>
      </c>
      <c r="Q579" s="1" t="str">
        <f aca="false">CONCATENATE(N579," - ",P579)</f>
        <v>40 - ONARD</v>
      </c>
      <c r="R579" s="89" t="n">
        <v>44184</v>
      </c>
      <c r="S579" s="89" t="n">
        <v>44357</v>
      </c>
      <c r="T579" s="90" t="n">
        <v>0</v>
      </c>
      <c r="U579" s="89" t="n">
        <v>44357</v>
      </c>
    </row>
    <row r="580" customFormat="false" ht="13.8" hidden="false" customHeight="false" outlineLevel="0" collapsed="false">
      <c r="N580" s="87" t="n">
        <v>40</v>
      </c>
      <c r="O580" s="95" t="n">
        <v>40209</v>
      </c>
      <c r="P580" s="95" t="s">
        <v>838</v>
      </c>
      <c r="Q580" s="1" t="str">
        <f aca="false">CONCATENATE(N580," - ",P580)</f>
        <v>40 - ONDRES</v>
      </c>
      <c r="R580" s="89" t="n">
        <v>44170</v>
      </c>
      <c r="S580" s="89" t="n">
        <v>44301</v>
      </c>
      <c r="T580" s="90" t="n">
        <v>0</v>
      </c>
      <c r="U580" s="89" t="n">
        <v>44301</v>
      </c>
    </row>
    <row r="581" customFormat="false" ht="13.8" hidden="false" customHeight="false" outlineLevel="0" collapsed="false">
      <c r="N581" s="87" t="n">
        <v>40</v>
      </c>
      <c r="O581" s="95" t="n">
        <v>40211</v>
      </c>
      <c r="P581" s="95" t="s">
        <v>839</v>
      </c>
      <c r="Q581" s="1" t="str">
        <f aca="false">CONCATENATE(N581," - ",P581)</f>
        <v>40 - ORIST</v>
      </c>
      <c r="R581" s="89" t="n">
        <v>44174</v>
      </c>
      <c r="S581" s="89" t="n">
        <v>44301</v>
      </c>
      <c r="T581" s="90" t="n">
        <v>0</v>
      </c>
      <c r="U581" s="89" t="n">
        <v>44301</v>
      </c>
    </row>
    <row r="582" customFormat="false" ht="23.85" hidden="false" customHeight="false" outlineLevel="0" collapsed="false">
      <c r="N582" s="87" t="n">
        <v>40</v>
      </c>
      <c r="O582" s="95" t="n">
        <v>40212</v>
      </c>
      <c r="P582" s="95" t="s">
        <v>840</v>
      </c>
      <c r="Q582" s="1" t="str">
        <f aca="false">CONCATENATE(N582," - ",P582)</f>
        <v>40 - ORTHEVIELLE</v>
      </c>
      <c r="R582" s="89" t="n">
        <v>44211</v>
      </c>
      <c r="S582" s="89" t="n">
        <v>44442</v>
      </c>
      <c r="T582" s="90" t="n">
        <v>0</v>
      </c>
      <c r="U582" s="89" t="n">
        <v>44442</v>
      </c>
    </row>
    <row r="583" customFormat="false" ht="13.8" hidden="false" customHeight="false" outlineLevel="0" collapsed="false">
      <c r="N583" s="87" t="n">
        <v>40</v>
      </c>
      <c r="O583" s="95" t="n">
        <v>40213</v>
      </c>
      <c r="P583" s="95" t="s">
        <v>841</v>
      </c>
      <c r="Q583" s="1" t="str">
        <f aca="false">CONCATENATE(N583," - ",P583)</f>
        <v>40 - ORX</v>
      </c>
      <c r="R583" s="89" t="n">
        <v>44170</v>
      </c>
      <c r="S583" s="89" t="n">
        <v>44301</v>
      </c>
      <c r="T583" s="90" t="n">
        <v>0</v>
      </c>
      <c r="U583" s="89" t="n">
        <v>44301</v>
      </c>
    </row>
    <row r="584" customFormat="false" ht="13.8" hidden="false" customHeight="false" outlineLevel="0" collapsed="false">
      <c r="N584" s="87" t="n">
        <v>40</v>
      </c>
      <c r="O584" s="95" t="n">
        <v>40214</v>
      </c>
      <c r="P584" s="95" t="s">
        <v>842</v>
      </c>
      <c r="Q584" s="1" t="str">
        <f aca="false">CONCATENATE(N584," - ",P584)</f>
        <v>40 - OSSAGES</v>
      </c>
      <c r="R584" s="89" t="n">
        <v>44192</v>
      </c>
      <c r="S584" s="89" t="n">
        <v>44357</v>
      </c>
      <c r="T584" s="90" t="n">
        <v>0</v>
      </c>
      <c r="U584" s="89" t="n">
        <v>44357</v>
      </c>
    </row>
    <row r="585" customFormat="false" ht="23.85" hidden="false" customHeight="false" outlineLevel="0" collapsed="false">
      <c r="N585" s="87" t="n">
        <v>40</v>
      </c>
      <c r="O585" s="95" t="n">
        <v>40215</v>
      </c>
      <c r="P585" s="95" t="s">
        <v>843</v>
      </c>
      <c r="Q585" s="1" t="str">
        <f aca="false">CONCATENATE(N585," - ",P585)</f>
        <v>40 - OUSSE-SUZAN</v>
      </c>
      <c r="R585" s="89" t="n">
        <v>44203</v>
      </c>
      <c r="S585" s="89" t="n">
        <v>44301</v>
      </c>
      <c r="T585" s="90" t="n">
        <v>0</v>
      </c>
      <c r="U585" s="89" t="n">
        <v>44301</v>
      </c>
    </row>
    <row r="586" customFormat="false" ht="13.8" hidden="false" customHeight="false" outlineLevel="0" collapsed="false">
      <c r="N586" s="87" t="n">
        <v>40</v>
      </c>
      <c r="O586" s="95" t="n">
        <v>40216</v>
      </c>
      <c r="P586" s="95" t="s">
        <v>844</v>
      </c>
      <c r="Q586" s="1" t="str">
        <f aca="false">CONCATENATE(N586," - ",P586)</f>
        <v>40 - OZOURT</v>
      </c>
      <c r="R586" s="89" t="n">
        <v>44184</v>
      </c>
      <c r="S586" s="89" t="n">
        <v>44357</v>
      </c>
      <c r="T586" s="90" t="n">
        <v>0</v>
      </c>
      <c r="U586" s="89" t="n">
        <v>44357</v>
      </c>
    </row>
    <row r="587" customFormat="false" ht="23.85" hidden="false" customHeight="false" outlineLevel="0" collapsed="false">
      <c r="N587" s="87" t="n">
        <v>40</v>
      </c>
      <c r="O587" s="95" t="n">
        <v>40218</v>
      </c>
      <c r="P587" s="95" t="s">
        <v>845</v>
      </c>
      <c r="Q587" s="1" t="str">
        <f aca="false">CONCATENATE(N587," - ",P587)</f>
        <v>40 - PARLEBOSCQ</v>
      </c>
      <c r="R587" s="89" t="n">
        <v>44202</v>
      </c>
      <c r="S587" s="89" t="n">
        <v>44357</v>
      </c>
      <c r="T587" s="90" t="n">
        <v>0</v>
      </c>
      <c r="U587" s="89" t="n">
        <v>44357</v>
      </c>
    </row>
    <row r="588" customFormat="false" ht="23.85" hidden="false" customHeight="false" outlineLevel="0" collapsed="false">
      <c r="N588" s="87" t="n">
        <v>40</v>
      </c>
      <c r="O588" s="95" t="n">
        <v>40219</v>
      </c>
      <c r="P588" s="95" t="s">
        <v>846</v>
      </c>
      <c r="Q588" s="1" t="str">
        <f aca="false">CONCATENATE(N588," - ",P588)</f>
        <v>40 - PAYROS-CAZAUTETS</v>
      </c>
      <c r="R588" s="89" t="n">
        <v>44199</v>
      </c>
      <c r="S588" s="89" t="n">
        <v>44357</v>
      </c>
      <c r="T588" s="90" t="n">
        <v>0</v>
      </c>
      <c r="U588" s="89" t="n">
        <v>44357</v>
      </c>
    </row>
    <row r="589" customFormat="false" ht="13.8" hidden="false" customHeight="false" outlineLevel="0" collapsed="false">
      <c r="N589" s="87" t="n">
        <v>40</v>
      </c>
      <c r="O589" s="95" t="n">
        <v>40220</v>
      </c>
      <c r="P589" s="95" t="s">
        <v>847</v>
      </c>
      <c r="Q589" s="1" t="str">
        <f aca="false">CONCATENATE(N589," - ",P589)</f>
        <v>40 - PÉCORADE</v>
      </c>
      <c r="R589" s="89" t="n">
        <v>44199</v>
      </c>
      <c r="S589" s="89" t="n">
        <v>44357</v>
      </c>
      <c r="T589" s="90" t="n">
        <v>0</v>
      </c>
      <c r="U589" s="89" t="n">
        <v>44357</v>
      </c>
    </row>
    <row r="590" customFormat="false" ht="13.8" hidden="false" customHeight="false" outlineLevel="0" collapsed="false">
      <c r="N590" s="87" t="n">
        <v>40</v>
      </c>
      <c r="O590" s="95" t="n">
        <v>40221</v>
      </c>
      <c r="P590" s="95" t="s">
        <v>848</v>
      </c>
      <c r="Q590" s="1" t="str">
        <f aca="false">CONCATENATE(N590," - ",P590)</f>
        <v>40 - PERQUIE</v>
      </c>
      <c r="R590" s="89" t="n">
        <v>44206</v>
      </c>
      <c r="S590" s="89" t="n">
        <v>44357</v>
      </c>
      <c r="T590" s="90" t="n">
        <v>0</v>
      </c>
      <c r="U590" s="89" t="n">
        <v>44357</v>
      </c>
    </row>
    <row r="591" customFormat="false" ht="13.8" hidden="false" customHeight="false" outlineLevel="0" collapsed="false">
      <c r="N591" s="87" t="n">
        <v>40</v>
      </c>
      <c r="O591" s="95" t="n">
        <v>40222</v>
      </c>
      <c r="P591" s="95" t="s">
        <v>849</v>
      </c>
      <c r="Q591" s="1" t="str">
        <f aca="false">CONCATENATE(N591," - ",P591)</f>
        <v>40 - PEY</v>
      </c>
      <c r="R591" s="89" t="n">
        <v>44174</v>
      </c>
      <c r="S591" s="89" t="n">
        <v>44309</v>
      </c>
      <c r="T591" s="90" t="n">
        <v>0</v>
      </c>
      <c r="U591" s="89" t="n">
        <v>44309</v>
      </c>
    </row>
    <row r="592" customFormat="false" ht="13.8" hidden="false" customHeight="false" outlineLevel="0" collapsed="false">
      <c r="N592" s="87" t="n">
        <v>40</v>
      </c>
      <c r="O592" s="95" t="n">
        <v>40223</v>
      </c>
      <c r="P592" s="95" t="s">
        <v>850</v>
      </c>
      <c r="Q592" s="1" t="str">
        <f aca="false">CONCATENATE(N592," - ",P592)</f>
        <v>40 - PEYRE</v>
      </c>
      <c r="R592" s="89" t="n">
        <v>44192</v>
      </c>
      <c r="S592" s="89" t="n">
        <v>44357</v>
      </c>
      <c r="T592" s="90" t="n">
        <v>0</v>
      </c>
      <c r="U592" s="89" t="n">
        <v>44357</v>
      </c>
    </row>
    <row r="593" customFormat="false" ht="23.85" hidden="false" customHeight="false" outlineLevel="0" collapsed="false">
      <c r="N593" s="87" t="n">
        <v>40</v>
      </c>
      <c r="O593" s="95" t="n">
        <v>40224</v>
      </c>
      <c r="P593" s="95" t="s">
        <v>851</v>
      </c>
      <c r="Q593" s="1" t="str">
        <f aca="false">CONCATENATE(N593," - ",P593)</f>
        <v>40 - PEYREHORADE</v>
      </c>
      <c r="R593" s="89" t="n">
        <v>44211</v>
      </c>
      <c r="S593" s="89" t="n">
        <v>44442</v>
      </c>
      <c r="T593" s="90" t="n">
        <v>0</v>
      </c>
      <c r="U593" s="89" t="n">
        <v>44442</v>
      </c>
    </row>
    <row r="594" customFormat="false" ht="23.85" hidden="false" customHeight="false" outlineLevel="0" collapsed="false">
      <c r="N594" s="87" t="n">
        <v>40</v>
      </c>
      <c r="O594" s="95" t="n">
        <v>40225</v>
      </c>
      <c r="P594" s="95" t="s">
        <v>852</v>
      </c>
      <c r="Q594" s="1" t="str">
        <f aca="false">CONCATENATE(N594," - ",P594)</f>
        <v>40 - PHILONDENX</v>
      </c>
      <c r="R594" s="89" t="n">
        <v>44196</v>
      </c>
      <c r="S594" s="89" t="n">
        <v>44357</v>
      </c>
      <c r="T594" s="90" t="n">
        <v>0</v>
      </c>
      <c r="U594" s="89" t="n">
        <v>44357</v>
      </c>
    </row>
    <row r="595" customFormat="false" ht="13.8" hidden="false" customHeight="false" outlineLevel="0" collapsed="false">
      <c r="N595" s="87" t="n">
        <v>40</v>
      </c>
      <c r="O595" s="95" t="n">
        <v>40226</v>
      </c>
      <c r="P595" s="95" t="s">
        <v>853</v>
      </c>
      <c r="Q595" s="1" t="str">
        <f aca="false">CONCATENATE(N595," - ",P595)</f>
        <v>40 - PIMBO</v>
      </c>
      <c r="R595" s="89" t="n">
        <v>44206</v>
      </c>
      <c r="S595" s="89" t="n">
        <v>44357</v>
      </c>
      <c r="T595" s="90" t="n">
        <v>0</v>
      </c>
      <c r="U595" s="89" t="n">
        <v>44357</v>
      </c>
    </row>
    <row r="596" customFormat="false" ht="13.8" hidden="false" customHeight="false" outlineLevel="0" collapsed="false">
      <c r="N596" s="87" t="n">
        <v>40</v>
      </c>
      <c r="O596" s="95" t="n">
        <v>40228</v>
      </c>
      <c r="P596" s="95" t="s">
        <v>854</v>
      </c>
      <c r="Q596" s="1" t="str">
        <f aca="false">CONCATENATE(N596," - ",P596)</f>
        <v>40 - POMAREZ</v>
      </c>
      <c r="R596" s="89" t="n">
        <v>44184</v>
      </c>
      <c r="S596" s="89" t="n">
        <v>44357</v>
      </c>
      <c r="T596" s="90" t="n">
        <v>0</v>
      </c>
      <c r="U596" s="89" t="n">
        <v>44357</v>
      </c>
    </row>
    <row r="597" customFormat="false" ht="35.05" hidden="false" customHeight="false" outlineLevel="0" collapsed="false">
      <c r="N597" s="87" t="n">
        <v>40</v>
      </c>
      <c r="O597" s="95" t="n">
        <v>40230</v>
      </c>
      <c r="P597" s="95" t="s">
        <v>855</v>
      </c>
      <c r="Q597" s="1" t="str">
        <f aca="false">CONCATENATE(N597," - ",P597)</f>
        <v>40 - PONTONX-SUR-L'ADOUR</v>
      </c>
      <c r="R597" s="89" t="n">
        <v>44184</v>
      </c>
      <c r="S597" s="89" t="n">
        <v>44357</v>
      </c>
      <c r="T597" s="90" t="n">
        <v>0</v>
      </c>
      <c r="U597" s="89" t="n">
        <v>44357</v>
      </c>
    </row>
    <row r="598" customFormat="false" ht="23.85" hidden="false" customHeight="false" outlineLevel="0" collapsed="false">
      <c r="N598" s="87" t="n">
        <v>40</v>
      </c>
      <c r="O598" s="95" t="n">
        <v>40231</v>
      </c>
      <c r="P598" s="95" t="s">
        <v>856</v>
      </c>
      <c r="Q598" s="1" t="str">
        <f aca="false">CONCATENATE(N598," - ",P598)</f>
        <v>40 - PORT-DE-LANNE</v>
      </c>
      <c r="R598" s="89" t="n">
        <v>44174</v>
      </c>
      <c r="S598" s="89" t="n">
        <v>44309</v>
      </c>
      <c r="T598" s="90" t="n">
        <v>0</v>
      </c>
      <c r="U598" s="89" t="n">
        <v>44309</v>
      </c>
    </row>
    <row r="599" customFormat="false" ht="13.8" hidden="false" customHeight="false" outlineLevel="0" collapsed="false">
      <c r="N599" s="87" t="n">
        <v>40</v>
      </c>
      <c r="O599" s="95" t="n">
        <v>40232</v>
      </c>
      <c r="P599" s="95" t="s">
        <v>857</v>
      </c>
      <c r="Q599" s="1" t="str">
        <f aca="false">CONCATENATE(N599," - ",P599)</f>
        <v>40 - POUDENX</v>
      </c>
      <c r="R599" s="89" t="n">
        <v>44192</v>
      </c>
      <c r="S599" s="89" t="n">
        <v>44357</v>
      </c>
      <c r="T599" s="90" t="n">
        <v>0</v>
      </c>
      <c r="U599" s="89" t="n">
        <v>44357</v>
      </c>
    </row>
    <row r="600" customFormat="false" ht="13.8" hidden="false" customHeight="false" outlineLevel="0" collapsed="false">
      <c r="N600" s="87" t="n">
        <v>40</v>
      </c>
      <c r="O600" s="95" t="n">
        <v>40233</v>
      </c>
      <c r="P600" s="95" t="s">
        <v>858</v>
      </c>
      <c r="Q600" s="1" t="str">
        <f aca="false">CONCATENATE(N600," - ",P600)</f>
        <v>40 - POUILLON</v>
      </c>
      <c r="R600" s="89" t="n">
        <v>44184</v>
      </c>
      <c r="S600" s="89" t="n">
        <v>44357</v>
      </c>
      <c r="T600" s="90" t="n">
        <v>0</v>
      </c>
      <c r="U600" s="89" t="n">
        <v>44357</v>
      </c>
    </row>
    <row r="601" customFormat="false" ht="23.85" hidden="false" customHeight="false" outlineLevel="0" collapsed="false">
      <c r="N601" s="87" t="n">
        <v>40</v>
      </c>
      <c r="O601" s="95" t="n">
        <v>40234</v>
      </c>
      <c r="P601" s="95" t="s">
        <v>859</v>
      </c>
      <c r="Q601" s="1" t="str">
        <f aca="false">CONCATENATE(N601," - ",P601)</f>
        <v>40 - POUYDESSEAUX</v>
      </c>
      <c r="R601" s="89" t="n">
        <v>44211</v>
      </c>
      <c r="S601" s="89" t="n">
        <v>44301</v>
      </c>
      <c r="T601" s="90" t="n">
        <v>0</v>
      </c>
      <c r="U601" s="89" t="n">
        <v>44301</v>
      </c>
    </row>
    <row r="602" customFormat="false" ht="13.8" hidden="false" customHeight="false" outlineLevel="0" collapsed="false">
      <c r="N602" s="87" t="n">
        <v>40</v>
      </c>
      <c r="O602" s="95" t="n">
        <v>40235</v>
      </c>
      <c r="P602" s="95" t="s">
        <v>860</v>
      </c>
      <c r="Q602" s="1" t="str">
        <f aca="false">CONCATENATE(N602," - ",P602)</f>
        <v>40 - POYANNE</v>
      </c>
      <c r="R602" s="89" t="n">
        <v>44184</v>
      </c>
      <c r="S602" s="89" t="n">
        <v>44357</v>
      </c>
      <c r="T602" s="90" t="n">
        <v>0</v>
      </c>
      <c r="U602" s="89" t="n">
        <v>44357</v>
      </c>
    </row>
    <row r="603" customFormat="false" ht="13.8" hidden="false" customHeight="false" outlineLevel="0" collapsed="false">
      <c r="N603" s="87" t="n">
        <v>40</v>
      </c>
      <c r="O603" s="95" t="n">
        <v>40236</v>
      </c>
      <c r="P603" s="95" t="s">
        <v>861</v>
      </c>
      <c r="Q603" s="1" t="str">
        <f aca="false">CONCATENATE(N603," - ",P603)</f>
        <v>40 - POYARTIN</v>
      </c>
      <c r="R603" s="89" t="n">
        <v>44184</v>
      </c>
      <c r="S603" s="89" t="n">
        <v>44357</v>
      </c>
      <c r="T603" s="90" t="n">
        <v>0</v>
      </c>
      <c r="U603" s="89" t="n">
        <v>44357</v>
      </c>
    </row>
    <row r="604" customFormat="false" ht="23.85" hidden="false" customHeight="false" outlineLevel="0" collapsed="false">
      <c r="N604" s="87" t="n">
        <v>40</v>
      </c>
      <c r="O604" s="95" t="n">
        <v>40237</v>
      </c>
      <c r="P604" s="95" t="s">
        <v>862</v>
      </c>
      <c r="Q604" s="1" t="str">
        <f aca="false">CONCATENATE(N604," - ",P604)</f>
        <v>40 - PRÉCHACQ-LES-BAINS</v>
      </c>
      <c r="R604" s="89" t="n">
        <v>44184</v>
      </c>
      <c r="S604" s="89" t="n">
        <v>44357</v>
      </c>
      <c r="T604" s="90" t="n">
        <v>0</v>
      </c>
      <c r="U604" s="89" t="n">
        <v>44357</v>
      </c>
    </row>
    <row r="605" customFormat="false" ht="23.85" hidden="false" customHeight="false" outlineLevel="0" collapsed="false">
      <c r="N605" s="87" t="n">
        <v>40</v>
      </c>
      <c r="O605" s="95" t="n">
        <v>40238</v>
      </c>
      <c r="P605" s="95" t="s">
        <v>863</v>
      </c>
      <c r="Q605" s="1" t="str">
        <f aca="false">CONCATENATE(N605," - ",P605)</f>
        <v>40 - PUJO-LE-PLAN</v>
      </c>
      <c r="R605" s="89" t="n">
        <v>44206</v>
      </c>
      <c r="S605" s="89" t="n">
        <v>44357</v>
      </c>
      <c r="T605" s="90" t="n">
        <v>0</v>
      </c>
      <c r="U605" s="89" t="n">
        <v>44357</v>
      </c>
    </row>
    <row r="606" customFormat="false" ht="23.85" hidden="false" customHeight="false" outlineLevel="0" collapsed="false">
      <c r="N606" s="87" t="n">
        <v>40</v>
      </c>
      <c r="O606" s="95" t="n">
        <v>40239</v>
      </c>
      <c r="P606" s="95" t="s">
        <v>864</v>
      </c>
      <c r="Q606" s="1" t="str">
        <f aca="false">CONCATENATE(N606," - ",P606)</f>
        <v>40 - PUYOL-CAZALET</v>
      </c>
      <c r="R606" s="89" t="n">
        <v>44206</v>
      </c>
      <c r="S606" s="89" t="n">
        <v>44357</v>
      </c>
      <c r="T606" s="90" t="n">
        <v>0</v>
      </c>
      <c r="U606" s="89" t="n">
        <v>44357</v>
      </c>
    </row>
    <row r="607" customFormat="false" ht="13.8" hidden="false" customHeight="false" outlineLevel="0" collapsed="false">
      <c r="N607" s="87" t="n">
        <v>40</v>
      </c>
      <c r="O607" s="95" t="n">
        <v>40240</v>
      </c>
      <c r="P607" s="95" t="s">
        <v>865</v>
      </c>
      <c r="Q607" s="1" t="str">
        <f aca="false">CONCATENATE(N607," - ",P607)</f>
        <v>40 - RENUNG</v>
      </c>
      <c r="R607" s="89" t="n">
        <v>44199</v>
      </c>
      <c r="S607" s="89" t="n">
        <v>44357</v>
      </c>
      <c r="T607" s="90" t="n">
        <v>0</v>
      </c>
      <c r="U607" s="89" t="n">
        <v>44357</v>
      </c>
    </row>
    <row r="608" customFormat="false" ht="13.8" hidden="false" customHeight="false" outlineLevel="0" collapsed="false">
      <c r="N608" s="87" t="n">
        <v>40</v>
      </c>
      <c r="O608" s="95" t="n">
        <v>40164</v>
      </c>
      <c r="P608" s="95" t="s">
        <v>866</v>
      </c>
      <c r="Q608" s="1" t="str">
        <f aca="false">CONCATENATE(N608," - ",P608)</f>
        <v>40 - RETJONS</v>
      </c>
      <c r="R608" s="89" t="n">
        <v>44203</v>
      </c>
      <c r="S608" s="89" t="n">
        <v>44301</v>
      </c>
      <c r="T608" s="90" t="n">
        <v>0</v>
      </c>
      <c r="U608" s="89" t="n">
        <v>44301</v>
      </c>
    </row>
    <row r="609" customFormat="false" ht="23.85" hidden="false" customHeight="false" outlineLevel="0" collapsed="false">
      <c r="N609" s="87" t="n">
        <v>40</v>
      </c>
      <c r="O609" s="95" t="n">
        <v>40242</v>
      </c>
      <c r="P609" s="95" t="s">
        <v>867</v>
      </c>
      <c r="Q609" s="1" t="str">
        <f aca="false">CONCATENATE(N609," - ",P609)</f>
        <v>40 - RIMBEZ-ET-BAUDIETS</v>
      </c>
      <c r="R609" s="89" t="n">
        <v>44207</v>
      </c>
      <c r="S609" s="89" t="n">
        <v>44301</v>
      </c>
      <c r="T609" s="90" t="n">
        <v>0</v>
      </c>
      <c r="U609" s="89" t="n">
        <v>44301</v>
      </c>
    </row>
    <row r="610" customFormat="false" ht="23.85" hidden="false" customHeight="false" outlineLevel="0" collapsed="false">
      <c r="N610" s="87" t="n">
        <v>40</v>
      </c>
      <c r="O610" s="95" t="n">
        <v>40243</v>
      </c>
      <c r="P610" s="95" t="s">
        <v>868</v>
      </c>
      <c r="Q610" s="1" t="str">
        <f aca="false">CONCATENATE(N610," - ",P610)</f>
        <v>40 - RION-DES-LANDES</v>
      </c>
      <c r="R610" s="89" t="n">
        <v>44206</v>
      </c>
      <c r="S610" s="89" t="n">
        <v>44301</v>
      </c>
      <c r="T610" s="90" t="n">
        <v>0</v>
      </c>
      <c r="U610" s="89" t="n">
        <v>44301</v>
      </c>
    </row>
    <row r="611" customFormat="false" ht="35.05" hidden="false" customHeight="false" outlineLevel="0" collapsed="false">
      <c r="N611" s="87" t="n">
        <v>40</v>
      </c>
      <c r="O611" s="95" t="n">
        <v>40244</v>
      </c>
      <c r="P611" s="95" t="s">
        <v>869</v>
      </c>
      <c r="Q611" s="1" t="str">
        <f aca="false">CONCATENATE(N611," - ",P611)</f>
        <v>40 - RIVIÈRE-SAAS-ET-GOURBY</v>
      </c>
      <c r="R611" s="89" t="n">
        <v>44174</v>
      </c>
      <c r="S611" s="89" t="n">
        <v>44301</v>
      </c>
      <c r="T611" s="90" t="n">
        <v>0</v>
      </c>
      <c r="U611" s="89" t="n">
        <v>44301</v>
      </c>
    </row>
    <row r="612" customFormat="false" ht="13.8" hidden="false" customHeight="false" outlineLevel="0" collapsed="false">
      <c r="N612" s="87" t="n">
        <v>40</v>
      </c>
      <c r="O612" s="95" t="n">
        <v>40245</v>
      </c>
      <c r="P612" s="95" t="s">
        <v>870</v>
      </c>
      <c r="Q612" s="1" t="str">
        <f aca="false">CONCATENATE(N612," - ",P612)</f>
        <v>40 - ROQUEFORT</v>
      </c>
      <c r="R612" s="89" t="n">
        <v>44211</v>
      </c>
      <c r="S612" s="89" t="n">
        <v>44301</v>
      </c>
      <c r="T612" s="90" t="n">
        <v>0</v>
      </c>
      <c r="U612" s="89" t="n">
        <v>44301</v>
      </c>
    </row>
    <row r="613" customFormat="false" ht="13.8" hidden="false" customHeight="false" outlineLevel="0" collapsed="false">
      <c r="N613" s="87" t="n">
        <v>40</v>
      </c>
      <c r="O613" s="95" t="n">
        <v>40246</v>
      </c>
      <c r="P613" s="95" t="s">
        <v>871</v>
      </c>
      <c r="Q613" s="1" t="str">
        <f aca="false">CONCATENATE(N613," - ",P613)</f>
        <v>40 - SABRES</v>
      </c>
      <c r="R613" s="89" t="n">
        <v>44228</v>
      </c>
      <c r="S613" s="89" t="n">
        <v>44301</v>
      </c>
      <c r="T613" s="90" t="n">
        <v>0</v>
      </c>
      <c r="U613" s="89" t="n">
        <v>44301</v>
      </c>
    </row>
    <row r="614" customFormat="false" ht="23.85" hidden="false" customHeight="false" outlineLevel="0" collapsed="false">
      <c r="N614" s="87" t="n">
        <v>40</v>
      </c>
      <c r="O614" s="95" t="n">
        <v>40247</v>
      </c>
      <c r="P614" s="95" t="s">
        <v>872</v>
      </c>
      <c r="Q614" s="1" t="str">
        <f aca="false">CONCATENATE(N614," - ",P614)</f>
        <v>40 - SAINT-AGNET</v>
      </c>
      <c r="R614" s="89" t="n">
        <v>44206</v>
      </c>
      <c r="S614" s="89" t="n">
        <v>44357</v>
      </c>
      <c r="T614" s="90" t="n">
        <v>0</v>
      </c>
      <c r="U614" s="89" t="n">
        <v>44357</v>
      </c>
    </row>
    <row r="615" customFormat="false" ht="35.05" hidden="false" customHeight="false" outlineLevel="0" collapsed="false">
      <c r="N615" s="87" t="n">
        <v>40</v>
      </c>
      <c r="O615" s="95" t="n">
        <v>40248</v>
      </c>
      <c r="P615" s="95" t="s">
        <v>873</v>
      </c>
      <c r="Q615" s="1" t="str">
        <f aca="false">CONCATENATE(N615," - ",P615)</f>
        <v>40 - SAINT-ANDRÉ-DE-SEIGNANX</v>
      </c>
      <c r="R615" s="89" t="n">
        <v>44170</v>
      </c>
      <c r="S615" s="89" t="n">
        <v>44309</v>
      </c>
      <c r="T615" s="90" t="n">
        <v>0</v>
      </c>
      <c r="U615" s="89" t="n">
        <v>44309</v>
      </c>
    </row>
    <row r="616" customFormat="false" ht="23.85" hidden="false" customHeight="false" outlineLevel="0" collapsed="false">
      <c r="N616" s="87" t="n">
        <v>40</v>
      </c>
      <c r="O616" s="95" t="n">
        <v>40249</v>
      </c>
      <c r="P616" s="95" t="s">
        <v>874</v>
      </c>
      <c r="Q616" s="1" t="str">
        <f aca="false">CONCATENATE(N616," - ",P616)</f>
        <v>40 - SAINT-AUBIN</v>
      </c>
      <c r="R616" s="89" t="n">
        <v>44185</v>
      </c>
      <c r="S616" s="89" t="n">
        <v>44357</v>
      </c>
      <c r="T616" s="90" t="n">
        <v>0</v>
      </c>
      <c r="U616" s="89" t="n">
        <v>44357</v>
      </c>
    </row>
    <row r="617" customFormat="false" ht="13.8" hidden="false" customHeight="false" outlineLevel="0" collapsed="false">
      <c r="N617" s="87" t="n">
        <v>40</v>
      </c>
      <c r="O617" s="95" t="n">
        <v>40250</v>
      </c>
      <c r="P617" s="95" t="s">
        <v>875</v>
      </c>
      <c r="Q617" s="1" t="str">
        <f aca="false">CONCATENATE(N617," - ",P617)</f>
        <v>40 - SAINT-AVIT</v>
      </c>
      <c r="R617" s="89" t="n">
        <v>44211</v>
      </c>
      <c r="S617" s="89" t="n">
        <v>44301</v>
      </c>
      <c r="T617" s="90" t="n">
        <v>0</v>
      </c>
      <c r="U617" s="89" t="n">
        <v>44301</v>
      </c>
    </row>
    <row r="618" customFormat="false" ht="35.05" hidden="false" customHeight="false" outlineLevel="0" collapsed="false">
      <c r="N618" s="87" t="n">
        <v>40</v>
      </c>
      <c r="O618" s="95" t="n">
        <v>40251</v>
      </c>
      <c r="P618" s="95" t="s">
        <v>876</v>
      </c>
      <c r="Q618" s="1" t="str">
        <f aca="false">CONCATENATE(N618," - ",P618)</f>
        <v>40 - SAINT-BARTHÉLEMY</v>
      </c>
      <c r="R618" s="89" t="n">
        <v>44173</v>
      </c>
      <c r="S618" s="89" t="n">
        <v>44309</v>
      </c>
      <c r="T618" s="90" t="n">
        <v>0</v>
      </c>
      <c r="U618" s="89" t="n">
        <v>44309</v>
      </c>
    </row>
    <row r="619" customFormat="false" ht="35.05" hidden="false" customHeight="false" outlineLevel="0" collapsed="false">
      <c r="N619" s="87" t="n">
        <v>40</v>
      </c>
      <c r="O619" s="95" t="n">
        <v>40253</v>
      </c>
      <c r="P619" s="95" t="s">
        <v>877</v>
      </c>
      <c r="Q619" s="1" t="str">
        <f aca="false">CONCATENATE(N619," - ",P619)</f>
        <v>40 - SAINT-CRICQ-CHALOSSE</v>
      </c>
      <c r="R619" s="89" t="n">
        <v>44185</v>
      </c>
      <c r="S619" s="89" t="n">
        <v>44357</v>
      </c>
      <c r="T619" s="90" t="n">
        <v>0</v>
      </c>
      <c r="U619" s="89" t="n">
        <v>44357</v>
      </c>
    </row>
    <row r="620" customFormat="false" ht="35.05" hidden="false" customHeight="false" outlineLevel="0" collapsed="false">
      <c r="N620" s="87" t="n">
        <v>40</v>
      </c>
      <c r="O620" s="95" t="n">
        <v>40254</v>
      </c>
      <c r="P620" s="95" t="s">
        <v>878</v>
      </c>
      <c r="Q620" s="1" t="str">
        <f aca="false">CONCATENATE(N620," - ",P620)</f>
        <v>40 - SAINT-CRICQ-DU-GAVE</v>
      </c>
      <c r="R620" s="89" t="n">
        <v>44192</v>
      </c>
      <c r="S620" s="89" t="n">
        <v>44357</v>
      </c>
      <c r="T620" s="90" t="n">
        <v>0</v>
      </c>
      <c r="U620" s="89" t="n">
        <v>44357</v>
      </c>
    </row>
    <row r="621" customFormat="false" ht="35.05" hidden="false" customHeight="false" outlineLevel="0" collapsed="false">
      <c r="N621" s="87" t="n">
        <v>40</v>
      </c>
      <c r="O621" s="95" t="n">
        <v>40255</v>
      </c>
      <c r="P621" s="95" t="s">
        <v>879</v>
      </c>
      <c r="Q621" s="1" t="str">
        <f aca="false">CONCATENATE(N621," - ",P621)</f>
        <v>40 - SAINT-CRICQ-VILLENEUVE</v>
      </c>
      <c r="R621" s="89" t="n">
        <v>44206</v>
      </c>
      <c r="S621" s="89" t="n">
        <v>44301</v>
      </c>
      <c r="T621" s="90" t="n">
        <v>0</v>
      </c>
      <c r="U621" s="89" t="n">
        <v>44301</v>
      </c>
    </row>
    <row r="622" customFormat="false" ht="23.85" hidden="false" customHeight="false" outlineLevel="0" collapsed="false">
      <c r="N622" s="87" t="n">
        <v>40</v>
      </c>
      <c r="O622" s="95" t="n">
        <v>40252</v>
      </c>
      <c r="P622" s="95" t="s">
        <v>880</v>
      </c>
      <c r="Q622" s="1" t="str">
        <f aca="false">CONCATENATE(N622," - ",P622)</f>
        <v>40 - SAINTE-COLOMBE</v>
      </c>
      <c r="R622" s="89" t="n">
        <v>44192</v>
      </c>
      <c r="S622" s="89" t="n">
        <v>44357</v>
      </c>
      <c r="T622" s="90" t="n">
        <v>0</v>
      </c>
      <c r="U622" s="89" t="n">
        <v>44357</v>
      </c>
    </row>
    <row r="623" customFormat="false" ht="13.8" hidden="false" customHeight="false" outlineLevel="0" collapsed="false">
      <c r="N623" s="87" t="n">
        <v>40</v>
      </c>
      <c r="O623" s="95" t="n">
        <v>40258</v>
      </c>
      <c r="P623" s="95" t="s">
        <v>881</v>
      </c>
      <c r="Q623" s="1" t="str">
        <f aca="false">CONCATENATE(N623," - ",P623)</f>
        <v>40 - SAINTE-FOY</v>
      </c>
      <c r="R623" s="89" t="n">
        <v>44207</v>
      </c>
      <c r="S623" s="89" t="n">
        <v>44301</v>
      </c>
      <c r="T623" s="90" t="n">
        <v>0</v>
      </c>
      <c r="U623" s="89" t="n">
        <v>44301</v>
      </c>
    </row>
    <row r="624" customFormat="false" ht="35.05" hidden="false" customHeight="false" outlineLevel="0" collapsed="false">
      <c r="N624" s="87" t="n">
        <v>40</v>
      </c>
      <c r="O624" s="95" t="n">
        <v>40271</v>
      </c>
      <c r="P624" s="95" t="s">
        <v>882</v>
      </c>
      <c r="Q624" s="1" t="str">
        <f aca="false">CONCATENATE(N624," - ",P624)</f>
        <v>40 - SAINTE-MARIE-DE-GOSSE</v>
      </c>
      <c r="R624" s="89" t="n">
        <v>44177</v>
      </c>
      <c r="S624" s="89" t="n">
        <v>44309</v>
      </c>
      <c r="T624" s="90" t="n">
        <v>0</v>
      </c>
      <c r="U624" s="89" t="n">
        <v>44309</v>
      </c>
    </row>
    <row r="625" customFormat="false" ht="35.05" hidden="false" customHeight="false" outlineLevel="0" collapsed="false">
      <c r="N625" s="87" t="n">
        <v>40</v>
      </c>
      <c r="O625" s="95" t="n">
        <v>40256</v>
      </c>
      <c r="P625" s="95" t="s">
        <v>883</v>
      </c>
      <c r="Q625" s="1" t="str">
        <f aca="false">CONCATENATE(N625," - ",P625)</f>
        <v>40 - SAINT-ÉTIENNE-D'ORTHE</v>
      </c>
      <c r="R625" s="89" t="n">
        <v>44174</v>
      </c>
      <c r="S625" s="89" t="n">
        <v>44309</v>
      </c>
      <c r="T625" s="90" t="n">
        <v>0</v>
      </c>
      <c r="U625" s="89" t="n">
        <v>44309</v>
      </c>
    </row>
    <row r="626" customFormat="false" ht="13.8" hidden="false" customHeight="false" outlineLevel="0" collapsed="false">
      <c r="N626" s="87" t="n">
        <v>40</v>
      </c>
      <c r="O626" s="95" t="n">
        <v>40259</v>
      </c>
      <c r="P626" s="95" t="s">
        <v>884</v>
      </c>
      <c r="Q626" s="1" t="str">
        <f aca="false">CONCATENATE(N626," - ",P626)</f>
        <v>40 - SAINT-GEIN</v>
      </c>
      <c r="R626" s="89" t="n">
        <v>44206</v>
      </c>
      <c r="S626" s="89" t="n">
        <v>44357</v>
      </c>
      <c r="T626" s="90" t="n">
        <v>0</v>
      </c>
      <c r="U626" s="89" t="n">
        <v>44357</v>
      </c>
    </row>
    <row r="627" customFormat="false" ht="35.05" hidden="false" customHeight="false" outlineLevel="0" collapsed="false">
      <c r="N627" s="87" t="n">
        <v>40</v>
      </c>
      <c r="O627" s="95" t="n">
        <v>40260</v>
      </c>
      <c r="P627" s="95" t="s">
        <v>885</v>
      </c>
      <c r="Q627" s="1" t="str">
        <f aca="false">CONCATENATE(N627," - ",P627)</f>
        <v>40 - SAINT-GEOURS-D'AURIBAT</v>
      </c>
      <c r="R627" s="89" t="n">
        <v>44184</v>
      </c>
      <c r="S627" s="89" t="n">
        <v>44357</v>
      </c>
      <c r="T627" s="90" t="n">
        <v>0</v>
      </c>
      <c r="U627" s="89" t="n">
        <v>44357</v>
      </c>
    </row>
    <row r="628" customFormat="false" ht="35.05" hidden="false" customHeight="false" outlineLevel="0" collapsed="false">
      <c r="N628" s="87" t="n">
        <v>40</v>
      </c>
      <c r="O628" s="95" t="n">
        <v>40261</v>
      </c>
      <c r="P628" s="95" t="s">
        <v>886</v>
      </c>
      <c r="Q628" s="1" t="str">
        <f aca="false">CONCATENATE(N628," - ",P628)</f>
        <v>40 - SAINT-GEOURS-DE-MAREMNE</v>
      </c>
      <c r="R628" s="89" t="n">
        <v>44173</v>
      </c>
      <c r="S628" s="89" t="n">
        <v>44301</v>
      </c>
      <c r="T628" s="90" t="n">
        <v>0</v>
      </c>
      <c r="U628" s="89" t="n">
        <v>44301</v>
      </c>
    </row>
    <row r="629" customFormat="false" ht="13.8" hidden="false" customHeight="false" outlineLevel="0" collapsed="false">
      <c r="N629" s="87" t="n">
        <v>40</v>
      </c>
      <c r="O629" s="95" t="n">
        <v>40262</v>
      </c>
      <c r="P629" s="95" t="s">
        <v>887</v>
      </c>
      <c r="Q629" s="1" t="str">
        <f aca="false">CONCATENATE(N629," - ",P629)</f>
        <v>40 - SAINT-GOR</v>
      </c>
      <c r="R629" s="89" t="n">
        <v>44203</v>
      </c>
      <c r="S629" s="89" t="n">
        <v>44301</v>
      </c>
      <c r="T629" s="90" t="n">
        <v>0</v>
      </c>
      <c r="U629" s="89" t="n">
        <v>44301</v>
      </c>
    </row>
    <row r="630" customFormat="false" ht="23.85" hidden="false" customHeight="false" outlineLevel="0" collapsed="false">
      <c r="N630" s="87" t="n">
        <v>40</v>
      </c>
      <c r="O630" s="95" t="n">
        <v>40263</v>
      </c>
      <c r="P630" s="95" t="s">
        <v>888</v>
      </c>
      <c r="Q630" s="1" t="str">
        <f aca="false">CONCATENATE(N630," - ",P630)</f>
        <v>40 - SAINT-JEAN-DE-LIER</v>
      </c>
      <c r="R630" s="89" t="n">
        <v>44184</v>
      </c>
      <c r="S630" s="89" t="n">
        <v>44357</v>
      </c>
      <c r="T630" s="90" t="n">
        <v>0</v>
      </c>
      <c r="U630" s="89" t="n">
        <v>44357</v>
      </c>
    </row>
    <row r="631" customFormat="false" ht="35.05" hidden="false" customHeight="false" outlineLevel="0" collapsed="false">
      <c r="N631" s="87" t="n">
        <v>40</v>
      </c>
      <c r="O631" s="95" t="n">
        <v>40264</v>
      </c>
      <c r="P631" s="95" t="s">
        <v>889</v>
      </c>
      <c r="Q631" s="1" t="str">
        <f aca="false">CONCATENATE(N631," - ",P631)</f>
        <v>40 - SAINT-JEAN-DE-MARSACQ</v>
      </c>
      <c r="R631" s="89" t="n">
        <v>44170</v>
      </c>
      <c r="S631" s="89" t="n">
        <v>44309</v>
      </c>
      <c r="T631" s="90" t="n">
        <v>0</v>
      </c>
      <c r="U631" s="89" t="n">
        <v>44309</v>
      </c>
    </row>
    <row r="632" customFormat="false" ht="46.25" hidden="false" customHeight="false" outlineLevel="0" collapsed="false">
      <c r="N632" s="87" t="n">
        <v>40</v>
      </c>
      <c r="O632" s="95" t="n">
        <v>40265</v>
      </c>
      <c r="P632" s="95" t="s">
        <v>890</v>
      </c>
      <c r="Q632" s="1" t="str">
        <f aca="false">CONCATENATE(N632," - ",P632)</f>
        <v>40 - SAINT-JULIEN-D'ARMAGNAC</v>
      </c>
      <c r="R632" s="89" t="n">
        <v>44203</v>
      </c>
      <c r="S632" s="89" t="n">
        <v>44301</v>
      </c>
      <c r="T632" s="90" t="n">
        <v>0</v>
      </c>
      <c r="U632" s="89" t="n">
        <v>44301</v>
      </c>
    </row>
    <row r="633" customFormat="false" ht="23.85" hidden="false" customHeight="false" outlineLevel="0" collapsed="false">
      <c r="N633" s="87" t="n">
        <v>40</v>
      </c>
      <c r="O633" s="95" t="n">
        <v>40267</v>
      </c>
      <c r="P633" s="95" t="s">
        <v>606</v>
      </c>
      <c r="Q633" s="1" t="str">
        <f aca="false">CONCATENATE(N633," - ",P633)</f>
        <v>40 - SAINT-JUSTIN</v>
      </c>
      <c r="R633" s="89" t="n">
        <v>44203</v>
      </c>
      <c r="S633" s="89" t="n">
        <v>44301</v>
      </c>
      <c r="T633" s="90" t="n">
        <v>0</v>
      </c>
      <c r="U633" s="89" t="n">
        <v>44301</v>
      </c>
    </row>
    <row r="634" customFormat="false" ht="35.05" hidden="false" customHeight="false" outlineLevel="0" collapsed="false">
      <c r="N634" s="87" t="n">
        <v>40</v>
      </c>
      <c r="O634" s="95" t="n">
        <v>40268</v>
      </c>
      <c r="P634" s="95" t="s">
        <v>891</v>
      </c>
      <c r="Q634" s="1" t="str">
        <f aca="false">CONCATENATE(N634," - ",P634)</f>
        <v>40 - SAINT-LAURENT-DE-GOSSE</v>
      </c>
      <c r="R634" s="89" t="n">
        <v>44177</v>
      </c>
      <c r="S634" s="89" t="n">
        <v>44309</v>
      </c>
      <c r="T634" s="90" t="n">
        <v>0</v>
      </c>
      <c r="U634" s="89" t="n">
        <v>44309</v>
      </c>
    </row>
    <row r="635" customFormat="false" ht="23.85" hidden="false" customHeight="false" outlineLevel="0" collapsed="false">
      <c r="N635" s="87" t="n">
        <v>40</v>
      </c>
      <c r="O635" s="95" t="n">
        <v>40269</v>
      </c>
      <c r="P635" s="95" t="s">
        <v>892</v>
      </c>
      <c r="Q635" s="1" t="str">
        <f aca="false">CONCATENATE(N635," - ",P635)</f>
        <v>40 - SAINT-LON-LES-MINES</v>
      </c>
      <c r="R635" s="89" t="n">
        <v>44174</v>
      </c>
      <c r="S635" s="89" t="n">
        <v>44301</v>
      </c>
      <c r="T635" s="90" t="n">
        <v>0</v>
      </c>
      <c r="U635" s="89" t="n">
        <v>44301</v>
      </c>
    </row>
    <row r="636" customFormat="false" ht="23.85" hidden="false" customHeight="false" outlineLevel="0" collapsed="false">
      <c r="N636" s="87" t="n">
        <v>40</v>
      </c>
      <c r="O636" s="95" t="n">
        <v>40270</v>
      </c>
      <c r="P636" s="95" t="s">
        <v>893</v>
      </c>
      <c r="Q636" s="1" t="str">
        <f aca="false">CONCATENATE(N636," - ",P636)</f>
        <v>40 - SAINT-LOUBOUER</v>
      </c>
      <c r="R636" s="89" t="n">
        <v>44199</v>
      </c>
      <c r="S636" s="89" t="n">
        <v>44357</v>
      </c>
      <c r="T636" s="90" t="n">
        <v>0</v>
      </c>
      <c r="U636" s="89" t="n">
        <v>44357</v>
      </c>
    </row>
    <row r="637" customFormat="false" ht="35.05" hidden="false" customHeight="false" outlineLevel="0" collapsed="false">
      <c r="N637" s="87" t="n">
        <v>40</v>
      </c>
      <c r="O637" s="95" t="n">
        <v>40272</v>
      </c>
      <c r="P637" s="95" t="s">
        <v>894</v>
      </c>
      <c r="Q637" s="1" t="str">
        <f aca="false">CONCATENATE(N637," - ",P637)</f>
        <v>40 - SAINT-MARTIN-DE-HINX</v>
      </c>
      <c r="R637" s="89" t="n">
        <v>44170</v>
      </c>
      <c r="S637" s="89" t="n">
        <v>44309</v>
      </c>
      <c r="T637" s="90" t="n">
        <v>0</v>
      </c>
      <c r="U637" s="89" t="n">
        <v>44309</v>
      </c>
    </row>
    <row r="638" customFormat="false" ht="35.05" hidden="false" customHeight="false" outlineLevel="0" collapsed="false">
      <c r="N638" s="87" t="n">
        <v>40</v>
      </c>
      <c r="O638" s="95" t="n">
        <v>40273</v>
      </c>
      <c r="P638" s="95" t="s">
        <v>895</v>
      </c>
      <c r="Q638" s="1" t="str">
        <f aca="false">CONCATENATE(N638," - ",P638)</f>
        <v>40 - SAINT-MARTIN-DE-SEIGNANX</v>
      </c>
      <c r="R638" s="89" t="n">
        <v>44170</v>
      </c>
      <c r="S638" s="89" t="n">
        <v>44309</v>
      </c>
      <c r="T638" s="90" t="n">
        <v>0</v>
      </c>
      <c r="U638" s="89" t="n">
        <v>44309</v>
      </c>
    </row>
    <row r="639" customFormat="false" ht="35.05" hidden="false" customHeight="false" outlineLevel="0" collapsed="false">
      <c r="N639" s="87" t="n">
        <v>40</v>
      </c>
      <c r="O639" s="95" t="n">
        <v>40274</v>
      </c>
      <c r="P639" s="95" t="s">
        <v>896</v>
      </c>
      <c r="Q639" s="1" t="str">
        <f aca="false">CONCATENATE(N639," - ",P639)</f>
        <v>40 - SAINT-MARTIN-D'ONEY</v>
      </c>
      <c r="R639" s="89" t="n">
        <v>44200</v>
      </c>
      <c r="S639" s="89" t="n">
        <v>44301</v>
      </c>
      <c r="T639" s="90" t="n">
        <v>0</v>
      </c>
      <c r="U639" s="89" t="n">
        <v>44301</v>
      </c>
    </row>
    <row r="640" customFormat="false" ht="35.05" hidden="false" customHeight="false" outlineLevel="0" collapsed="false">
      <c r="N640" s="87" t="n">
        <v>40</v>
      </c>
      <c r="O640" s="95" t="n">
        <v>40275</v>
      </c>
      <c r="P640" s="95" t="s">
        <v>897</v>
      </c>
      <c r="Q640" s="1" t="str">
        <f aca="false">CONCATENATE(N640," - ",P640)</f>
        <v>40 - SAINT-MAURICE-SUR-ADOUR</v>
      </c>
      <c r="R640" s="89" t="n">
        <v>44199</v>
      </c>
      <c r="S640" s="89" t="n">
        <v>44357</v>
      </c>
      <c r="T640" s="90" t="n">
        <v>0</v>
      </c>
      <c r="U640" s="89" t="n">
        <v>44357</v>
      </c>
    </row>
    <row r="641" customFormat="false" ht="35.05" hidden="false" customHeight="false" outlineLevel="0" collapsed="false">
      <c r="N641" s="87" t="n">
        <v>40</v>
      </c>
      <c r="O641" s="95" t="n">
        <v>40276</v>
      </c>
      <c r="P641" s="95" t="s">
        <v>898</v>
      </c>
      <c r="Q641" s="1" t="str">
        <f aca="false">CONCATENATE(N641," - ",P641)</f>
        <v>40 - SAINT-MICHEL-ESCALUS</v>
      </c>
      <c r="R641" s="89" t="n">
        <v>44211</v>
      </c>
      <c r="S641" s="89" t="n">
        <v>44301</v>
      </c>
      <c r="T641" s="90" t="n">
        <v>0</v>
      </c>
      <c r="U641" s="89" t="n">
        <v>44301</v>
      </c>
    </row>
    <row r="642" customFormat="false" ht="23.85" hidden="false" customHeight="false" outlineLevel="0" collapsed="false">
      <c r="N642" s="87" t="n">
        <v>40</v>
      </c>
      <c r="O642" s="95" t="n">
        <v>40277</v>
      </c>
      <c r="P642" s="95" t="s">
        <v>899</v>
      </c>
      <c r="Q642" s="1" t="str">
        <f aca="false">CONCATENATE(N642," - ",P642)</f>
        <v>40 - SAINT-PANDELON</v>
      </c>
      <c r="R642" s="89" t="n">
        <v>44184</v>
      </c>
      <c r="S642" s="89" t="n">
        <v>44357</v>
      </c>
      <c r="T642" s="90" t="n">
        <v>0</v>
      </c>
      <c r="U642" s="89" t="n">
        <v>44357</v>
      </c>
    </row>
    <row r="643" customFormat="false" ht="35.05" hidden="false" customHeight="false" outlineLevel="0" collapsed="false">
      <c r="N643" s="87" t="n">
        <v>40</v>
      </c>
      <c r="O643" s="95" t="n">
        <v>40279</v>
      </c>
      <c r="P643" s="95" t="s">
        <v>900</v>
      </c>
      <c r="Q643" s="1" t="str">
        <f aca="false">CONCATENATE(N643," - ",P643)</f>
        <v>40 - SAINT-PAUL-LÈS-DAX</v>
      </c>
      <c r="R643" s="89" t="n">
        <v>44174</v>
      </c>
      <c r="S643" s="89" t="n">
        <v>44301</v>
      </c>
      <c r="T643" s="90" t="n">
        <v>0</v>
      </c>
      <c r="U643" s="89" t="n">
        <v>44301</v>
      </c>
    </row>
    <row r="644" customFormat="false" ht="23.85" hidden="false" customHeight="false" outlineLevel="0" collapsed="false">
      <c r="N644" s="87" t="n">
        <v>40</v>
      </c>
      <c r="O644" s="95" t="n">
        <v>40280</v>
      </c>
      <c r="P644" s="95" t="s">
        <v>901</v>
      </c>
      <c r="Q644" s="1" t="str">
        <f aca="false">CONCATENATE(N644," - ",P644)</f>
        <v>40 - SAINT-PERDON</v>
      </c>
      <c r="R644" s="89" t="n">
        <v>44199</v>
      </c>
      <c r="S644" s="89" t="n">
        <v>44357</v>
      </c>
      <c r="T644" s="90" t="n">
        <v>0</v>
      </c>
      <c r="U644" s="89" t="n">
        <v>44357</v>
      </c>
    </row>
    <row r="645" customFormat="false" ht="35.05" hidden="false" customHeight="false" outlineLevel="0" collapsed="false">
      <c r="N645" s="87" t="n">
        <v>40</v>
      </c>
      <c r="O645" s="95" t="n">
        <v>40281</v>
      </c>
      <c r="P645" s="95" t="s">
        <v>902</v>
      </c>
      <c r="Q645" s="1" t="str">
        <f aca="false">CONCATENATE(N645," - ",P645)</f>
        <v>40 - SAINT-PIERRE-DU-MONT</v>
      </c>
      <c r="R645" s="89" t="n">
        <v>44199</v>
      </c>
      <c r="S645" s="89" t="n">
        <v>44301</v>
      </c>
      <c r="T645" s="90" t="n">
        <v>0</v>
      </c>
      <c r="U645" s="89" t="n">
        <v>44301</v>
      </c>
    </row>
    <row r="646" customFormat="false" ht="23.85" hidden="false" customHeight="false" outlineLevel="0" collapsed="false">
      <c r="N646" s="87" t="n">
        <v>40</v>
      </c>
      <c r="O646" s="95" t="n">
        <v>40282</v>
      </c>
      <c r="P646" s="95" t="s">
        <v>903</v>
      </c>
      <c r="Q646" s="1" t="str">
        <f aca="false">CONCATENATE(N646," - ",P646)</f>
        <v>40 - SAINT-SEVER</v>
      </c>
      <c r="R646" s="89" t="n">
        <v>44192</v>
      </c>
      <c r="S646" s="89" t="n">
        <v>44357</v>
      </c>
      <c r="T646" s="90" t="n">
        <v>0</v>
      </c>
      <c r="U646" s="89" t="n">
        <v>44357</v>
      </c>
    </row>
    <row r="647" customFormat="false" ht="35.05" hidden="false" customHeight="false" outlineLevel="0" collapsed="false">
      <c r="N647" s="87" t="n">
        <v>40</v>
      </c>
      <c r="O647" s="95" t="n">
        <v>40283</v>
      </c>
      <c r="P647" s="95" t="s">
        <v>904</v>
      </c>
      <c r="Q647" s="1" t="str">
        <f aca="false">CONCATENATE(N647," - ",P647)</f>
        <v>40 - SAINT-VINCENT-DE-PAUL</v>
      </c>
      <c r="R647" s="89" t="n">
        <v>44184</v>
      </c>
      <c r="S647" s="89" t="n">
        <v>44357</v>
      </c>
      <c r="T647" s="90" t="n">
        <v>0</v>
      </c>
      <c r="U647" s="89" t="n">
        <v>44357</v>
      </c>
    </row>
    <row r="648" customFormat="false" ht="35.05" hidden="false" customHeight="false" outlineLevel="0" collapsed="false">
      <c r="N648" s="87" t="n">
        <v>40</v>
      </c>
      <c r="O648" s="95" t="n">
        <v>40284</v>
      </c>
      <c r="P648" s="95" t="s">
        <v>905</v>
      </c>
      <c r="Q648" s="1" t="str">
        <f aca="false">CONCATENATE(N648," - ",P648)</f>
        <v>40 - SAINT-VINCENT-DE-TYROSSE</v>
      </c>
      <c r="R648" s="89" t="n">
        <v>44170</v>
      </c>
      <c r="S648" s="89" t="n">
        <v>44301</v>
      </c>
      <c r="T648" s="90" t="n">
        <v>0</v>
      </c>
      <c r="U648" s="89" t="n">
        <v>44301</v>
      </c>
    </row>
    <row r="649" customFormat="false" ht="23.85" hidden="false" customHeight="false" outlineLevel="0" collapsed="false">
      <c r="N649" s="87" t="n">
        <v>40</v>
      </c>
      <c r="O649" s="95" t="n">
        <v>40285</v>
      </c>
      <c r="P649" s="95" t="s">
        <v>906</v>
      </c>
      <c r="Q649" s="1" t="str">
        <f aca="false">CONCATENATE(N649," - ",P649)</f>
        <v>40 - SAINT-YAGUEN</v>
      </c>
      <c r="R649" s="89" t="n">
        <v>44200</v>
      </c>
      <c r="S649" s="89" t="n">
        <v>44357</v>
      </c>
      <c r="T649" s="90" t="n">
        <v>0</v>
      </c>
      <c r="U649" s="89" t="n">
        <v>44357</v>
      </c>
    </row>
    <row r="650" customFormat="false" ht="13.8" hidden="false" customHeight="false" outlineLevel="0" collapsed="false">
      <c r="N650" s="87" t="n">
        <v>40</v>
      </c>
      <c r="O650" s="95" t="n">
        <v>40286</v>
      </c>
      <c r="P650" s="95" t="s">
        <v>907</v>
      </c>
      <c r="Q650" s="1" t="str">
        <f aca="false">CONCATENATE(N650," - ",P650)</f>
        <v>40 - SAMADET</v>
      </c>
      <c r="R650" s="89" t="n">
        <v>44192</v>
      </c>
      <c r="S650" s="89" t="n">
        <v>44357</v>
      </c>
      <c r="T650" s="90" t="n">
        <v>0</v>
      </c>
      <c r="U650" s="89" t="n">
        <v>44357</v>
      </c>
    </row>
    <row r="651" customFormat="false" ht="13.8" hidden="false" customHeight="false" outlineLevel="0" collapsed="false">
      <c r="N651" s="87" t="n">
        <v>40</v>
      </c>
      <c r="O651" s="95" t="n">
        <v>40288</v>
      </c>
      <c r="P651" s="95" t="s">
        <v>908</v>
      </c>
      <c r="Q651" s="1" t="str">
        <f aca="false">CONCATENATE(N651," - ",P651)</f>
        <v>40 - SARBAZAN</v>
      </c>
      <c r="R651" s="89" t="n">
        <v>44211</v>
      </c>
      <c r="S651" s="89" t="n">
        <v>44301</v>
      </c>
      <c r="T651" s="90" t="n">
        <v>0</v>
      </c>
      <c r="U651" s="89" t="n">
        <v>44301</v>
      </c>
    </row>
    <row r="652" customFormat="false" ht="13.8" hidden="false" customHeight="false" outlineLevel="0" collapsed="false">
      <c r="N652" s="87" t="n">
        <v>40</v>
      </c>
      <c r="O652" s="95" t="n">
        <v>40289</v>
      </c>
      <c r="P652" s="95" t="s">
        <v>909</v>
      </c>
      <c r="Q652" s="1" t="str">
        <f aca="false">CONCATENATE(N652," - ",P652)</f>
        <v>40 - SARRAZIET</v>
      </c>
      <c r="R652" s="89" t="n">
        <v>44192</v>
      </c>
      <c r="S652" s="89" t="n">
        <v>44357</v>
      </c>
      <c r="T652" s="90" t="n">
        <v>0</v>
      </c>
      <c r="U652" s="89" t="n">
        <v>44357</v>
      </c>
    </row>
    <row r="653" customFormat="false" ht="13.8" hidden="false" customHeight="false" outlineLevel="0" collapsed="false">
      <c r="N653" s="87" t="n">
        <v>40</v>
      </c>
      <c r="O653" s="95" t="n">
        <v>40290</v>
      </c>
      <c r="P653" s="95" t="s">
        <v>910</v>
      </c>
      <c r="Q653" s="1" t="str">
        <f aca="false">CONCATENATE(N653," - ",P653)</f>
        <v>40 - SARRON</v>
      </c>
      <c r="R653" s="89" t="n">
        <v>44206</v>
      </c>
      <c r="S653" s="89" t="n">
        <v>44357</v>
      </c>
      <c r="T653" s="90" t="n">
        <v>0</v>
      </c>
      <c r="U653" s="89" t="n">
        <v>44357</v>
      </c>
    </row>
    <row r="654" customFormat="false" ht="13.8" hidden="false" customHeight="false" outlineLevel="0" collapsed="false">
      <c r="N654" s="87" t="n">
        <v>40</v>
      </c>
      <c r="O654" s="95" t="n">
        <v>40291</v>
      </c>
      <c r="P654" s="95" t="s">
        <v>911</v>
      </c>
      <c r="Q654" s="1" t="str">
        <f aca="false">CONCATENATE(N654," - ",P654)</f>
        <v>40 - SAUBION</v>
      </c>
      <c r="R654" s="89" t="n">
        <v>44173</v>
      </c>
      <c r="S654" s="89" t="n">
        <v>44301</v>
      </c>
      <c r="T654" s="90" t="n">
        <v>0</v>
      </c>
      <c r="U654" s="89" t="n">
        <v>44301</v>
      </c>
    </row>
    <row r="655" customFormat="false" ht="23.85" hidden="false" customHeight="false" outlineLevel="0" collapsed="false">
      <c r="N655" s="87" t="n">
        <v>40</v>
      </c>
      <c r="O655" s="95" t="n">
        <v>40292</v>
      </c>
      <c r="P655" s="95" t="s">
        <v>912</v>
      </c>
      <c r="Q655" s="1" t="str">
        <f aca="false">CONCATENATE(N655," - ",P655)</f>
        <v>40 - SAUBRIGUES</v>
      </c>
      <c r="R655" s="89" t="n">
        <v>44170</v>
      </c>
      <c r="S655" s="89" t="n">
        <v>44309</v>
      </c>
      <c r="T655" s="90" t="n">
        <v>0</v>
      </c>
      <c r="U655" s="89" t="n">
        <v>44309</v>
      </c>
    </row>
    <row r="656" customFormat="false" ht="13.8" hidden="false" customHeight="false" outlineLevel="0" collapsed="false">
      <c r="N656" s="87" t="n">
        <v>40</v>
      </c>
      <c r="O656" s="95" t="n">
        <v>40293</v>
      </c>
      <c r="P656" s="95" t="s">
        <v>913</v>
      </c>
      <c r="Q656" s="1" t="str">
        <f aca="false">CONCATENATE(N656," - ",P656)</f>
        <v>40 - SAUBUSSE</v>
      </c>
      <c r="R656" s="89" t="n">
        <v>44174</v>
      </c>
      <c r="S656" s="89" t="n">
        <v>44301</v>
      </c>
      <c r="T656" s="90" t="n">
        <v>0</v>
      </c>
      <c r="U656" s="89" t="n">
        <v>44301</v>
      </c>
    </row>
    <row r="657" customFormat="false" ht="35.05" hidden="false" customHeight="false" outlineLevel="0" collapsed="false">
      <c r="N657" s="87" t="n">
        <v>40</v>
      </c>
      <c r="O657" s="95" t="n">
        <v>40294</v>
      </c>
      <c r="P657" s="95" t="s">
        <v>914</v>
      </c>
      <c r="Q657" s="1" t="str">
        <f aca="false">CONCATENATE(N657," - ",P657)</f>
        <v>40 - SAUGNAC-ET-CAMBRAN</v>
      </c>
      <c r="R657" s="89" t="n">
        <v>44184</v>
      </c>
      <c r="S657" s="89" t="n">
        <v>44357</v>
      </c>
      <c r="T657" s="90" t="n">
        <v>0</v>
      </c>
      <c r="U657" s="89" t="n">
        <v>44357</v>
      </c>
    </row>
    <row r="658" customFormat="false" ht="13.8" hidden="false" customHeight="false" outlineLevel="0" collapsed="false">
      <c r="N658" s="87" t="n">
        <v>40</v>
      </c>
      <c r="O658" s="95" t="n">
        <v>40296</v>
      </c>
      <c r="P658" s="95" t="s">
        <v>915</v>
      </c>
      <c r="Q658" s="1" t="str">
        <f aca="false">CONCATENATE(N658," - ",P658)</f>
        <v>40 - SEIGNOSSE</v>
      </c>
      <c r="R658" s="89" t="n">
        <v>44173</v>
      </c>
      <c r="S658" s="89" t="n">
        <v>44301</v>
      </c>
      <c r="T658" s="90" t="n">
        <v>0</v>
      </c>
      <c r="U658" s="89" t="n">
        <v>44301</v>
      </c>
    </row>
    <row r="659" customFormat="false" ht="23.85" hidden="false" customHeight="false" outlineLevel="0" collapsed="false">
      <c r="N659" s="87" t="n">
        <v>40</v>
      </c>
      <c r="O659" s="95" t="n">
        <v>40298</v>
      </c>
      <c r="P659" s="95" t="s">
        <v>916</v>
      </c>
      <c r="Q659" s="1" t="str">
        <f aca="false">CONCATENATE(N659," - ",P659)</f>
        <v>40 - SERRES-GASTON</v>
      </c>
      <c r="R659" s="89" t="n">
        <v>44192</v>
      </c>
      <c r="S659" s="89" t="n">
        <v>44357</v>
      </c>
      <c r="T659" s="90" t="n">
        <v>0</v>
      </c>
      <c r="U659" s="89" t="n">
        <v>44357</v>
      </c>
    </row>
    <row r="660" customFormat="false" ht="35.05" hidden="false" customHeight="false" outlineLevel="0" collapsed="false">
      <c r="N660" s="87" t="n">
        <v>40</v>
      </c>
      <c r="O660" s="95" t="n">
        <v>40299</v>
      </c>
      <c r="P660" s="95" t="s">
        <v>917</v>
      </c>
      <c r="Q660" s="1" t="str">
        <f aca="false">CONCATENATE(N660," - ",P660)</f>
        <v>40 - SERRESLOUS-ET-ARRIBANS</v>
      </c>
      <c r="R660" s="89" t="n">
        <v>44185</v>
      </c>
      <c r="S660" s="89" t="n">
        <v>44357</v>
      </c>
      <c r="T660" s="90" t="n">
        <v>0</v>
      </c>
      <c r="U660" s="89" t="n">
        <v>44357</v>
      </c>
    </row>
    <row r="661" customFormat="false" ht="13.8" hidden="false" customHeight="false" outlineLevel="0" collapsed="false">
      <c r="N661" s="87" t="n">
        <v>40</v>
      </c>
      <c r="O661" s="95" t="n">
        <v>40300</v>
      </c>
      <c r="P661" s="95" t="s">
        <v>918</v>
      </c>
      <c r="Q661" s="1" t="str">
        <f aca="false">CONCATENATE(N661," - ",P661)</f>
        <v>40 - SEYRESSE</v>
      </c>
      <c r="R661" s="89" t="n">
        <v>44184</v>
      </c>
      <c r="S661" s="89" t="n">
        <v>44301</v>
      </c>
      <c r="T661" s="90" t="n">
        <v>0</v>
      </c>
      <c r="U661" s="89" t="n">
        <v>44301</v>
      </c>
    </row>
    <row r="662" customFormat="false" ht="13.8" hidden="false" customHeight="false" outlineLevel="0" collapsed="false">
      <c r="N662" s="87" t="n">
        <v>40</v>
      </c>
      <c r="O662" s="95" t="n">
        <v>40301</v>
      </c>
      <c r="P662" s="95" t="s">
        <v>919</v>
      </c>
      <c r="Q662" s="1" t="str">
        <f aca="false">CONCATENATE(N662," - ",P662)</f>
        <v>40 - SIEST</v>
      </c>
      <c r="R662" s="89" t="n">
        <v>44174</v>
      </c>
      <c r="S662" s="89" t="n">
        <v>44301</v>
      </c>
      <c r="T662" s="90" t="n">
        <v>0</v>
      </c>
      <c r="U662" s="89" t="n">
        <v>44301</v>
      </c>
    </row>
    <row r="663" customFormat="false" ht="23.85" hidden="false" customHeight="false" outlineLevel="0" collapsed="false">
      <c r="N663" s="87" t="n">
        <v>40</v>
      </c>
      <c r="O663" s="95" t="n">
        <v>40304</v>
      </c>
      <c r="P663" s="95" t="s">
        <v>920</v>
      </c>
      <c r="Q663" s="1" t="str">
        <f aca="false">CONCATENATE(N663," - ",P663)</f>
        <v>40 - SOORTS-HOSSEGOR</v>
      </c>
      <c r="R663" s="89" t="n">
        <v>44170</v>
      </c>
      <c r="S663" s="89" t="n">
        <v>44301</v>
      </c>
      <c r="T663" s="90" t="n">
        <v>0</v>
      </c>
      <c r="U663" s="89" t="n">
        <v>44301</v>
      </c>
    </row>
    <row r="664" customFormat="false" ht="13.8" hidden="false" customHeight="false" outlineLevel="0" collapsed="false">
      <c r="N664" s="87" t="n">
        <v>40</v>
      </c>
      <c r="O664" s="95" t="n">
        <v>40305</v>
      </c>
      <c r="P664" s="95" t="s">
        <v>634</v>
      </c>
      <c r="Q664" s="1" t="str">
        <f aca="false">CONCATENATE(N664," - ",P664)</f>
        <v>40 - SORBETS</v>
      </c>
      <c r="R664" s="89" t="n">
        <v>44200</v>
      </c>
      <c r="S664" s="89" t="n">
        <v>44357</v>
      </c>
      <c r="T664" s="90" t="n">
        <v>0</v>
      </c>
      <c r="U664" s="89" t="n">
        <v>44357</v>
      </c>
    </row>
    <row r="665" customFormat="false" ht="23.85" hidden="false" customHeight="false" outlineLevel="0" collapsed="false">
      <c r="N665" s="87" t="n">
        <v>40</v>
      </c>
      <c r="O665" s="95" t="n">
        <v>40306</v>
      </c>
      <c r="P665" s="95" t="s">
        <v>921</v>
      </c>
      <c r="Q665" s="1" t="str">
        <f aca="false">CONCATENATE(N665," - ",P665)</f>
        <v>40 - SORDE-L'ABBAYE</v>
      </c>
      <c r="R665" s="89" t="n">
        <v>44192</v>
      </c>
      <c r="S665" s="89" t="n">
        <v>44442</v>
      </c>
      <c r="T665" s="90" t="n">
        <v>0</v>
      </c>
      <c r="U665" s="89" t="n">
        <v>44442</v>
      </c>
    </row>
    <row r="666" customFormat="false" ht="23.85" hidden="false" customHeight="false" outlineLevel="0" collapsed="false">
      <c r="N666" s="87" t="n">
        <v>40</v>
      </c>
      <c r="O666" s="95" t="n">
        <v>40308</v>
      </c>
      <c r="P666" s="95" t="s">
        <v>922</v>
      </c>
      <c r="Q666" s="1" t="str">
        <f aca="false">CONCATENATE(N666," - ",P666)</f>
        <v>40 - SORT-EN-CHALOSSE</v>
      </c>
      <c r="R666" s="89" t="n">
        <v>44184</v>
      </c>
      <c r="S666" s="89" t="n">
        <v>44357</v>
      </c>
      <c r="T666" s="90" t="n">
        <v>0</v>
      </c>
      <c r="U666" s="89" t="n">
        <v>44357</v>
      </c>
    </row>
    <row r="667" customFormat="false" ht="13.8" hidden="false" customHeight="false" outlineLevel="0" collapsed="false">
      <c r="N667" s="87" t="n">
        <v>40</v>
      </c>
      <c r="O667" s="95" t="n">
        <v>40309</v>
      </c>
      <c r="P667" s="95" t="s">
        <v>923</v>
      </c>
      <c r="Q667" s="1" t="str">
        <f aca="false">CONCATENATE(N667," - ",P667)</f>
        <v>40 - SOUPROSSE</v>
      </c>
      <c r="R667" s="89" t="n">
        <v>44192</v>
      </c>
      <c r="S667" s="89" t="n">
        <v>44357</v>
      </c>
      <c r="T667" s="90" t="n">
        <v>0</v>
      </c>
      <c r="U667" s="89" t="n">
        <v>44357</v>
      </c>
    </row>
    <row r="668" customFormat="false" ht="13.8" hidden="false" customHeight="false" outlineLevel="0" collapsed="false">
      <c r="N668" s="87" t="n">
        <v>40</v>
      </c>
      <c r="O668" s="95" t="n">
        <v>40310</v>
      </c>
      <c r="P668" s="95" t="s">
        <v>924</v>
      </c>
      <c r="Q668" s="1" t="str">
        <f aca="false">CONCATENATE(N668," - ",P668)</f>
        <v>40 - SOUSTONS</v>
      </c>
      <c r="R668" s="89" t="n">
        <v>44174</v>
      </c>
      <c r="S668" s="89" t="n">
        <v>44301</v>
      </c>
      <c r="T668" s="90" t="n">
        <v>0</v>
      </c>
      <c r="U668" s="89" t="n">
        <v>44301</v>
      </c>
    </row>
    <row r="669" customFormat="false" ht="13.8" hidden="false" customHeight="false" outlineLevel="0" collapsed="false">
      <c r="N669" s="87" t="n">
        <v>40</v>
      </c>
      <c r="O669" s="95" t="n">
        <v>40311</v>
      </c>
      <c r="P669" s="95" t="s">
        <v>925</v>
      </c>
      <c r="Q669" s="1" t="str">
        <f aca="false">CONCATENATE(N669," - ",P669)</f>
        <v>40 - TALLER</v>
      </c>
      <c r="R669" s="89" t="n">
        <v>44211</v>
      </c>
      <c r="S669" s="89" t="n">
        <v>44301</v>
      </c>
      <c r="T669" s="90" t="n">
        <v>0</v>
      </c>
      <c r="U669" s="89" t="n">
        <v>44301</v>
      </c>
    </row>
    <row r="670" customFormat="false" ht="13.8" hidden="false" customHeight="false" outlineLevel="0" collapsed="false">
      <c r="N670" s="87" t="n">
        <v>40</v>
      </c>
      <c r="O670" s="95" t="n">
        <v>40312</v>
      </c>
      <c r="P670" s="95" t="s">
        <v>926</v>
      </c>
      <c r="Q670" s="1" t="str">
        <f aca="false">CONCATENATE(N670," - ",P670)</f>
        <v>40 - TARNOS</v>
      </c>
      <c r="R670" s="89" t="n">
        <v>44170</v>
      </c>
      <c r="S670" s="89" t="n">
        <v>44301</v>
      </c>
      <c r="T670" s="90" t="n">
        <v>0</v>
      </c>
      <c r="U670" s="89" t="n">
        <v>44301</v>
      </c>
    </row>
    <row r="671" customFormat="false" ht="13.8" hidden="false" customHeight="false" outlineLevel="0" collapsed="false">
      <c r="N671" s="87" t="n">
        <v>40</v>
      </c>
      <c r="O671" s="95" t="n">
        <v>40313</v>
      </c>
      <c r="P671" s="95" t="s">
        <v>927</v>
      </c>
      <c r="Q671" s="1" t="str">
        <f aca="false">CONCATENATE(N671," - ",P671)</f>
        <v>40 - TARTAS</v>
      </c>
      <c r="R671" s="89" t="n">
        <v>44196</v>
      </c>
      <c r="S671" s="89" t="n">
        <v>44357</v>
      </c>
      <c r="T671" s="90" t="n">
        <v>0</v>
      </c>
      <c r="U671" s="89" t="n">
        <v>44357</v>
      </c>
    </row>
    <row r="672" customFormat="false" ht="23.85" hidden="false" customHeight="false" outlineLevel="0" collapsed="false">
      <c r="N672" s="87" t="n">
        <v>40</v>
      </c>
      <c r="O672" s="95" t="n">
        <v>40314</v>
      </c>
      <c r="P672" s="95" t="s">
        <v>928</v>
      </c>
      <c r="Q672" s="1" t="str">
        <f aca="false">CONCATENATE(N672," - ",P672)</f>
        <v>40 - TERCIS-LES-BAINS</v>
      </c>
      <c r="R672" s="89" t="n">
        <v>44174</v>
      </c>
      <c r="S672" s="89" t="n">
        <v>44301</v>
      </c>
      <c r="T672" s="90" t="n">
        <v>0</v>
      </c>
      <c r="U672" s="89" t="n">
        <v>44301</v>
      </c>
    </row>
    <row r="673" customFormat="false" ht="13.8" hidden="false" customHeight="false" outlineLevel="0" collapsed="false">
      <c r="N673" s="87" t="n">
        <v>40</v>
      </c>
      <c r="O673" s="95" t="n">
        <v>40315</v>
      </c>
      <c r="P673" s="95" t="s">
        <v>929</v>
      </c>
      <c r="Q673" s="1" t="str">
        <f aca="false">CONCATENATE(N673," - ",P673)</f>
        <v>40 - TÉTHIEU</v>
      </c>
      <c r="R673" s="89" t="n">
        <v>44184</v>
      </c>
      <c r="S673" s="89" t="n">
        <v>44357</v>
      </c>
      <c r="T673" s="90" t="n">
        <v>0</v>
      </c>
      <c r="U673" s="89" t="n">
        <v>44357</v>
      </c>
    </row>
    <row r="674" customFormat="false" ht="13.8" hidden="false" customHeight="false" outlineLevel="0" collapsed="false">
      <c r="N674" s="87" t="n">
        <v>40</v>
      </c>
      <c r="O674" s="95" t="n">
        <v>40316</v>
      </c>
      <c r="P674" s="95" t="s">
        <v>930</v>
      </c>
      <c r="Q674" s="1" t="str">
        <f aca="false">CONCATENATE(N674," - ",P674)</f>
        <v>40 - TILH</v>
      </c>
      <c r="R674" s="89" t="n">
        <v>44192</v>
      </c>
      <c r="S674" s="89" t="n">
        <v>44357</v>
      </c>
      <c r="T674" s="90" t="n">
        <v>0</v>
      </c>
      <c r="U674" s="89" t="n">
        <v>44357</v>
      </c>
    </row>
    <row r="675" customFormat="false" ht="13.8" hidden="false" customHeight="false" outlineLevel="0" collapsed="false">
      <c r="N675" s="87" t="n">
        <v>40</v>
      </c>
      <c r="O675" s="95" t="n">
        <v>40317</v>
      </c>
      <c r="P675" s="95" t="s">
        <v>931</v>
      </c>
      <c r="Q675" s="1" t="str">
        <f aca="false">CONCATENATE(N675," - ",P675)</f>
        <v>40 - TOSSE</v>
      </c>
      <c r="R675" s="89" t="n">
        <v>44173</v>
      </c>
      <c r="S675" s="89" t="n">
        <v>44301</v>
      </c>
      <c r="T675" s="90" t="n">
        <v>0</v>
      </c>
      <c r="U675" s="89" t="n">
        <v>44301</v>
      </c>
    </row>
    <row r="676" customFormat="false" ht="23.85" hidden="false" customHeight="false" outlineLevel="0" collapsed="false">
      <c r="N676" s="87" t="n">
        <v>40</v>
      </c>
      <c r="O676" s="95" t="n">
        <v>40318</v>
      </c>
      <c r="P676" s="95" t="s">
        <v>932</v>
      </c>
      <c r="Q676" s="1" t="str">
        <f aca="false">CONCATENATE(N676," - ",P676)</f>
        <v>40 - TOULOUZETTE</v>
      </c>
      <c r="R676" s="89" t="n">
        <v>44185</v>
      </c>
      <c r="S676" s="89" t="n">
        <v>44357</v>
      </c>
      <c r="T676" s="90" t="n">
        <v>0</v>
      </c>
      <c r="U676" s="89" t="n">
        <v>44357</v>
      </c>
    </row>
    <row r="677" customFormat="false" ht="23.85" hidden="false" customHeight="false" outlineLevel="0" collapsed="false">
      <c r="N677" s="87" t="n">
        <v>40</v>
      </c>
      <c r="O677" s="95" t="n">
        <v>40320</v>
      </c>
      <c r="P677" s="95" t="s">
        <v>933</v>
      </c>
      <c r="Q677" s="1" t="str">
        <f aca="false">CONCATENATE(N677," - ",P677)</f>
        <v>40 - UCHACQ-ET-PARENTIS</v>
      </c>
      <c r="R677" s="89" t="n">
        <v>44211</v>
      </c>
      <c r="S677" s="89" t="n">
        <v>44301</v>
      </c>
      <c r="T677" s="90" t="n">
        <v>0</v>
      </c>
      <c r="U677" s="89" t="n">
        <v>44301</v>
      </c>
    </row>
    <row r="678" customFormat="false" ht="13.8" hidden="false" customHeight="false" outlineLevel="0" collapsed="false">
      <c r="N678" s="87" t="n">
        <v>40</v>
      </c>
      <c r="O678" s="95" t="n">
        <v>40321</v>
      </c>
      <c r="P678" s="95" t="s">
        <v>934</v>
      </c>
      <c r="Q678" s="1" t="str">
        <f aca="false">CONCATENATE(N678," - ",P678)</f>
        <v>40 - URGONS</v>
      </c>
      <c r="R678" s="89" t="n">
        <v>44199</v>
      </c>
      <c r="S678" s="89" t="n">
        <v>44357</v>
      </c>
      <c r="T678" s="90" t="n">
        <v>0</v>
      </c>
      <c r="U678" s="89" t="n">
        <v>44357</v>
      </c>
    </row>
    <row r="679" customFormat="false" ht="13.8" hidden="false" customHeight="false" outlineLevel="0" collapsed="false">
      <c r="N679" s="87" t="n">
        <v>40</v>
      </c>
      <c r="O679" s="95" t="n">
        <v>40323</v>
      </c>
      <c r="P679" s="95" t="s">
        <v>935</v>
      </c>
      <c r="Q679" s="1" t="str">
        <f aca="false">CONCATENATE(N679," - ",P679)</f>
        <v>40 - VERT</v>
      </c>
      <c r="R679" s="89" t="n">
        <v>44224</v>
      </c>
      <c r="S679" s="89" t="n">
        <v>44301</v>
      </c>
      <c r="T679" s="90" t="n">
        <v>0</v>
      </c>
      <c r="U679" s="89" t="n">
        <v>44301</v>
      </c>
    </row>
    <row r="680" customFormat="false" ht="23.85" hidden="false" customHeight="false" outlineLevel="0" collapsed="false">
      <c r="N680" s="87" t="n">
        <v>40</v>
      </c>
      <c r="O680" s="95" t="n">
        <v>40324</v>
      </c>
      <c r="P680" s="95" t="s">
        <v>936</v>
      </c>
      <c r="Q680" s="1" t="str">
        <f aca="false">CONCATENATE(N680," - ",P680)</f>
        <v>40 - VICQ-D'AURIBAT</v>
      </c>
      <c r="R680" s="89" t="n">
        <v>44184</v>
      </c>
      <c r="S680" s="89" t="n">
        <v>44357</v>
      </c>
      <c r="T680" s="90" t="n">
        <v>0</v>
      </c>
      <c r="U680" s="89" t="n">
        <v>44357</v>
      </c>
    </row>
    <row r="681" customFormat="false" ht="23.85" hidden="false" customHeight="false" outlineLevel="0" collapsed="false">
      <c r="N681" s="87" t="n">
        <v>40</v>
      </c>
      <c r="O681" s="95" t="n">
        <v>40327</v>
      </c>
      <c r="P681" s="95" t="s">
        <v>937</v>
      </c>
      <c r="Q681" s="1" t="str">
        <f aca="false">CONCATENATE(N681," - ",P681)</f>
        <v>40 - VIELLE-SOUBIRAN</v>
      </c>
      <c r="R681" s="89" t="n">
        <v>44203</v>
      </c>
      <c r="S681" s="89" t="n">
        <v>44301</v>
      </c>
      <c r="T681" s="90" t="n">
        <v>0</v>
      </c>
      <c r="U681" s="89" t="n">
        <v>44301</v>
      </c>
    </row>
    <row r="682" customFormat="false" ht="23.85" hidden="false" customHeight="false" outlineLevel="0" collapsed="false">
      <c r="N682" s="87" t="n">
        <v>40</v>
      </c>
      <c r="O682" s="95" t="n">
        <v>40325</v>
      </c>
      <c r="P682" s="95" t="s">
        <v>938</v>
      </c>
      <c r="Q682" s="1" t="str">
        <f aca="false">CONCATENATE(N682," - ",P682)</f>
        <v>40 - VIELLE-TURSAN</v>
      </c>
      <c r="R682" s="89" t="n">
        <v>44192</v>
      </c>
      <c r="S682" s="89" t="n">
        <v>44357</v>
      </c>
      <c r="T682" s="90" t="n">
        <v>0</v>
      </c>
      <c r="U682" s="89" t="n">
        <v>44357</v>
      </c>
    </row>
    <row r="683" customFormat="false" ht="35.05" hidden="false" customHeight="false" outlineLevel="0" collapsed="false">
      <c r="N683" s="87" t="n">
        <v>40</v>
      </c>
      <c r="O683" s="95" t="n">
        <v>40328</v>
      </c>
      <c r="P683" s="95" t="s">
        <v>939</v>
      </c>
      <c r="Q683" s="1" t="str">
        <f aca="false">CONCATENATE(N683," - ",P683)</f>
        <v>40 - VIEUX-BOUCAU-LES-BAINS</v>
      </c>
      <c r="R683" s="89" t="n">
        <v>44211</v>
      </c>
      <c r="S683" s="89" t="n">
        <v>44301</v>
      </c>
      <c r="T683" s="90" t="n">
        <v>0</v>
      </c>
      <c r="U683" s="89" t="n">
        <v>44301</v>
      </c>
    </row>
    <row r="684" customFormat="false" ht="13.8" hidden="false" customHeight="false" outlineLevel="0" collapsed="false">
      <c r="N684" s="87" t="n">
        <v>40</v>
      </c>
      <c r="O684" s="95" t="n">
        <v>40330</v>
      </c>
      <c r="P684" s="95" t="s">
        <v>940</v>
      </c>
      <c r="Q684" s="1" t="str">
        <f aca="false">CONCATENATE(N684," - ",P684)</f>
        <v>40 - VILLENAVE</v>
      </c>
      <c r="R684" s="89" t="n">
        <v>44200</v>
      </c>
      <c r="S684" s="89" t="n">
        <v>44301</v>
      </c>
      <c r="T684" s="90" t="n">
        <v>0</v>
      </c>
      <c r="U684" s="89" t="n">
        <v>44301</v>
      </c>
    </row>
    <row r="685" customFormat="false" ht="35.05" hidden="false" customHeight="false" outlineLevel="0" collapsed="false">
      <c r="N685" s="87" t="n">
        <v>40</v>
      </c>
      <c r="O685" s="95" t="n">
        <v>40331</v>
      </c>
      <c r="P685" s="95" t="s">
        <v>941</v>
      </c>
      <c r="Q685" s="1" t="str">
        <f aca="false">CONCATENATE(N685," - ",P685)</f>
        <v>40 - VILLENEUVE-DE-MARSAN</v>
      </c>
      <c r="R685" s="89" t="n">
        <v>44206</v>
      </c>
      <c r="S685" s="89" t="n">
        <v>44357</v>
      </c>
      <c r="T685" s="90" t="n">
        <v>0</v>
      </c>
      <c r="U685" s="89" t="n">
        <v>44357</v>
      </c>
    </row>
    <row r="686" customFormat="false" ht="35.05" hidden="false" customHeight="false" outlineLevel="0" collapsed="false">
      <c r="N686" s="87" t="n">
        <v>40</v>
      </c>
      <c r="O686" s="95" t="n">
        <v>40333</v>
      </c>
      <c r="P686" s="95" t="s">
        <v>942</v>
      </c>
      <c r="Q686" s="1" t="str">
        <f aca="false">CONCATENATE(N686," - ",P686)</f>
        <v>40 - YGOS-SAINT-SATURNIN</v>
      </c>
      <c r="R686" s="89" t="n">
        <v>44200</v>
      </c>
      <c r="S686" s="89" t="n">
        <v>44301</v>
      </c>
      <c r="T686" s="90" t="n">
        <v>0</v>
      </c>
      <c r="U686" s="89" t="n">
        <v>44301</v>
      </c>
    </row>
    <row r="687" customFormat="false" ht="13.8" hidden="false" customHeight="false" outlineLevel="0" collapsed="false">
      <c r="N687" s="87" t="n">
        <v>40</v>
      </c>
      <c r="O687" s="95" t="n">
        <v>40334</v>
      </c>
      <c r="P687" s="95" t="s">
        <v>943</v>
      </c>
      <c r="Q687" s="1" t="str">
        <f aca="false">CONCATENATE(N687," - ",P687)</f>
        <v>40 - YZOSSE</v>
      </c>
      <c r="R687" s="89" t="n">
        <v>44184</v>
      </c>
      <c r="S687" s="89" t="n">
        <v>44301</v>
      </c>
      <c r="T687" s="90" t="n">
        <v>0</v>
      </c>
      <c r="U687" s="89" t="n">
        <v>44301</v>
      </c>
    </row>
    <row r="688" customFormat="false" ht="13.8" hidden="false" customHeight="false" outlineLevel="0" collapsed="false">
      <c r="N688" s="87" t="n">
        <v>42</v>
      </c>
      <c r="O688" s="87" t="n">
        <v>42009</v>
      </c>
      <c r="P688" s="87" t="s">
        <v>944</v>
      </c>
      <c r="Q688" s="1" t="str">
        <f aca="false">CONCATENATE(N688," - ",P688)</f>
        <v>42 - ARTHUN</v>
      </c>
      <c r="R688" s="89" t="n">
        <v>44211</v>
      </c>
      <c r="S688" s="89" t="n">
        <v>44243</v>
      </c>
      <c r="T688" s="90" t="n">
        <v>0</v>
      </c>
      <c r="U688" s="89" t="n">
        <v>44243</v>
      </c>
    </row>
    <row r="689" customFormat="false" ht="13.8" hidden="false" customHeight="false" outlineLevel="0" collapsed="false">
      <c r="N689" s="87" t="n">
        <v>42</v>
      </c>
      <c r="O689" s="87" t="n">
        <v>42019</v>
      </c>
      <c r="P689" s="87" t="s">
        <v>945</v>
      </c>
      <c r="Q689" s="1" t="str">
        <f aca="false">CONCATENATE(N689," - ",P689)</f>
        <v>42 - BOEN-SUR-LIGNON</v>
      </c>
      <c r="R689" s="89" t="n">
        <v>44211</v>
      </c>
      <c r="S689" s="89" t="n">
        <v>44243</v>
      </c>
      <c r="T689" s="90" t="n">
        <v>0</v>
      </c>
      <c r="U689" s="89" t="n">
        <v>44243</v>
      </c>
    </row>
    <row r="690" customFormat="false" ht="13.8" hidden="false" customHeight="false" outlineLevel="0" collapsed="false">
      <c r="N690" s="87" t="n">
        <v>42</v>
      </c>
      <c r="O690" s="87" t="n">
        <v>42030</v>
      </c>
      <c r="P690" s="87" t="s">
        <v>946</v>
      </c>
      <c r="Q690" s="1" t="str">
        <f aca="false">CONCATENATE(N690," - ",P690)</f>
        <v>42 - BUSSY-ALBIEUX</v>
      </c>
      <c r="R690" s="89" t="n">
        <v>44211</v>
      </c>
      <c r="S690" s="89" t="n">
        <v>44243</v>
      </c>
      <c r="T690" s="90" t="n">
        <v>0</v>
      </c>
      <c r="U690" s="89" t="n">
        <v>44243</v>
      </c>
    </row>
    <row r="691" customFormat="false" ht="13.8" hidden="false" customHeight="false" outlineLevel="0" collapsed="false">
      <c r="N691" s="87" t="n">
        <v>42</v>
      </c>
      <c r="O691" s="87" t="n">
        <v>42173</v>
      </c>
      <c r="P691" s="87" t="s">
        <v>947</v>
      </c>
      <c r="Q691" s="1" t="str">
        <f aca="false">CONCATENATE(N691," - ",P691)</f>
        <v>42 - POMMIERS</v>
      </c>
      <c r="R691" s="89" t="n">
        <v>44211</v>
      </c>
      <c r="S691" s="89" t="n">
        <v>44243</v>
      </c>
      <c r="T691" s="90" t="n">
        <v>0</v>
      </c>
      <c r="U691" s="89" t="n">
        <v>44243</v>
      </c>
    </row>
    <row r="692" customFormat="false" ht="13.8" hidden="false" customHeight="false" outlineLevel="0" collapsed="false">
      <c r="N692" s="87" t="n">
        <v>42</v>
      </c>
      <c r="O692" s="87" t="n">
        <v>42197</v>
      </c>
      <c r="P692" s="87" t="s">
        <v>948</v>
      </c>
      <c r="Q692" s="1" t="str">
        <f aca="false">CONCATENATE(N692," - ",P692)</f>
        <v>42 - SAINTE-AGATHE-LA-BOUTERESSE</v>
      </c>
      <c r="R692" s="89" t="n">
        <v>44211</v>
      </c>
      <c r="S692" s="89" t="n">
        <v>44243</v>
      </c>
      <c r="T692" s="90" t="n">
        <v>0</v>
      </c>
      <c r="U692" s="89" t="n">
        <v>44243</v>
      </c>
    </row>
    <row r="693" customFormat="false" ht="13.8" hidden="false" customHeight="false" outlineLevel="0" collapsed="false">
      <c r="N693" s="87" t="n">
        <v>42</v>
      </c>
      <c r="O693" s="87" t="n">
        <v>42221</v>
      </c>
      <c r="P693" s="87" t="s">
        <v>949</v>
      </c>
      <c r="Q693" s="1" t="str">
        <f aca="false">CONCATENATE(N693," - ",P693)</f>
        <v>42 - SAINTE-FOY-SAINT-SULPICE</v>
      </c>
      <c r="R693" s="89" t="n">
        <v>44211</v>
      </c>
      <c r="S693" s="89" t="n">
        <v>44243</v>
      </c>
      <c r="T693" s="90" t="n">
        <v>0</v>
      </c>
      <c r="U693" s="89" t="n">
        <v>44243</v>
      </c>
    </row>
    <row r="694" customFormat="false" ht="13.8" hidden="false" customHeight="false" outlineLevel="0" collapsed="false">
      <c r="N694" s="87" t="n">
        <v>42</v>
      </c>
      <c r="O694" s="87" t="n">
        <v>42219</v>
      </c>
      <c r="P694" s="87" t="s">
        <v>950</v>
      </c>
      <c r="Q694" s="1" t="str">
        <f aca="false">CONCATENATE(N694," - ",P694)</f>
        <v>42 - SAINT-ETIENNE-LE-MOLARD</v>
      </c>
      <c r="R694" s="89" t="n">
        <v>44211</v>
      </c>
      <c r="S694" s="89" t="n">
        <v>44243</v>
      </c>
      <c r="T694" s="90" t="n">
        <v>0</v>
      </c>
      <c r="U694" s="89" t="n">
        <v>44243</v>
      </c>
    </row>
    <row r="695" customFormat="false" ht="13.8" hidden="false" customHeight="false" outlineLevel="0" collapsed="false">
      <c r="N695" s="87" t="n">
        <v>42</v>
      </c>
      <c r="O695" s="87" t="n">
        <v>42288</v>
      </c>
      <c r="P695" s="87" t="s">
        <v>951</v>
      </c>
      <c r="Q695" s="1" t="str">
        <f aca="false">CONCATENATE(N695," - ",P695)</f>
        <v>42 - SAINT-SIXTE</v>
      </c>
      <c r="R695" s="89" t="n">
        <v>44211</v>
      </c>
      <c r="S695" s="89" t="n">
        <v>44243</v>
      </c>
      <c r="T695" s="90" t="n">
        <v>0</v>
      </c>
      <c r="U695" s="89" t="n">
        <v>44243</v>
      </c>
    </row>
    <row r="696" customFormat="false" ht="13.8" hidden="false" customHeight="false" outlineLevel="0" collapsed="false">
      <c r="N696" s="87" t="n">
        <v>44</v>
      </c>
      <c r="O696" s="87" t="n">
        <v>44055</v>
      </c>
      <c r="P696" s="87" t="s">
        <v>952</v>
      </c>
      <c r="Q696" s="1" t="str">
        <f aca="false">CONCATENATE(N696," - ",P696)</f>
        <v>44 - LA BAULE-ESCOUBLAC</v>
      </c>
      <c r="R696" s="89" t="n">
        <v>44170</v>
      </c>
      <c r="S696" s="89" t="n">
        <v>44193</v>
      </c>
      <c r="T696" s="90" t="n">
        <v>0</v>
      </c>
      <c r="U696" s="89" t="n">
        <v>44193</v>
      </c>
    </row>
    <row r="697" customFormat="false" ht="13.8" hidden="false" customHeight="false" outlineLevel="0" collapsed="false">
      <c r="N697" s="87" t="n">
        <v>44</v>
      </c>
      <c r="O697" s="87" t="n">
        <v>44132</v>
      </c>
      <c r="P697" s="87" t="s">
        <v>953</v>
      </c>
      <c r="Q697" s="1" t="str">
        <f aca="false">CONCATENATE(N697," - ",P697)</f>
        <v>44 - PORNICHET</v>
      </c>
      <c r="R697" s="89" t="n">
        <v>44170</v>
      </c>
      <c r="S697" s="89" t="n">
        <v>44193</v>
      </c>
      <c r="T697" s="90" t="n">
        <v>0</v>
      </c>
      <c r="U697" s="89" t="n">
        <v>44193</v>
      </c>
    </row>
    <row r="698" customFormat="false" ht="13.8" hidden="false" customHeight="false" outlineLevel="0" collapsed="false">
      <c r="N698" s="87" t="n">
        <v>44</v>
      </c>
      <c r="O698" s="87" t="n">
        <v>44184</v>
      </c>
      <c r="P698" s="87" t="s">
        <v>954</v>
      </c>
      <c r="Q698" s="1" t="str">
        <f aca="false">CONCATENATE(N698," - ",P698)</f>
        <v>44 - SAINT NAZAIRE</v>
      </c>
      <c r="R698" s="89" t="n">
        <v>44170</v>
      </c>
      <c r="S698" s="89" t="n">
        <v>44193</v>
      </c>
      <c r="T698" s="90" t="n">
        <v>0</v>
      </c>
      <c r="U698" s="89" t="n">
        <v>44193</v>
      </c>
    </row>
    <row r="699" customFormat="false" ht="13.8" hidden="false" customHeight="false" outlineLevel="0" collapsed="false">
      <c r="N699" s="98" t="n">
        <v>45</v>
      </c>
      <c r="O699" s="98" t="n">
        <v>45029</v>
      </c>
      <c r="P699" s="98" t="s">
        <v>955</v>
      </c>
      <c r="Q699" s="1" t="str">
        <f aca="false">CONCATENATE(N699," - ",P699)</f>
        <v>45 - BEAULIEU-SUR-LOIRE</v>
      </c>
      <c r="R699" s="89" t="n">
        <v>44385</v>
      </c>
      <c r="S699" s="89" t="n">
        <v>44417</v>
      </c>
      <c r="T699" s="90" t="n">
        <v>0</v>
      </c>
      <c r="U699" s="89" t="n">
        <v>44417</v>
      </c>
    </row>
    <row r="700" customFormat="false" ht="13.8" hidden="false" customHeight="false" outlineLevel="0" collapsed="false">
      <c r="N700" s="98" t="n">
        <v>45</v>
      </c>
      <c r="O700" s="98" t="n">
        <v>45040</v>
      </c>
      <c r="P700" s="98" t="s">
        <v>956</v>
      </c>
      <c r="Q700" s="1" t="str">
        <f aca="false">CONCATENATE(N700," - ",P700)</f>
        <v>45 - BONNY-SUR-LOIRE</v>
      </c>
      <c r="R700" s="89" t="n">
        <v>44385</v>
      </c>
      <c r="S700" s="89" t="n">
        <v>44417</v>
      </c>
      <c r="T700" s="90" t="n">
        <v>0</v>
      </c>
      <c r="U700" s="89" t="n">
        <v>44417</v>
      </c>
    </row>
    <row r="701" customFormat="false" ht="13.8" hidden="false" customHeight="false" outlineLevel="0" collapsed="false">
      <c r="N701" s="98" t="n">
        <v>45</v>
      </c>
      <c r="O701" s="98" t="n">
        <v>45052</v>
      </c>
      <c r="P701" s="98" t="s">
        <v>957</v>
      </c>
      <c r="Q701" s="1" t="str">
        <f aca="false">CONCATENATE(N701," - ",P701)</f>
        <v>45 - BRETEAU</v>
      </c>
      <c r="R701" s="89" t="n">
        <v>44385</v>
      </c>
      <c r="S701" s="89" t="n">
        <v>44417</v>
      </c>
      <c r="T701" s="90" t="n">
        <v>0</v>
      </c>
      <c r="U701" s="89" t="n">
        <v>44417</v>
      </c>
    </row>
    <row r="702" customFormat="false" ht="13.8" hidden="false" customHeight="false" outlineLevel="0" collapsed="false">
      <c r="N702" s="98" t="n">
        <v>45</v>
      </c>
      <c r="O702" s="98" t="n">
        <v>45053</v>
      </c>
      <c r="P702" s="98" t="s">
        <v>958</v>
      </c>
      <c r="Q702" s="1" t="str">
        <f aca="false">CONCATENATE(N702," - ",P702)</f>
        <v>45 - BRIARE</v>
      </c>
      <c r="R702" s="89" t="n">
        <v>44385</v>
      </c>
      <c r="S702" s="89" t="n">
        <v>44417</v>
      </c>
      <c r="T702" s="90" t="n">
        <v>0</v>
      </c>
      <c r="U702" s="89" t="n">
        <v>44417</v>
      </c>
    </row>
    <row r="703" customFormat="false" ht="13.8" hidden="false" customHeight="false" outlineLevel="0" collapsed="false">
      <c r="N703" s="98" t="n">
        <v>45</v>
      </c>
      <c r="O703" s="98" t="n">
        <v>45070</v>
      </c>
      <c r="P703" s="98" t="s">
        <v>959</v>
      </c>
      <c r="Q703" s="1" t="str">
        <f aca="false">CONCATENATE(N703," - ",P703)</f>
        <v>45 - CHAMPOULET</v>
      </c>
      <c r="R703" s="89" t="n">
        <v>44385</v>
      </c>
      <c r="S703" s="89" t="n">
        <v>44417</v>
      </c>
      <c r="T703" s="90" t="n">
        <v>0</v>
      </c>
      <c r="U703" s="89" t="n">
        <v>44417</v>
      </c>
    </row>
    <row r="704" customFormat="false" ht="13.8" hidden="false" customHeight="false" outlineLevel="0" collapsed="false">
      <c r="N704" s="98" t="n">
        <v>45</v>
      </c>
      <c r="O704" s="98" t="n">
        <v>45087</v>
      </c>
      <c r="P704" s="98" t="s">
        <v>960</v>
      </c>
      <c r="Q704" s="1" t="str">
        <f aca="false">CONCATENATE(N704," - ",P704)</f>
        <v>45 - CHÂTILLON-SUR-LOIRE</v>
      </c>
      <c r="R704" s="89" t="n">
        <v>44385</v>
      </c>
      <c r="S704" s="89" t="n">
        <v>44417</v>
      </c>
      <c r="T704" s="90" t="n">
        <v>0</v>
      </c>
      <c r="U704" s="89" t="n">
        <v>44417</v>
      </c>
    </row>
    <row r="705" customFormat="false" ht="13.8" hidden="false" customHeight="false" outlineLevel="0" collapsed="false">
      <c r="N705" s="98" t="n">
        <v>45</v>
      </c>
      <c r="O705" s="98" t="n">
        <v>45141</v>
      </c>
      <c r="P705" s="98" t="s">
        <v>961</v>
      </c>
      <c r="Q705" s="1" t="str">
        <f aca="false">CONCATENATE(N705," - ",P705)</f>
        <v>45 - FAVERELLES</v>
      </c>
      <c r="R705" s="89" t="n">
        <v>44385</v>
      </c>
      <c r="S705" s="89" t="n">
        <v>44417</v>
      </c>
      <c r="T705" s="90" t="n">
        <v>0</v>
      </c>
      <c r="U705" s="89" t="n">
        <v>44417</v>
      </c>
    </row>
    <row r="706" customFormat="false" ht="13.8" hidden="false" customHeight="false" outlineLevel="0" collapsed="false">
      <c r="N706" s="98" t="n">
        <v>45</v>
      </c>
      <c r="O706" s="98" t="n">
        <v>45238</v>
      </c>
      <c r="P706" s="98" t="s">
        <v>962</v>
      </c>
      <c r="Q706" s="1" t="str">
        <f aca="false">CONCATENATE(N706," - ",P706)</f>
        <v>45 - OUSSON-SUR-LOIRE</v>
      </c>
      <c r="R706" s="89" t="n">
        <v>44385</v>
      </c>
      <c r="S706" s="89" t="n">
        <v>44417</v>
      </c>
      <c r="T706" s="90" t="n">
        <v>0</v>
      </c>
      <c r="U706" s="89" t="n">
        <v>44417</v>
      </c>
    </row>
    <row r="707" customFormat="false" ht="13.8" hidden="false" customHeight="false" outlineLevel="0" collapsed="false">
      <c r="N707" s="98" t="n">
        <v>45</v>
      </c>
      <c r="O707" s="98" t="n">
        <v>45245</v>
      </c>
      <c r="P707" s="98" t="s">
        <v>963</v>
      </c>
      <c r="Q707" s="1" t="str">
        <f aca="false">CONCATENATE(N707," - ",P707)</f>
        <v>45 - OUZOUER-SUR-TRÉZÉE</v>
      </c>
      <c r="R707" s="89" t="n">
        <v>44385</v>
      </c>
      <c r="S707" s="89" t="n">
        <v>44417</v>
      </c>
      <c r="T707" s="90" t="n">
        <v>0</v>
      </c>
      <c r="U707" s="89" t="n">
        <v>44417</v>
      </c>
    </row>
    <row r="708" customFormat="false" ht="13.8" hidden="false" customHeight="false" outlineLevel="0" collapsed="false">
      <c r="N708" s="98" t="n">
        <v>45</v>
      </c>
      <c r="O708" s="98" t="n">
        <v>45323</v>
      </c>
      <c r="P708" s="98" t="s">
        <v>964</v>
      </c>
      <c r="Q708" s="1" t="str">
        <f aca="false">CONCATENATE(N708," - ",P708)</f>
        <v>45 - THOU</v>
      </c>
      <c r="R708" s="89" t="n">
        <v>44385</v>
      </c>
      <c r="S708" s="89" t="n">
        <v>44417</v>
      </c>
      <c r="T708" s="90" t="n">
        <v>0</v>
      </c>
      <c r="U708" s="89" t="n">
        <v>44417</v>
      </c>
    </row>
    <row r="709" customFormat="false" ht="13.8" hidden="false" customHeight="false" outlineLevel="0" collapsed="false">
      <c r="N709" s="98" t="n">
        <v>45</v>
      </c>
      <c r="O709" s="98" t="n">
        <v>45023</v>
      </c>
      <c r="P709" s="98" t="s">
        <v>965</v>
      </c>
      <c r="Q709" s="1" t="str">
        <f aca="false">CONCATENATE(N709," - ",P709)</f>
        <v>45 - BATILLY-EN-PUISAYE</v>
      </c>
      <c r="R709" s="89" t="n">
        <v>44385</v>
      </c>
      <c r="S709" s="89" t="n">
        <v>44417</v>
      </c>
      <c r="T709" s="90" t="n">
        <v>0</v>
      </c>
      <c r="U709" s="89" t="n">
        <v>44417</v>
      </c>
    </row>
    <row r="710" customFormat="false" ht="13.8" hidden="false" customHeight="false" outlineLevel="0" collapsed="false">
      <c r="N710" s="98" t="n">
        <v>45</v>
      </c>
      <c r="O710" s="98" t="n">
        <v>45120</v>
      </c>
      <c r="P710" s="98" t="s">
        <v>966</v>
      </c>
      <c r="Q710" s="1" t="str">
        <f aca="false">CONCATENATE(N710," - ",P710)</f>
        <v>45 - DAMMARIE-EN-PUISAYE</v>
      </c>
      <c r="R710" s="89" t="n">
        <v>44385</v>
      </c>
      <c r="S710" s="89" t="n">
        <v>44417</v>
      </c>
      <c r="T710" s="90" t="n">
        <v>0</v>
      </c>
      <c r="U710" s="89" t="n">
        <v>44417</v>
      </c>
    </row>
    <row r="711" customFormat="false" ht="13.8" hidden="false" customHeight="false" outlineLevel="0" collapsed="false">
      <c r="N711" s="87" t="n">
        <v>47</v>
      </c>
      <c r="O711" s="87" t="n">
        <v>47009</v>
      </c>
      <c r="P711" s="87" t="s">
        <v>967</v>
      </c>
      <c r="Q711" s="1" t="str">
        <f aca="false">CONCATENATE(N711," - ",P711)</f>
        <v>47 - ANDIRAN</v>
      </c>
      <c r="R711" s="89" t="n">
        <v>44211</v>
      </c>
      <c r="S711" s="89" t="n">
        <v>44218</v>
      </c>
      <c r="T711" s="90" t="n">
        <v>0</v>
      </c>
      <c r="U711" s="89" t="n">
        <v>44218</v>
      </c>
    </row>
    <row r="712" customFormat="false" ht="13.8" hidden="false" customHeight="false" outlineLevel="0" collapsed="false">
      <c r="N712" s="87" t="n">
        <v>47</v>
      </c>
      <c r="O712" s="99" t="n">
        <v>47021</v>
      </c>
      <c r="P712" s="87" t="s">
        <v>968</v>
      </c>
      <c r="Q712" s="1" t="str">
        <f aca="false">CONCATENATE(N712," - ",P712)</f>
        <v>47 - BARBASTE</v>
      </c>
      <c r="R712" s="89" t="n">
        <v>44211</v>
      </c>
      <c r="S712" s="89" t="n">
        <v>44218</v>
      </c>
      <c r="T712" s="90" t="n">
        <v>0</v>
      </c>
      <c r="U712" s="89" t="n">
        <v>44218</v>
      </c>
    </row>
    <row r="713" customFormat="false" ht="13.8" hidden="false" customHeight="false" outlineLevel="0" collapsed="false">
      <c r="N713" s="87" t="n">
        <v>47</v>
      </c>
      <c r="O713" s="87" t="n">
        <v>47023</v>
      </c>
      <c r="P713" s="87" t="s">
        <v>969</v>
      </c>
      <c r="Q713" s="1" t="str">
        <f aca="false">CONCATENATE(N713," - ",P713)</f>
        <v>47 - BEAUGAS</v>
      </c>
      <c r="R713" s="89" t="n">
        <v>44194</v>
      </c>
      <c r="S713" s="89" t="n">
        <v>44196</v>
      </c>
      <c r="T713" s="90" t="n">
        <v>1</v>
      </c>
      <c r="U713" s="89" t="n">
        <v>44197</v>
      </c>
    </row>
    <row r="714" customFormat="false" ht="13.8" hidden="false" customHeight="false" outlineLevel="0" collapsed="false">
      <c r="N714" s="87" t="n">
        <v>47</v>
      </c>
      <c r="O714" s="87" t="n">
        <v>47027</v>
      </c>
      <c r="P714" s="87" t="s">
        <v>970</v>
      </c>
      <c r="Q714" s="1" t="str">
        <f aca="false">CONCATENATE(N714," - ",P714)</f>
        <v>47 - BIAS</v>
      </c>
      <c r="R714" s="89" t="n">
        <v>44230</v>
      </c>
      <c r="S714" s="89" t="n">
        <v>44231</v>
      </c>
      <c r="T714" s="90" t="n">
        <v>0</v>
      </c>
      <c r="U714" s="89" t="n">
        <v>44231</v>
      </c>
    </row>
    <row r="715" customFormat="false" ht="13.8" hidden="false" customHeight="false" outlineLevel="0" collapsed="false">
      <c r="N715" s="87" t="n">
        <v>47</v>
      </c>
      <c r="O715" s="87" t="n">
        <v>47033</v>
      </c>
      <c r="P715" s="87" t="s">
        <v>971</v>
      </c>
      <c r="Q715" s="1" t="str">
        <f aca="false">CONCATENATE(N715," - ",P715)</f>
        <v>47 - BOUDY-DE-BEAUREGARD</v>
      </c>
      <c r="R715" s="89" t="n">
        <v>44194</v>
      </c>
      <c r="S715" s="89" t="n">
        <v>44196</v>
      </c>
      <c r="T715" s="90" t="n">
        <v>1</v>
      </c>
      <c r="U715" s="89" t="n">
        <v>44197</v>
      </c>
    </row>
    <row r="716" customFormat="false" ht="13.8" hidden="false" customHeight="false" outlineLevel="0" collapsed="false">
      <c r="N716" s="87" t="n">
        <v>47</v>
      </c>
      <c r="O716" s="87" t="n">
        <v>47037</v>
      </c>
      <c r="P716" s="87" t="s">
        <v>972</v>
      </c>
      <c r="Q716" s="1" t="str">
        <f aca="false">CONCATENATE(N716," - ",P716)</f>
        <v>47 - BOURNEL</v>
      </c>
      <c r="R716" s="89" t="n">
        <v>44194</v>
      </c>
      <c r="S716" s="89" t="n">
        <v>44196</v>
      </c>
      <c r="T716" s="90" t="n">
        <v>0</v>
      </c>
      <c r="U716" s="89" t="n">
        <v>44196</v>
      </c>
    </row>
    <row r="717" customFormat="false" ht="13.8" hidden="false" customHeight="false" outlineLevel="0" collapsed="false">
      <c r="N717" s="87" t="n">
        <v>47</v>
      </c>
      <c r="O717" s="87" t="n">
        <v>47039</v>
      </c>
      <c r="P717" s="87" t="s">
        <v>973</v>
      </c>
      <c r="Q717" s="1" t="str">
        <f aca="false">CONCATENATE(N717," - ",P717)</f>
        <v>47 - BOUSSES</v>
      </c>
      <c r="R717" s="89" t="n">
        <v>44211</v>
      </c>
      <c r="S717" s="89" t="n">
        <v>44302</v>
      </c>
      <c r="T717" s="90" t="n">
        <v>0</v>
      </c>
      <c r="U717" s="89" t="n">
        <v>44302</v>
      </c>
    </row>
    <row r="718" customFormat="false" ht="13.8" hidden="false" customHeight="false" outlineLevel="0" collapsed="false">
      <c r="N718" s="87" t="n">
        <v>47</v>
      </c>
      <c r="O718" s="87" t="n">
        <v>47044</v>
      </c>
      <c r="P718" s="87" t="s">
        <v>974</v>
      </c>
      <c r="Q718" s="1" t="str">
        <f aca="false">CONCATENATE(N718," - ",P718)</f>
        <v>47 - CAHUZAC</v>
      </c>
      <c r="R718" s="89" t="n">
        <v>44194</v>
      </c>
      <c r="S718" s="89" t="n">
        <v>44196</v>
      </c>
      <c r="T718" s="90" t="n">
        <v>0</v>
      </c>
      <c r="U718" s="89" t="n">
        <v>44196</v>
      </c>
    </row>
    <row r="719" customFormat="false" ht="13.8" hidden="false" customHeight="false" outlineLevel="0" collapsed="false">
      <c r="N719" s="87" t="n">
        <v>47</v>
      </c>
      <c r="O719" s="87" t="n">
        <v>47048</v>
      </c>
      <c r="P719" s="87" t="s">
        <v>975</v>
      </c>
      <c r="Q719" s="1" t="str">
        <f aca="false">CONCATENATE(N719," - ",P719)</f>
        <v>47 - CANCON</v>
      </c>
      <c r="R719" s="89" t="n">
        <v>44194</v>
      </c>
      <c r="S719" s="89" t="n">
        <v>44196</v>
      </c>
      <c r="T719" s="90" t="n">
        <v>1</v>
      </c>
      <c r="U719" s="89" t="n">
        <v>44197</v>
      </c>
    </row>
    <row r="720" customFormat="false" ht="13.8" hidden="false" customHeight="false" outlineLevel="0" collapsed="false">
      <c r="N720" s="87" t="n">
        <v>47</v>
      </c>
      <c r="O720" s="87" t="n">
        <v>47049</v>
      </c>
      <c r="P720" s="87" t="s">
        <v>976</v>
      </c>
      <c r="Q720" s="1" t="str">
        <f aca="false">CONCATENATE(N720," - ",P720)</f>
        <v>47 - CASSENEUIL</v>
      </c>
      <c r="R720" s="89" t="n">
        <v>44230</v>
      </c>
      <c r="S720" s="89" t="n">
        <v>44231</v>
      </c>
      <c r="T720" s="90" t="n">
        <v>0</v>
      </c>
      <c r="U720" s="89" t="n">
        <v>44231</v>
      </c>
    </row>
    <row r="721" customFormat="false" ht="13.8" hidden="false" customHeight="false" outlineLevel="0" collapsed="false">
      <c r="N721" s="87" t="n">
        <v>47</v>
      </c>
      <c r="O721" s="87" t="n">
        <v>47055</v>
      </c>
      <c r="P721" s="87" t="s">
        <v>977</v>
      </c>
      <c r="Q721" s="1" t="str">
        <f aca="false">CONCATENATE(N721," - ",P721)</f>
        <v>47 - CASTELNAUD DE GRATECAMBE</v>
      </c>
      <c r="R721" s="89" t="n">
        <v>44194</v>
      </c>
      <c r="S721" s="89" t="n">
        <v>44196</v>
      </c>
      <c r="T721" s="90" t="n">
        <v>0</v>
      </c>
      <c r="U721" s="89" t="n">
        <v>44196</v>
      </c>
    </row>
    <row r="722" customFormat="false" ht="13.8" hidden="false" customHeight="false" outlineLevel="0" collapsed="false">
      <c r="N722" s="87" t="n">
        <v>47</v>
      </c>
      <c r="O722" s="87" t="n">
        <v>47057</v>
      </c>
      <c r="P722" s="87" t="s">
        <v>978</v>
      </c>
      <c r="Q722" s="1" t="str">
        <f aca="false">CONCATENATE(N722," - ",P722)</f>
        <v>47 - CASTILLONES</v>
      </c>
      <c r="R722" s="89" t="n">
        <v>44194</v>
      </c>
      <c r="S722" s="89" t="n">
        <v>44196</v>
      </c>
      <c r="T722" s="90" t="n">
        <v>0</v>
      </c>
      <c r="U722" s="89" t="n">
        <v>44196</v>
      </c>
    </row>
    <row r="723" customFormat="false" ht="13.8" hidden="false" customHeight="false" outlineLevel="0" collapsed="false">
      <c r="N723" s="87" t="n">
        <v>47</v>
      </c>
      <c r="O723" s="87" t="n">
        <v>47063</v>
      </c>
      <c r="P723" s="87" t="s">
        <v>979</v>
      </c>
      <c r="Q723" s="1" t="str">
        <f aca="false">CONCATENATE(N723," - ",P723)</f>
        <v>47 - CAVARC</v>
      </c>
      <c r="R723" s="89" t="n">
        <v>44194</v>
      </c>
      <c r="S723" s="89" t="n">
        <v>44196</v>
      </c>
      <c r="T723" s="90" t="n">
        <v>0</v>
      </c>
      <c r="U723" s="89" t="n">
        <v>44196</v>
      </c>
    </row>
    <row r="724" customFormat="false" ht="13.8" hidden="false" customHeight="false" outlineLevel="0" collapsed="false">
      <c r="N724" s="87" t="n">
        <v>47</v>
      </c>
      <c r="O724" s="87" t="n">
        <v>47083</v>
      </c>
      <c r="P724" s="87" t="s">
        <v>980</v>
      </c>
      <c r="Q724" s="1" t="str">
        <f aca="false">CONCATENATE(N724," - ",P724)</f>
        <v>47 - DOUDRAC</v>
      </c>
      <c r="R724" s="89" t="n">
        <v>44194</v>
      </c>
      <c r="S724" s="89" t="n">
        <v>44196</v>
      </c>
      <c r="T724" s="90" t="n">
        <v>0</v>
      </c>
      <c r="U724" s="89" t="n">
        <v>44196</v>
      </c>
    </row>
    <row r="725" customFormat="false" ht="13.8" hidden="false" customHeight="false" outlineLevel="0" collapsed="false">
      <c r="N725" s="87" t="n">
        <v>47</v>
      </c>
      <c r="O725" s="87" t="n">
        <v>47084</v>
      </c>
      <c r="P725" s="87" t="s">
        <v>981</v>
      </c>
      <c r="Q725" s="1" t="str">
        <f aca="false">CONCATENATE(N725," - ",P725)</f>
        <v>47 - DOUZAINS</v>
      </c>
      <c r="R725" s="89" t="n">
        <v>44194</v>
      </c>
      <c r="S725" s="89" t="n">
        <v>44196</v>
      </c>
      <c r="T725" s="90" t="n">
        <v>0</v>
      </c>
      <c r="U725" s="89" t="n">
        <v>44196</v>
      </c>
    </row>
    <row r="726" customFormat="false" ht="13.8" hidden="false" customHeight="false" outlineLevel="0" collapsed="false">
      <c r="N726" s="87" t="n">
        <v>47</v>
      </c>
      <c r="O726" s="87" t="n">
        <v>47085</v>
      </c>
      <c r="P726" s="87" t="s">
        <v>982</v>
      </c>
      <c r="Q726" s="1" t="str">
        <f aca="false">CONCATENATE(N726," - ",P726)</f>
        <v>47 - DURANCE</v>
      </c>
      <c r="R726" s="89" t="n">
        <v>44211</v>
      </c>
      <c r="S726" s="89" t="n">
        <v>44302</v>
      </c>
      <c r="T726" s="90" t="n">
        <v>0</v>
      </c>
      <c r="U726" s="89" t="n">
        <v>44302</v>
      </c>
    </row>
    <row r="727" customFormat="false" ht="13.8" hidden="false" customHeight="false" outlineLevel="0" collapsed="false">
      <c r="N727" s="87" t="n">
        <v>47</v>
      </c>
      <c r="O727" s="87" t="n">
        <v>47096</v>
      </c>
      <c r="P727" s="87" t="s">
        <v>983</v>
      </c>
      <c r="Q727" s="1" t="str">
        <f aca="false">CONCATENATE(N727," - ",P727)</f>
        <v>47 - FERRENSAC</v>
      </c>
      <c r="R727" s="89" t="n">
        <v>44194</v>
      </c>
      <c r="S727" s="89" t="n">
        <v>44196</v>
      </c>
      <c r="T727" s="90" t="n">
        <v>0</v>
      </c>
      <c r="U727" s="89" t="n">
        <v>44196</v>
      </c>
    </row>
    <row r="728" customFormat="false" ht="13.8" hidden="false" customHeight="false" outlineLevel="0" collapsed="false">
      <c r="N728" s="87" t="n">
        <v>47</v>
      </c>
      <c r="O728" s="87" t="n">
        <v>47098</v>
      </c>
      <c r="P728" s="87" t="s">
        <v>984</v>
      </c>
      <c r="Q728" s="1" t="str">
        <f aca="false">CONCATENATE(N728," - ",P728)</f>
        <v>47 - FIEUX</v>
      </c>
      <c r="R728" s="89" t="n">
        <v>44211</v>
      </c>
      <c r="S728" s="89" t="n">
        <v>44218</v>
      </c>
      <c r="T728" s="90" t="n">
        <v>0</v>
      </c>
      <c r="U728" s="89" t="n">
        <v>44218</v>
      </c>
    </row>
    <row r="729" customFormat="false" ht="13.8" hidden="false" customHeight="false" outlineLevel="0" collapsed="false">
      <c r="N729" s="87" t="n">
        <v>47</v>
      </c>
      <c r="O729" s="87" t="n">
        <v>47102</v>
      </c>
      <c r="P729" s="87" t="s">
        <v>985</v>
      </c>
      <c r="Q729" s="1" t="str">
        <f aca="false">CONCATENATE(N729," - ",P729)</f>
        <v>47 - FRANCESCAS</v>
      </c>
      <c r="R729" s="89" t="n">
        <v>44211</v>
      </c>
      <c r="S729" s="89" t="n">
        <v>44218</v>
      </c>
      <c r="T729" s="90" t="n">
        <v>0</v>
      </c>
      <c r="U729" s="89" t="n">
        <v>44218</v>
      </c>
    </row>
    <row r="730" customFormat="false" ht="13.8" hidden="false" customHeight="false" outlineLevel="0" collapsed="false">
      <c r="N730" s="87" t="n">
        <v>47</v>
      </c>
      <c r="O730" s="87" t="n">
        <v>47103</v>
      </c>
      <c r="P730" s="87" t="s">
        <v>986</v>
      </c>
      <c r="Q730" s="1" t="str">
        <f aca="false">CONCATENATE(N730," - ",P730)</f>
        <v>47 - FRECHOU</v>
      </c>
      <c r="R730" s="89" t="n">
        <v>44211</v>
      </c>
      <c r="S730" s="89" t="n">
        <v>44218</v>
      </c>
      <c r="T730" s="90" t="n">
        <v>0</v>
      </c>
      <c r="U730" s="89" t="n">
        <v>44218</v>
      </c>
    </row>
    <row r="731" customFormat="false" ht="13.8" hidden="false" customHeight="false" outlineLevel="0" collapsed="false">
      <c r="N731" s="87" t="n">
        <v>47</v>
      </c>
      <c r="O731" s="87" t="n">
        <v>47124</v>
      </c>
      <c r="P731" s="87" t="s">
        <v>987</v>
      </c>
      <c r="Q731" s="1" t="str">
        <f aca="false">CONCATENATE(N731," - ",P731)</f>
        <v>47 - LACAUSSADE</v>
      </c>
      <c r="R731" s="89" t="n">
        <v>44230</v>
      </c>
      <c r="S731" s="89" t="n">
        <v>44231</v>
      </c>
      <c r="T731" s="90" t="n">
        <v>0</v>
      </c>
      <c r="U731" s="89" t="n">
        <v>44231</v>
      </c>
    </row>
    <row r="732" customFormat="false" ht="13.8" hidden="false" customHeight="false" outlineLevel="0" collapsed="false">
      <c r="N732" s="87" t="n">
        <v>47</v>
      </c>
      <c r="O732" s="87" t="n">
        <v>47132</v>
      </c>
      <c r="P732" s="87" t="s">
        <v>988</v>
      </c>
      <c r="Q732" s="1" t="str">
        <f aca="false">CONCATENATE(N732," - ",P732)</f>
        <v>47 - LALANDUSSE</v>
      </c>
      <c r="R732" s="89" t="n">
        <v>44194</v>
      </c>
      <c r="S732" s="89" t="n">
        <v>44196</v>
      </c>
      <c r="T732" s="90" t="n">
        <v>0</v>
      </c>
      <c r="U732" s="89" t="n">
        <v>44196</v>
      </c>
    </row>
    <row r="733" customFormat="false" ht="13.8" hidden="false" customHeight="false" outlineLevel="0" collapsed="false">
      <c r="N733" s="87" t="n">
        <v>47</v>
      </c>
      <c r="O733" s="87" t="n">
        <v>47134</v>
      </c>
      <c r="P733" s="87" t="s">
        <v>989</v>
      </c>
      <c r="Q733" s="1" t="str">
        <f aca="false">CONCATENATE(N733," - ",P733)</f>
        <v>47 - LANNES</v>
      </c>
      <c r="R733" s="89" t="n">
        <v>44206</v>
      </c>
      <c r="S733" s="89" t="n">
        <v>44207</v>
      </c>
      <c r="T733" s="90" t="n">
        <v>91</v>
      </c>
      <c r="U733" s="89" t="n">
        <v>44298</v>
      </c>
    </row>
    <row r="734" customFormat="false" ht="13.8" hidden="false" customHeight="false" outlineLevel="0" collapsed="false">
      <c r="N734" s="87" t="n">
        <v>47</v>
      </c>
      <c r="O734" s="87" t="n">
        <v>47152</v>
      </c>
      <c r="P734" s="87" t="s">
        <v>990</v>
      </c>
      <c r="Q734" s="1" t="str">
        <f aca="false">CONCATENATE(N734," - ",P734)</f>
        <v>47 - LOUGRATTE</v>
      </c>
      <c r="R734" s="89" t="n">
        <v>44194</v>
      </c>
      <c r="S734" s="89" t="n">
        <v>44196</v>
      </c>
      <c r="T734" s="90" t="n">
        <v>1</v>
      </c>
      <c r="U734" s="89" t="n">
        <v>44197</v>
      </c>
    </row>
    <row r="735" customFormat="false" ht="13.8" hidden="false" customHeight="false" outlineLevel="0" collapsed="false">
      <c r="N735" s="87" t="n">
        <v>47</v>
      </c>
      <c r="O735" s="87" t="n">
        <v>47164</v>
      </c>
      <c r="P735" s="87" t="s">
        <v>991</v>
      </c>
      <c r="Q735" s="1" t="str">
        <f aca="false">CONCATENATE(N735," - ",P735)</f>
        <v>47 - MAZIERES-NARESSE</v>
      </c>
      <c r="R735" s="89" t="n">
        <v>44194</v>
      </c>
      <c r="S735" s="89" t="n">
        <v>44196</v>
      </c>
      <c r="T735" s="90" t="n">
        <v>0</v>
      </c>
      <c r="U735" s="89" t="n">
        <v>44196</v>
      </c>
    </row>
    <row r="736" customFormat="false" ht="13.8" hidden="false" customHeight="false" outlineLevel="0" collapsed="false">
      <c r="N736" s="87" t="n">
        <v>47</v>
      </c>
      <c r="O736" s="87" t="n">
        <v>47167</v>
      </c>
      <c r="P736" s="87" t="s">
        <v>992</v>
      </c>
      <c r="Q736" s="1" t="str">
        <f aca="false">CONCATENATE(N736," - ",P736)</f>
        <v>47 - MEZIN</v>
      </c>
      <c r="R736" s="89" t="n">
        <v>44206</v>
      </c>
      <c r="S736" s="89" t="n">
        <v>44207</v>
      </c>
      <c r="T736" s="90" t="n">
        <v>95</v>
      </c>
      <c r="U736" s="89" t="n">
        <v>44302</v>
      </c>
    </row>
    <row r="737" customFormat="false" ht="13.8" hidden="false" customHeight="false" outlineLevel="0" collapsed="false">
      <c r="N737" s="87" t="n">
        <v>47</v>
      </c>
      <c r="O737" s="87" t="n">
        <v>47170</v>
      </c>
      <c r="P737" s="87" t="s">
        <v>993</v>
      </c>
      <c r="Q737" s="1" t="str">
        <f aca="false">CONCATENATE(N737," - ",P737)</f>
        <v>47 - MONBAHUS</v>
      </c>
      <c r="R737" s="89" t="n">
        <v>44194</v>
      </c>
      <c r="S737" s="89" t="n">
        <v>44196</v>
      </c>
      <c r="T737" s="90" t="n">
        <v>1</v>
      </c>
      <c r="U737" s="89" t="n">
        <v>44197</v>
      </c>
    </row>
    <row r="738" customFormat="false" ht="13.8" hidden="false" customHeight="false" outlineLevel="0" collapsed="false">
      <c r="N738" s="87" t="n">
        <v>47</v>
      </c>
      <c r="O738" s="87" t="n">
        <v>47174</v>
      </c>
      <c r="P738" s="87" t="s">
        <v>994</v>
      </c>
      <c r="Q738" s="1" t="str">
        <f aca="false">CONCATENATE(N738," - ",P738)</f>
        <v>47 - MONCRABEAU</v>
      </c>
      <c r="R738" s="89" t="n">
        <v>44206</v>
      </c>
      <c r="S738" s="89" t="n">
        <v>44207</v>
      </c>
      <c r="T738" s="90" t="n">
        <v>91</v>
      </c>
      <c r="U738" s="89" t="n">
        <v>44298</v>
      </c>
    </row>
    <row r="739" customFormat="false" ht="13.8" hidden="false" customHeight="false" outlineLevel="0" collapsed="false">
      <c r="N739" s="87" t="n">
        <v>47</v>
      </c>
      <c r="O739" s="87" t="n">
        <v>47175</v>
      </c>
      <c r="P739" s="87" t="s">
        <v>995</v>
      </c>
      <c r="Q739" s="1" t="str">
        <f aca="false">CONCATENATE(N739," - ",P739)</f>
        <v>47 - MONFLANQUIN</v>
      </c>
      <c r="R739" s="89" t="n">
        <v>44194</v>
      </c>
      <c r="S739" s="89" t="n">
        <v>44196</v>
      </c>
      <c r="T739" s="90" t="n">
        <v>1</v>
      </c>
      <c r="U739" s="89" t="n">
        <v>44197</v>
      </c>
    </row>
    <row r="740" customFormat="false" ht="13.8" hidden="false" customHeight="false" outlineLevel="0" collapsed="false">
      <c r="N740" s="87" t="n">
        <v>47</v>
      </c>
      <c r="O740" s="87" t="n">
        <v>47182</v>
      </c>
      <c r="P740" s="87" t="s">
        <v>996</v>
      </c>
      <c r="Q740" s="1" t="str">
        <f aca="false">CONCATENATE(N740," - ",P740)</f>
        <v>47 - MONTASTRUC</v>
      </c>
      <c r="R740" s="89" t="n">
        <v>44194</v>
      </c>
      <c r="S740" s="89" t="n">
        <v>44196</v>
      </c>
      <c r="T740" s="90" t="n">
        <v>1</v>
      </c>
      <c r="U740" s="89" t="n">
        <v>44197</v>
      </c>
    </row>
    <row r="741" customFormat="false" ht="13.8" hidden="false" customHeight="false" outlineLevel="0" collapsed="false">
      <c r="N741" s="87" t="n">
        <v>47</v>
      </c>
      <c r="O741" s="87" t="n">
        <v>47183</v>
      </c>
      <c r="P741" s="87" t="s">
        <v>997</v>
      </c>
      <c r="Q741" s="1" t="str">
        <f aca="false">CONCATENATE(N741," - ",P741)</f>
        <v>47 - MONTAURIOL</v>
      </c>
      <c r="R741" s="89" t="n">
        <v>44194</v>
      </c>
      <c r="S741" s="89" t="n">
        <v>44196</v>
      </c>
      <c r="T741" s="90" t="n">
        <v>0</v>
      </c>
      <c r="U741" s="89" t="n">
        <v>44196</v>
      </c>
    </row>
    <row r="742" customFormat="false" ht="13.8" hidden="false" customHeight="false" outlineLevel="0" collapsed="false">
      <c r="N742" s="87" t="n">
        <v>47</v>
      </c>
      <c r="O742" s="87" t="n">
        <v>47184</v>
      </c>
      <c r="P742" s="87" t="s">
        <v>558</v>
      </c>
      <c r="Q742" s="1" t="str">
        <f aca="false">CONCATENATE(N742," - ",P742)</f>
        <v>47 - MONTAUT</v>
      </c>
      <c r="R742" s="89" t="n">
        <v>44194</v>
      </c>
      <c r="S742" s="89" t="n">
        <v>44196</v>
      </c>
      <c r="T742" s="90" t="n">
        <v>1</v>
      </c>
      <c r="U742" s="89" t="n">
        <v>44197</v>
      </c>
    </row>
    <row r="743" customFormat="false" ht="13.8" hidden="false" customHeight="false" outlineLevel="0" collapsed="false">
      <c r="N743" s="87" t="n">
        <v>47</v>
      </c>
      <c r="O743" s="87" t="n">
        <v>47188</v>
      </c>
      <c r="P743" s="87" t="s">
        <v>998</v>
      </c>
      <c r="Q743" s="1" t="str">
        <f aca="false">CONCATENATE(N743," - ",P743)</f>
        <v>47 - MONTIGNAC-DE-LAUZUN</v>
      </c>
      <c r="R743" s="89" t="n">
        <v>44194</v>
      </c>
      <c r="S743" s="89" t="n">
        <v>44196</v>
      </c>
      <c r="T743" s="90" t="n">
        <v>0</v>
      </c>
      <c r="U743" s="89" t="n">
        <v>44196</v>
      </c>
    </row>
    <row r="744" customFormat="false" ht="13.8" hidden="false" customHeight="false" outlineLevel="0" collapsed="false">
      <c r="N744" s="87" t="n">
        <v>47</v>
      </c>
      <c r="O744" s="87" t="n">
        <v>47192</v>
      </c>
      <c r="P744" s="87" t="s">
        <v>999</v>
      </c>
      <c r="Q744" s="1" t="str">
        <f aca="false">CONCATENATE(N744," - ",P744)</f>
        <v>47 - MONVIEL</v>
      </c>
      <c r="R744" s="89" t="n">
        <v>44194</v>
      </c>
      <c r="S744" s="89" t="n">
        <v>44196</v>
      </c>
      <c r="T744" s="90" t="n">
        <v>0</v>
      </c>
      <c r="U744" s="89" t="n">
        <v>44196</v>
      </c>
    </row>
    <row r="745" customFormat="false" ht="13.8" hidden="false" customHeight="false" outlineLevel="0" collapsed="false">
      <c r="N745" s="87" t="n">
        <v>47</v>
      </c>
      <c r="O745" s="87" t="n">
        <v>47193</v>
      </c>
      <c r="P745" s="87" t="s">
        <v>1000</v>
      </c>
      <c r="Q745" s="1" t="str">
        <f aca="false">CONCATENATE(N745," - ",P745)</f>
        <v>47 - MOULINET</v>
      </c>
      <c r="R745" s="89" t="n">
        <v>44194</v>
      </c>
      <c r="S745" s="89" t="n">
        <v>44196</v>
      </c>
      <c r="T745" s="90" t="n">
        <v>1</v>
      </c>
      <c r="U745" s="89" t="n">
        <v>44197</v>
      </c>
    </row>
    <row r="746" customFormat="false" ht="13.8" hidden="false" customHeight="false" outlineLevel="0" collapsed="false">
      <c r="N746" s="87" t="n">
        <v>47</v>
      </c>
      <c r="O746" s="87" t="n">
        <v>47195</v>
      </c>
      <c r="P746" s="87" t="s">
        <v>1001</v>
      </c>
      <c r="Q746" s="1" t="str">
        <f aca="false">CONCATENATE(N746," - ",P746)</f>
        <v>47 - NERAC</v>
      </c>
      <c r="R746" s="89" t="n">
        <v>44211</v>
      </c>
      <c r="S746" s="89" t="n">
        <v>44218</v>
      </c>
      <c r="T746" s="90" t="n">
        <v>0</v>
      </c>
      <c r="U746" s="89" t="n">
        <v>44218</v>
      </c>
    </row>
    <row r="747" customFormat="false" ht="13.8" hidden="false" customHeight="false" outlineLevel="0" collapsed="false">
      <c r="N747" s="87" t="n">
        <v>47</v>
      </c>
      <c r="O747" s="87" t="n">
        <v>47197</v>
      </c>
      <c r="P747" s="87" t="s">
        <v>1002</v>
      </c>
      <c r="Q747" s="1" t="str">
        <f aca="false">CONCATENATE(N747," - ",P747)</f>
        <v>47 - NOMDIEU</v>
      </c>
      <c r="R747" s="89" t="n">
        <v>44211</v>
      </c>
      <c r="S747" s="89" t="n">
        <v>44218</v>
      </c>
      <c r="T747" s="90" t="n">
        <v>0</v>
      </c>
      <c r="U747" s="89" t="n">
        <v>44218</v>
      </c>
    </row>
    <row r="748" customFormat="false" ht="13.8" hidden="false" customHeight="false" outlineLevel="0" collapsed="false">
      <c r="N748" s="87" t="n">
        <v>47</v>
      </c>
      <c r="O748" s="87" t="n">
        <v>47198</v>
      </c>
      <c r="P748" s="87" t="s">
        <v>1003</v>
      </c>
      <c r="Q748" s="1" t="str">
        <f aca="false">CONCATENATE(N748," - ",P748)</f>
        <v>47 - PAILLOLES</v>
      </c>
      <c r="R748" s="89" t="n">
        <v>44194</v>
      </c>
      <c r="S748" s="89" t="n">
        <v>44196</v>
      </c>
      <c r="T748" s="90" t="n">
        <v>1</v>
      </c>
      <c r="U748" s="89" t="n">
        <v>44197</v>
      </c>
    </row>
    <row r="749" customFormat="false" ht="13.8" hidden="false" customHeight="false" outlineLevel="0" collapsed="false">
      <c r="N749" s="87" t="n">
        <v>47</v>
      </c>
      <c r="O749" s="87" t="n">
        <v>47206</v>
      </c>
      <c r="P749" s="87" t="s">
        <v>1004</v>
      </c>
      <c r="Q749" s="1" t="str">
        <f aca="false">CONCATENATE(N749," - ",P749)</f>
        <v>47 - PINEL HAUTERIVE</v>
      </c>
      <c r="R749" s="89" t="n">
        <v>44194</v>
      </c>
      <c r="S749" s="89" t="n">
        <v>44196</v>
      </c>
      <c r="T749" s="90" t="n">
        <v>1</v>
      </c>
      <c r="U749" s="89" t="n">
        <v>44197</v>
      </c>
    </row>
    <row r="750" customFormat="false" ht="13.8" hidden="false" customHeight="false" outlineLevel="0" collapsed="false">
      <c r="N750" s="87" t="n">
        <v>47</v>
      </c>
      <c r="O750" s="87" t="n">
        <v>47211</v>
      </c>
      <c r="P750" s="87" t="s">
        <v>1005</v>
      </c>
      <c r="Q750" s="1" t="str">
        <f aca="false">CONCATENATE(N750," - ",P750)</f>
        <v>47 - POUDENAS</v>
      </c>
      <c r="R750" s="89" t="n">
        <v>44206</v>
      </c>
      <c r="S750" s="89" t="n">
        <v>44207</v>
      </c>
      <c r="T750" s="90" t="n">
        <v>91</v>
      </c>
      <c r="U750" s="89" t="n">
        <v>44298</v>
      </c>
    </row>
    <row r="751" customFormat="false" ht="13.8" hidden="false" customHeight="false" outlineLevel="0" collapsed="false">
      <c r="N751" s="87" t="n">
        <v>47</v>
      </c>
      <c r="O751" s="87" t="n">
        <v>47221</v>
      </c>
      <c r="P751" s="87" t="s">
        <v>1006</v>
      </c>
      <c r="Q751" s="1" t="str">
        <f aca="false">CONCATENATE(N751," - ",P751)</f>
        <v>47 - REAUP-LISSE</v>
      </c>
      <c r="R751" s="89" t="n">
        <v>44207</v>
      </c>
      <c r="S751" s="89" t="n">
        <v>44302</v>
      </c>
      <c r="T751" s="90" t="n">
        <v>0</v>
      </c>
      <c r="U751" s="89" t="n">
        <v>44302</v>
      </c>
    </row>
    <row r="752" customFormat="false" ht="13.8" hidden="false" customHeight="false" outlineLevel="0" collapsed="false">
      <c r="N752" s="87" t="n">
        <v>47</v>
      </c>
      <c r="O752" s="87" t="n">
        <v>47230</v>
      </c>
      <c r="P752" s="87" t="s">
        <v>1007</v>
      </c>
      <c r="Q752" s="1" t="str">
        <f aca="false">CONCATENATE(N752," - ",P752)</f>
        <v>47 - ST AUBIN</v>
      </c>
      <c r="R752" s="89" t="n">
        <v>44230</v>
      </c>
      <c r="S752" s="89" t="n">
        <v>44231</v>
      </c>
      <c r="T752" s="90" t="n">
        <v>0</v>
      </c>
      <c r="U752" s="89" t="n">
        <v>44231</v>
      </c>
    </row>
    <row r="753" customFormat="false" ht="13.8" hidden="false" customHeight="false" outlineLevel="0" collapsed="false">
      <c r="N753" s="87" t="n">
        <v>47</v>
      </c>
      <c r="O753" s="87" t="n">
        <v>47266</v>
      </c>
      <c r="P753" s="87" t="s">
        <v>1008</v>
      </c>
      <c r="Q753" s="1" t="str">
        <f aca="false">CONCATENATE(N753," - ",P753)</f>
        <v>47 - SAINT PE SAINT SIMON</v>
      </c>
      <c r="R753" s="89" t="n">
        <v>44202</v>
      </c>
      <c r="S753" s="89" t="n">
        <v>44357</v>
      </c>
      <c r="T753" s="90" t="n">
        <v>0</v>
      </c>
      <c r="U753" s="89" t="n">
        <v>44357</v>
      </c>
    </row>
    <row r="754" customFormat="false" ht="13.8" hidden="false" customHeight="false" outlineLevel="0" collapsed="false">
      <c r="N754" s="87" t="n">
        <v>47</v>
      </c>
      <c r="O754" s="87" t="n">
        <v>47235</v>
      </c>
      <c r="P754" s="87" t="s">
        <v>1009</v>
      </c>
      <c r="Q754" s="1" t="str">
        <f aca="false">CONCATENATE(N754," - ",P754)</f>
        <v>47 - SAINT-COLOMB-DE-LAUZUN</v>
      </c>
      <c r="R754" s="89" t="n">
        <v>44194</v>
      </c>
      <c r="S754" s="89" t="n">
        <v>44196</v>
      </c>
      <c r="T754" s="90" t="n">
        <v>0</v>
      </c>
      <c r="U754" s="89" t="n">
        <v>44196</v>
      </c>
    </row>
    <row r="755" customFormat="false" ht="13.8" hidden="false" customHeight="false" outlineLevel="0" collapsed="false">
      <c r="N755" s="87" t="n">
        <v>47</v>
      </c>
      <c r="O755" s="87" t="n">
        <v>47258</v>
      </c>
      <c r="P755" s="87" t="s">
        <v>1010</v>
      </c>
      <c r="Q755" s="1" t="str">
        <f aca="false">CONCATENATE(N755," - ",P755)</f>
        <v>47 - SAINTE MAURE DE PEYRIAC</v>
      </c>
      <c r="R755" s="89" t="n">
        <v>44202</v>
      </c>
      <c r="S755" s="89" t="n">
        <v>44357</v>
      </c>
      <c r="T755" s="90" t="n">
        <v>0</v>
      </c>
      <c r="U755" s="89" t="n">
        <v>44357</v>
      </c>
    </row>
    <row r="756" customFormat="false" ht="13.8" hidden="false" customHeight="false" outlineLevel="0" collapsed="false">
      <c r="N756" s="87" t="n">
        <v>47</v>
      </c>
      <c r="O756" s="87" t="n">
        <v>47240</v>
      </c>
      <c r="P756" s="87" t="s">
        <v>1011</v>
      </c>
      <c r="Q756" s="1" t="str">
        <f aca="false">CONCATENATE(N756," - ",P756)</f>
        <v>47 - SAINT-ETIENNE-DE-VILLEREAL</v>
      </c>
      <c r="R756" s="89" t="n">
        <v>44194</v>
      </c>
      <c r="S756" s="89" t="n">
        <v>44196</v>
      </c>
      <c r="T756" s="90" t="n">
        <v>0</v>
      </c>
      <c r="U756" s="89" t="n">
        <v>44196</v>
      </c>
    </row>
    <row r="757" customFormat="false" ht="13.8" hidden="false" customHeight="false" outlineLevel="0" collapsed="false">
      <c r="N757" s="87" t="n">
        <v>47</v>
      </c>
      <c r="O757" s="87" t="n">
        <v>47241</v>
      </c>
      <c r="P757" s="87" t="s">
        <v>1012</v>
      </c>
      <c r="Q757" s="1" t="str">
        <f aca="false">CONCATENATE(N757," - ",P757)</f>
        <v>47 - SAINT-EUTROPE-DE-BORN</v>
      </c>
      <c r="R757" s="89" t="n">
        <v>44194</v>
      </c>
      <c r="S757" s="89" t="n">
        <v>44196</v>
      </c>
      <c r="T757" s="90" t="n">
        <v>1</v>
      </c>
      <c r="U757" s="89" t="n">
        <v>44197</v>
      </c>
    </row>
    <row r="758" customFormat="false" ht="13.8" hidden="false" customHeight="false" outlineLevel="0" collapsed="false">
      <c r="N758" s="87" t="n">
        <v>47</v>
      </c>
      <c r="O758" s="87" t="n">
        <v>47259</v>
      </c>
      <c r="P758" s="87" t="s">
        <v>1013</v>
      </c>
      <c r="Q758" s="1" t="str">
        <f aca="false">CONCATENATE(N758," - ",P758)</f>
        <v>47 - SAINT-MAURICE-DE-LESPATEL</v>
      </c>
      <c r="R758" s="89" t="n">
        <v>44194</v>
      </c>
      <c r="S758" s="89" t="n">
        <v>44196</v>
      </c>
      <c r="T758" s="90" t="n">
        <v>1</v>
      </c>
      <c r="U758" s="89" t="n">
        <v>44197</v>
      </c>
    </row>
    <row r="759" customFormat="false" ht="13.8" hidden="false" customHeight="false" outlineLevel="0" collapsed="false">
      <c r="N759" s="87" t="n">
        <v>47</v>
      </c>
      <c r="O759" s="87" t="n">
        <v>47265</v>
      </c>
      <c r="P759" s="87" t="s">
        <v>1014</v>
      </c>
      <c r="Q759" s="1" t="str">
        <f aca="false">CONCATENATE(N759," - ",P759)</f>
        <v>47 - SAINT-PASTOUR</v>
      </c>
      <c r="R759" s="89" t="n">
        <v>44194</v>
      </c>
      <c r="S759" s="89" t="n">
        <v>44196</v>
      </c>
      <c r="T759" s="90" t="n">
        <v>1</v>
      </c>
      <c r="U759" s="89" t="n">
        <v>44197</v>
      </c>
    </row>
    <row r="760" customFormat="false" ht="13.8" hidden="false" customHeight="false" outlineLevel="0" collapsed="false">
      <c r="N760" s="87" t="n">
        <v>47</v>
      </c>
      <c r="O760" s="87" t="n">
        <v>47272</v>
      </c>
      <c r="P760" s="87" t="s">
        <v>1015</v>
      </c>
      <c r="Q760" s="1" t="str">
        <f aca="false">CONCATENATE(N760," - ",P760)</f>
        <v>47 - SAINT-QUENTIN-DU-DROPT</v>
      </c>
      <c r="R760" s="89" t="n">
        <v>44194</v>
      </c>
      <c r="S760" s="89" t="n">
        <v>44196</v>
      </c>
      <c r="T760" s="90" t="n">
        <v>0</v>
      </c>
      <c r="U760" s="89" t="n">
        <v>44196</v>
      </c>
    </row>
    <row r="761" customFormat="false" ht="13.8" hidden="false" customHeight="false" outlineLevel="0" collapsed="false">
      <c r="N761" s="87" t="n">
        <v>47</v>
      </c>
      <c r="O761" s="87" t="n">
        <v>47295</v>
      </c>
      <c r="P761" s="87" t="s">
        <v>1016</v>
      </c>
      <c r="Q761" s="1" t="str">
        <f aca="false">CONCATENATE(N761," - ",P761)</f>
        <v>47 - SAVIGNAC-SUR-LEYZE</v>
      </c>
      <c r="R761" s="89" t="n">
        <v>44230</v>
      </c>
      <c r="S761" s="89" t="n">
        <v>44231</v>
      </c>
      <c r="T761" s="90" t="n">
        <v>0</v>
      </c>
      <c r="U761" s="89" t="n">
        <v>44231</v>
      </c>
    </row>
    <row r="762" customFormat="false" ht="13.8" hidden="false" customHeight="false" outlineLevel="0" collapsed="false">
      <c r="N762" s="87" t="n">
        <v>47</v>
      </c>
      <c r="O762" s="87" t="n">
        <v>47291</v>
      </c>
      <c r="P762" s="87" t="s">
        <v>1017</v>
      </c>
      <c r="Q762" s="1" t="str">
        <f aca="false">CONCATENATE(N762," - ",P762)</f>
        <v>47 - SAUVETAT-SUR-LEDE</v>
      </c>
      <c r="R762" s="89" t="n">
        <v>44230</v>
      </c>
      <c r="S762" s="89" t="n">
        <v>44231</v>
      </c>
      <c r="T762" s="90" t="n">
        <v>0</v>
      </c>
      <c r="U762" s="89" t="n">
        <v>44231</v>
      </c>
    </row>
    <row r="763" customFormat="false" ht="13.8" hidden="false" customHeight="false" outlineLevel="0" collapsed="false">
      <c r="N763" s="87" t="n">
        <v>47</v>
      </c>
      <c r="O763" s="87" t="n">
        <v>47296</v>
      </c>
      <c r="P763" s="87" t="s">
        <v>1018</v>
      </c>
      <c r="Q763" s="1" t="str">
        <f aca="false">CONCATENATE(N763," - ",P763)</f>
        <v>47 - SEGALAS</v>
      </c>
      <c r="R763" s="89" t="n">
        <v>44194</v>
      </c>
      <c r="S763" s="89" t="n">
        <v>44196</v>
      </c>
      <c r="T763" s="90" t="n">
        <v>0</v>
      </c>
      <c r="U763" s="89" t="n">
        <v>44196</v>
      </c>
    </row>
    <row r="764" customFormat="false" ht="13.8" hidden="false" customHeight="false" outlineLevel="0" collapsed="false">
      <c r="N764" s="87" t="n">
        <v>47</v>
      </c>
      <c r="O764" s="87" t="n">
        <v>47299</v>
      </c>
      <c r="P764" s="87" t="s">
        <v>1019</v>
      </c>
      <c r="Q764" s="1" t="str">
        <f aca="false">CONCATENATE(N764," - ",P764)</f>
        <v>47 - SERIGNAC PEBOUDOU</v>
      </c>
      <c r="R764" s="89" t="n">
        <v>44194</v>
      </c>
      <c r="S764" s="89" t="n">
        <v>44196</v>
      </c>
      <c r="T764" s="90" t="n">
        <v>0</v>
      </c>
      <c r="U764" s="89" t="n">
        <v>44196</v>
      </c>
    </row>
    <row r="765" customFormat="false" ht="13.8" hidden="false" customHeight="false" outlineLevel="0" collapsed="false">
      <c r="N765" s="87" t="n">
        <v>47</v>
      </c>
      <c r="O765" s="87" t="n">
        <v>47302</v>
      </c>
      <c r="P765" s="87" t="s">
        <v>1020</v>
      </c>
      <c r="Q765" s="1" t="str">
        <f aca="false">CONCATENATE(N765," - ",P765)</f>
        <v>47 - SOS</v>
      </c>
      <c r="R765" s="89" t="n">
        <v>44206</v>
      </c>
      <c r="S765" s="89" t="n">
        <v>44207</v>
      </c>
      <c r="T765" s="90" t="n">
        <v>146</v>
      </c>
      <c r="U765" s="89" t="n">
        <v>44353</v>
      </c>
    </row>
    <row r="766" customFormat="false" ht="13.8" hidden="false" customHeight="false" outlineLevel="0" collapsed="false">
      <c r="N766" s="87" t="n">
        <v>47</v>
      </c>
      <c r="O766" s="87" t="n">
        <v>47323</v>
      </c>
      <c r="P766" s="87" t="s">
        <v>1021</v>
      </c>
      <c r="Q766" s="1" t="str">
        <f aca="false">CONCATENATE(N766," - ",P766)</f>
        <v>47 - VILLENEUVE-SUR-LOT</v>
      </c>
      <c r="R766" s="89" t="n">
        <v>44230</v>
      </c>
      <c r="S766" s="89" t="n">
        <v>44231</v>
      </c>
      <c r="T766" s="90" t="n">
        <v>0</v>
      </c>
      <c r="U766" s="89" t="n">
        <v>44231</v>
      </c>
    </row>
    <row r="767" customFormat="false" ht="13.8" hidden="false" customHeight="false" outlineLevel="0" collapsed="false">
      <c r="N767" s="87" t="n">
        <v>47</v>
      </c>
      <c r="O767" s="87" t="n">
        <v>47324</v>
      </c>
      <c r="P767" s="87" t="s">
        <v>1022</v>
      </c>
      <c r="Q767" s="1" t="str">
        <f aca="false">CONCATENATE(N767," - ",P767)</f>
        <v>47 - VILLEREAL</v>
      </c>
      <c r="R767" s="89" t="n">
        <v>44194</v>
      </c>
      <c r="S767" s="89" t="n">
        <v>44196</v>
      </c>
      <c r="T767" s="90" t="n">
        <v>0</v>
      </c>
      <c r="U767" s="89" t="n">
        <v>44196</v>
      </c>
    </row>
    <row r="768" customFormat="false" ht="13.8" hidden="false" customHeight="false" outlineLevel="0" collapsed="false">
      <c r="N768" s="87" t="n">
        <v>50</v>
      </c>
      <c r="O768" s="87" t="n">
        <v>50027</v>
      </c>
      <c r="P768" s="87" t="s">
        <v>1023</v>
      </c>
      <c r="Q768" s="1" t="str">
        <f aca="false">CONCATENATE(N768," - ",P768)</f>
        <v>50 - BACILLY</v>
      </c>
      <c r="R768" s="89" t="n">
        <v>44280</v>
      </c>
      <c r="S768" s="89" t="n">
        <v>44301</v>
      </c>
      <c r="T768" s="90" t="n">
        <v>0</v>
      </c>
      <c r="U768" s="89" t="n">
        <v>44301</v>
      </c>
    </row>
    <row r="769" customFormat="false" ht="13.8" hidden="false" customHeight="false" outlineLevel="0" collapsed="false">
      <c r="N769" s="87" t="n">
        <v>50</v>
      </c>
      <c r="O769" s="87" t="n">
        <v>50066</v>
      </c>
      <c r="P769" s="87" t="s">
        <v>1024</v>
      </c>
      <c r="Q769" s="1" t="str">
        <f aca="false">CONCATENATE(N769," - ",P769)</f>
        <v>50 - JULLOUVILLE</v>
      </c>
      <c r="R769" s="89" t="n">
        <v>44218</v>
      </c>
      <c r="S769" s="89" t="n">
        <v>44263</v>
      </c>
      <c r="T769" s="90" t="n">
        <v>21</v>
      </c>
      <c r="U769" s="89" t="n">
        <v>44284</v>
      </c>
    </row>
    <row r="770" customFormat="false" ht="13.8" hidden="false" customHeight="false" outlineLevel="0" collapsed="false">
      <c r="N770" s="87" t="n">
        <v>50</v>
      </c>
      <c r="O770" s="87" t="n">
        <v>50102</v>
      </c>
      <c r="P770" s="87" t="s">
        <v>1025</v>
      </c>
      <c r="Q770" s="1" t="str">
        <f aca="false">CONCATENATE(N770," - ",P770)</f>
        <v>50 - CAROLLES</v>
      </c>
      <c r="R770" s="89" t="n">
        <v>44218</v>
      </c>
      <c r="S770" s="89" t="n">
        <v>44263</v>
      </c>
      <c r="T770" s="90" t="n">
        <v>21</v>
      </c>
      <c r="U770" s="89" t="n">
        <v>44284</v>
      </c>
    </row>
    <row r="771" customFormat="false" ht="13.8" hidden="false" customHeight="false" outlineLevel="0" collapsed="false">
      <c r="N771" s="87" t="n">
        <v>50</v>
      </c>
      <c r="O771" s="87" t="n">
        <v>50117</v>
      </c>
      <c r="P771" s="87" t="s">
        <v>1026</v>
      </c>
      <c r="Q771" s="1" t="str">
        <f aca="false">CONCATENATE(N771," - ",P771)</f>
        <v>50 - CHAMPEAUX</v>
      </c>
      <c r="R771" s="89" t="n">
        <v>44280</v>
      </c>
      <c r="S771" s="89" t="n">
        <v>44301</v>
      </c>
      <c r="T771" s="90" t="n">
        <v>0</v>
      </c>
      <c r="U771" s="89" t="n">
        <v>44301</v>
      </c>
    </row>
    <row r="772" customFormat="false" ht="13.8" hidden="false" customHeight="false" outlineLevel="0" collapsed="false">
      <c r="N772" s="87" t="n">
        <v>50</v>
      </c>
      <c r="O772" s="87" t="n">
        <v>50167</v>
      </c>
      <c r="P772" s="87" t="s">
        <v>1027</v>
      </c>
      <c r="Q772" s="1" t="str">
        <f aca="false">CONCATENATE(N772," - ",P772)</f>
        <v>50 - DRAGEY-RONTHON</v>
      </c>
      <c r="R772" s="89" t="n">
        <v>44280</v>
      </c>
      <c r="S772" s="89" t="n">
        <v>44301</v>
      </c>
      <c r="T772" s="90" t="n">
        <v>0</v>
      </c>
      <c r="U772" s="89" t="n">
        <v>44301</v>
      </c>
    </row>
    <row r="773" customFormat="false" ht="13.8" hidden="false" customHeight="false" outlineLevel="0" collapsed="false">
      <c r="N773" s="87" t="n">
        <v>50</v>
      </c>
      <c r="O773" s="87" t="n">
        <v>50199</v>
      </c>
      <c r="P773" s="87" t="s">
        <v>1028</v>
      </c>
      <c r="Q773" s="1" t="str">
        <f aca="false">CONCATENATE(N773," - ",P773)</f>
        <v>50 - GENETS</v>
      </c>
      <c r="R773" s="89" t="n">
        <v>44280</v>
      </c>
      <c r="S773" s="89" t="n">
        <v>44301</v>
      </c>
      <c r="T773" s="90" t="n">
        <v>0</v>
      </c>
      <c r="U773" s="89" t="n">
        <v>44301</v>
      </c>
    </row>
    <row r="774" customFormat="false" ht="13.8" hidden="false" customHeight="false" outlineLevel="0" collapsed="false">
      <c r="N774" s="87" t="n">
        <v>50</v>
      </c>
      <c r="O774" s="87" t="n">
        <v>50496</v>
      </c>
      <c r="P774" s="87" t="s">
        <v>1029</v>
      </c>
      <c r="Q774" s="1" t="str">
        <f aca="false">CONCATENATE(N774," - ",P774)</f>
        <v>50 - SAINT-JEAN-LE-THOMAS</v>
      </c>
      <c r="R774" s="89" t="n">
        <v>44280</v>
      </c>
      <c r="S774" s="89" t="n">
        <v>44301</v>
      </c>
      <c r="T774" s="90" t="n">
        <v>0</v>
      </c>
      <c r="U774" s="89" t="n">
        <v>44301</v>
      </c>
    </row>
    <row r="775" customFormat="false" ht="13.8" hidden="false" customHeight="false" outlineLevel="0" collapsed="false">
      <c r="N775" s="87" t="n">
        <v>50</v>
      </c>
      <c r="O775" s="87" t="n">
        <v>50565</v>
      </c>
      <c r="P775" s="87" t="s">
        <v>1030</v>
      </c>
      <c r="Q775" s="1" t="str">
        <f aca="false">CONCATENATE(N775," - ",P775)</f>
        <v>50 - SARTILLY-BAIE-BOCAGE</v>
      </c>
      <c r="R775" s="89" t="n">
        <v>44280</v>
      </c>
      <c r="S775" s="89" t="n">
        <v>44301</v>
      </c>
      <c r="T775" s="90" t="n">
        <v>0</v>
      </c>
      <c r="U775" s="89" t="n">
        <v>44301</v>
      </c>
    </row>
    <row r="776" customFormat="false" ht="13.8" hidden="false" customHeight="false" outlineLevel="0" collapsed="false">
      <c r="N776" s="87" t="n">
        <v>50</v>
      </c>
      <c r="O776" s="87" t="n">
        <v>50612</v>
      </c>
      <c r="P776" s="87" t="s">
        <v>1031</v>
      </c>
      <c r="Q776" s="1" t="str">
        <f aca="false">CONCATENATE(N776," - ",P776)</f>
        <v>50 - VAINS</v>
      </c>
      <c r="R776" s="89" t="n">
        <v>44280</v>
      </c>
      <c r="S776" s="89" t="n">
        <v>44301</v>
      </c>
      <c r="T776" s="90" t="n">
        <v>0</v>
      </c>
      <c r="U776" s="89" t="n">
        <v>44301</v>
      </c>
    </row>
    <row r="777" customFormat="false" ht="13.8" hidden="false" customHeight="false" outlineLevel="0" collapsed="false">
      <c r="N777" s="87" t="n">
        <v>50</v>
      </c>
      <c r="O777" s="87" t="n">
        <v>50647</v>
      </c>
      <c r="P777" s="87" t="s">
        <v>1032</v>
      </c>
      <c r="Q777" s="1" t="str">
        <f aca="false">CONCATENATE(N777," - ",P777)</f>
        <v>50 - YQUELON</v>
      </c>
      <c r="R777" s="89" t="n">
        <v>44218</v>
      </c>
      <c r="S777" s="89" t="n">
        <v>44263</v>
      </c>
      <c r="T777" s="90" t="n">
        <v>12</v>
      </c>
      <c r="U777" s="89" t="n">
        <v>44275</v>
      </c>
    </row>
    <row r="778" customFormat="false" ht="13.8" hidden="false" customHeight="false" outlineLevel="0" collapsed="false">
      <c r="N778" s="87" t="n">
        <v>50</v>
      </c>
      <c r="O778" s="87" t="n">
        <v>50008</v>
      </c>
      <c r="P778" s="87" t="s">
        <v>1033</v>
      </c>
      <c r="Q778" s="1" t="str">
        <f aca="false">CONCATENATE(N778," - ",P778)</f>
        <v>50 - ANCTOVILLE-SUR-BOSCQ</v>
      </c>
      <c r="R778" s="89" t="n">
        <v>44218</v>
      </c>
      <c r="S778" s="89" t="n">
        <v>44263</v>
      </c>
      <c r="T778" s="90" t="n">
        <v>12</v>
      </c>
      <c r="U778" s="89" t="n">
        <v>44275</v>
      </c>
    </row>
    <row r="779" customFormat="false" ht="13.8" hidden="false" customHeight="false" outlineLevel="0" collapsed="false">
      <c r="N779" s="87" t="n">
        <v>50</v>
      </c>
      <c r="O779" s="87" t="n">
        <v>50165</v>
      </c>
      <c r="P779" s="87" t="s">
        <v>1034</v>
      </c>
      <c r="Q779" s="1" t="str">
        <f aca="false">CONCATENATE(N779," - ",P779)</f>
        <v>50 - DONVILLE-LES-BAINS</v>
      </c>
      <c r="R779" s="89" t="n">
        <v>44218</v>
      </c>
      <c r="S779" s="89" t="n">
        <v>44263</v>
      </c>
      <c r="T779" s="90" t="n">
        <v>12</v>
      </c>
      <c r="U779" s="89" t="n">
        <v>44275</v>
      </c>
    </row>
    <row r="780" customFormat="false" ht="13.8" hidden="false" customHeight="false" outlineLevel="0" collapsed="false">
      <c r="N780" s="87" t="n">
        <v>50</v>
      </c>
      <c r="O780" s="87" t="n">
        <v>50277</v>
      </c>
      <c r="P780" s="87" t="s">
        <v>1035</v>
      </c>
      <c r="Q780" s="1" t="str">
        <f aca="false">CONCATENATE(N780," - ",P780)</f>
        <v>50 - LONGUEVILLE</v>
      </c>
      <c r="R780" s="89" t="n">
        <v>44307</v>
      </c>
      <c r="S780" s="89" t="n">
        <v>44319</v>
      </c>
      <c r="T780" s="90" t="n">
        <v>0</v>
      </c>
      <c r="U780" s="89" t="n">
        <v>44319</v>
      </c>
    </row>
    <row r="781" customFormat="false" ht="13.8" hidden="false" customHeight="false" outlineLevel="0" collapsed="false">
      <c r="N781" s="87" t="n">
        <v>50</v>
      </c>
      <c r="O781" s="87" t="n">
        <v>50493</v>
      </c>
      <c r="P781" s="87" t="s">
        <v>1036</v>
      </c>
      <c r="Q781" s="1" t="str">
        <f aca="false">CONCATENATE(N781," - ",P781)</f>
        <v>50 - SAINT-JEAN-DES-CHAMPS</v>
      </c>
      <c r="R781" s="89" t="n">
        <v>44307</v>
      </c>
      <c r="S781" s="89" t="n">
        <v>44319</v>
      </c>
      <c r="T781" s="90" t="n">
        <v>0</v>
      </c>
      <c r="U781" s="89" t="n">
        <v>44319</v>
      </c>
    </row>
    <row r="782" customFormat="false" ht="13.8" hidden="false" customHeight="false" outlineLevel="0" collapsed="false">
      <c r="N782" s="87" t="n">
        <v>50</v>
      </c>
      <c r="O782" s="87" t="n">
        <v>50076</v>
      </c>
      <c r="P782" s="87" t="s">
        <v>1037</v>
      </c>
      <c r="Q782" s="1" t="str">
        <f aca="false">CONCATENATE(N782," - ",P782)</f>
        <v>50 - BREHAL</v>
      </c>
      <c r="R782" s="89" t="n">
        <v>44307</v>
      </c>
      <c r="S782" s="89" t="n">
        <v>44319</v>
      </c>
      <c r="T782" s="90" t="n">
        <v>0</v>
      </c>
      <c r="U782" s="89" t="n">
        <v>44319</v>
      </c>
    </row>
    <row r="783" customFormat="false" ht="13.8" hidden="false" customHeight="false" outlineLevel="0" collapsed="false">
      <c r="N783" s="87" t="n">
        <v>50</v>
      </c>
      <c r="O783" s="87" t="n">
        <v>50120</v>
      </c>
      <c r="P783" s="87" t="s">
        <v>1038</v>
      </c>
      <c r="Q783" s="1" t="str">
        <f aca="false">CONCATENATE(N783," - ",P783)</f>
        <v>50 - CHANTELOUP</v>
      </c>
      <c r="R783" s="89" t="n">
        <v>44307</v>
      </c>
      <c r="S783" s="89" t="n">
        <v>44319</v>
      </c>
      <c r="T783" s="90" t="n">
        <v>0</v>
      </c>
      <c r="U783" s="89" t="n">
        <v>44319</v>
      </c>
    </row>
    <row r="784" customFormat="false" ht="13.8" hidden="false" customHeight="false" outlineLevel="0" collapsed="false">
      <c r="N784" s="87" t="n">
        <v>50</v>
      </c>
      <c r="O784" s="87" t="n">
        <v>50218</v>
      </c>
      <c r="P784" s="87" t="s">
        <v>1039</v>
      </c>
      <c r="Q784" s="1" t="str">
        <f aca="false">CONCATENATE(N784," - ",P784)</f>
        <v>50 - GRANVILLE</v>
      </c>
      <c r="R784" s="89" t="n">
        <v>44218</v>
      </c>
      <c r="S784" s="89" t="n">
        <v>44263</v>
      </c>
      <c r="T784" s="90" t="n">
        <v>12</v>
      </c>
      <c r="U784" s="89" t="n">
        <v>44275</v>
      </c>
    </row>
    <row r="785" customFormat="false" ht="13.8" hidden="false" customHeight="false" outlineLevel="0" collapsed="false">
      <c r="N785" s="87" t="n">
        <v>50</v>
      </c>
      <c r="O785" s="87" t="n">
        <v>50143</v>
      </c>
      <c r="P785" s="87" t="s">
        <v>1040</v>
      </c>
      <c r="Q785" s="1" t="str">
        <f aca="false">CONCATENATE(N785," - ",P785)</f>
        <v>50 - COUDEVILLE-SUR-MER</v>
      </c>
      <c r="R785" s="89" t="n">
        <v>44307</v>
      </c>
      <c r="S785" s="89" t="n">
        <v>44319</v>
      </c>
      <c r="T785" s="90" t="n">
        <v>0</v>
      </c>
      <c r="U785" s="89" t="n">
        <v>44319</v>
      </c>
    </row>
    <row r="786" customFormat="false" ht="13.8" hidden="false" customHeight="false" outlineLevel="0" collapsed="false">
      <c r="N786" s="87" t="n">
        <v>50</v>
      </c>
      <c r="O786" s="87" t="n">
        <v>50081</v>
      </c>
      <c r="P786" s="87" t="s">
        <v>1041</v>
      </c>
      <c r="Q786" s="1" t="str">
        <f aca="false">CONCATENATE(N786," - ",P786)</f>
        <v>50 - BREVILLE-SUR-MER</v>
      </c>
      <c r="R786" s="89" t="n">
        <v>44307</v>
      </c>
      <c r="S786" s="89" t="n">
        <v>44319</v>
      </c>
      <c r="T786" s="90" t="n">
        <v>0</v>
      </c>
      <c r="U786" s="89" t="n">
        <v>44319</v>
      </c>
    </row>
    <row r="787" customFormat="false" ht="13.8" hidden="false" customHeight="false" outlineLevel="0" collapsed="false">
      <c r="N787" s="87" t="n">
        <v>50</v>
      </c>
      <c r="O787" s="87" t="n">
        <v>50532</v>
      </c>
      <c r="P787" s="87" t="s">
        <v>1042</v>
      </c>
      <c r="Q787" s="1" t="str">
        <f aca="false">CONCATENATE(N787," - ",P787)</f>
        <v>50 - SAINT-PAIR-SUR-MER</v>
      </c>
      <c r="R787" s="89" t="n">
        <v>44218</v>
      </c>
      <c r="S787" s="89" t="n">
        <v>44263</v>
      </c>
      <c r="T787" s="90" t="n">
        <v>12</v>
      </c>
      <c r="U787" s="89" t="n">
        <v>44275</v>
      </c>
    </row>
    <row r="788" customFormat="false" ht="13.8" hidden="false" customHeight="false" outlineLevel="0" collapsed="false">
      <c r="N788" s="87" t="n">
        <v>50</v>
      </c>
      <c r="O788" s="87" t="n">
        <v>50447</v>
      </c>
      <c r="P788" s="87" t="s">
        <v>1043</v>
      </c>
      <c r="Q788" s="1" t="str">
        <f aca="false">CONCATENATE(N788," - ",P788)</f>
        <v>50 - SAINT-AUBIN-DES-PREAUX</v>
      </c>
      <c r="R788" s="89" t="n">
        <v>44218</v>
      </c>
      <c r="S788" s="89" t="n">
        <v>44263</v>
      </c>
      <c r="T788" s="90" t="n">
        <v>12</v>
      </c>
      <c r="U788" s="89" t="n">
        <v>44275</v>
      </c>
    </row>
    <row r="789" customFormat="false" ht="13.8" hidden="false" customHeight="false" outlineLevel="0" collapsed="false">
      <c r="N789" s="87" t="n">
        <v>50</v>
      </c>
      <c r="O789" s="87" t="n">
        <v>50540</v>
      </c>
      <c r="P789" s="87" t="s">
        <v>1044</v>
      </c>
      <c r="Q789" s="1" t="str">
        <f aca="false">CONCATENATE(N789," - ",P789)</f>
        <v>50 - SAINT-PIERRE-LANGERS</v>
      </c>
      <c r="R789" s="89" t="n">
        <v>44218</v>
      </c>
      <c r="S789" s="89" t="n">
        <v>44263</v>
      </c>
      <c r="T789" s="90" t="n">
        <v>0</v>
      </c>
      <c r="U789" s="89" t="n">
        <v>44263</v>
      </c>
    </row>
    <row r="790" customFormat="false" ht="13.8" hidden="false" customHeight="false" outlineLevel="0" collapsed="false">
      <c r="N790" s="87" t="n">
        <v>50</v>
      </c>
      <c r="O790" s="87" t="n">
        <v>50252</v>
      </c>
      <c r="P790" s="87" t="s">
        <v>1045</v>
      </c>
      <c r="Q790" s="1" t="str">
        <f aca="false">CONCATENATE(N790," - ",P790)</f>
        <v>50 - HUDIMESNIL</v>
      </c>
      <c r="R790" s="89" t="n">
        <v>44307</v>
      </c>
      <c r="S790" s="89" t="n">
        <v>44319</v>
      </c>
      <c r="T790" s="90" t="n">
        <v>0</v>
      </c>
      <c r="U790" s="89" t="n">
        <v>44319</v>
      </c>
    </row>
    <row r="791" customFormat="false" ht="13.8" hidden="false" customHeight="false" outlineLevel="0" collapsed="false">
      <c r="N791" s="87" t="n">
        <v>50</v>
      </c>
      <c r="O791" s="87" t="n">
        <v>50541</v>
      </c>
      <c r="P791" s="87" t="s">
        <v>1046</v>
      </c>
      <c r="Q791" s="1" t="str">
        <f aca="false">CONCATENATE(N791," - ",P791)</f>
        <v>50 - SAINT-PLANCHERS</v>
      </c>
      <c r="R791" s="89" t="n">
        <v>44218</v>
      </c>
      <c r="S791" s="89" t="n">
        <v>44263</v>
      </c>
      <c r="T791" s="90" t="n">
        <v>12</v>
      </c>
      <c r="U791" s="89" t="n">
        <v>44275</v>
      </c>
    </row>
    <row r="792" customFormat="false" ht="13.8" hidden="false" customHeight="false" outlineLevel="0" collapsed="false">
      <c r="N792" s="87" t="n">
        <v>54</v>
      </c>
      <c r="O792" s="87" t="n">
        <v>54116</v>
      </c>
      <c r="P792" s="87" t="s">
        <v>1047</v>
      </c>
      <c r="Q792" s="1" t="str">
        <f aca="false">CONCATENATE(N792," - ",P792)</f>
        <v>54 - CHANTEHEUX</v>
      </c>
      <c r="R792" s="89" t="n">
        <v>44170</v>
      </c>
      <c r="S792" s="89" t="n">
        <v>44187</v>
      </c>
      <c r="T792" s="90" t="n">
        <v>0</v>
      </c>
      <c r="U792" s="89" t="n">
        <v>44187</v>
      </c>
    </row>
    <row r="793" customFormat="false" ht="13.8" hidden="false" customHeight="false" outlineLevel="0" collapsed="false">
      <c r="N793" s="87" t="n">
        <v>54</v>
      </c>
      <c r="O793" s="87" t="n">
        <v>54125</v>
      </c>
      <c r="P793" s="87" t="s">
        <v>1048</v>
      </c>
      <c r="Q793" s="1" t="str">
        <f aca="false">CONCATENATE(N793," - ",P793)</f>
        <v>54 - CHENEVIERES</v>
      </c>
      <c r="R793" s="89" t="n">
        <v>44170</v>
      </c>
      <c r="S793" s="89" t="n">
        <v>44187</v>
      </c>
      <c r="T793" s="90" t="n">
        <v>0</v>
      </c>
      <c r="U793" s="89" t="n">
        <v>44187</v>
      </c>
    </row>
    <row r="794" customFormat="false" ht="13.8" hidden="false" customHeight="false" outlineLevel="0" collapsed="false">
      <c r="N794" s="87" t="n">
        <v>54</v>
      </c>
      <c r="O794" s="87" t="n">
        <v>54206</v>
      </c>
      <c r="P794" s="87" t="s">
        <v>1049</v>
      </c>
      <c r="Q794" s="1" t="str">
        <f aca="false">CONCATENATE(N794," - ",P794)</f>
        <v>54 - FRAIMBOIS</v>
      </c>
      <c r="R794" s="89" t="n">
        <v>44170</v>
      </c>
      <c r="S794" s="89" t="n">
        <v>44187</v>
      </c>
      <c r="T794" s="90" t="n">
        <v>0</v>
      </c>
      <c r="U794" s="89" t="n">
        <v>44187</v>
      </c>
    </row>
    <row r="795" customFormat="false" ht="13.8" hidden="false" customHeight="false" outlineLevel="0" collapsed="false">
      <c r="N795" s="87" t="n">
        <v>54</v>
      </c>
      <c r="O795" s="87" t="n">
        <v>54222</v>
      </c>
      <c r="P795" s="87" t="s">
        <v>1050</v>
      </c>
      <c r="Q795" s="1" t="str">
        <f aca="false">CONCATENATE(N795," - ",P795)</f>
        <v>54 - GERBEVILLER</v>
      </c>
      <c r="R795" s="89" t="n">
        <v>44170</v>
      </c>
      <c r="S795" s="89" t="n">
        <v>44187</v>
      </c>
      <c r="T795" s="90" t="n">
        <v>0</v>
      </c>
      <c r="U795" s="89" t="n">
        <v>44187</v>
      </c>
    </row>
    <row r="796" customFormat="false" ht="13.8" hidden="false" customHeight="false" outlineLevel="0" collapsed="false">
      <c r="N796" s="87" t="n">
        <v>54</v>
      </c>
      <c r="O796" s="87" t="n">
        <v>54260</v>
      </c>
      <c r="P796" s="87" t="s">
        <v>1051</v>
      </c>
      <c r="Q796" s="1" t="str">
        <f aca="false">CONCATENATE(N796," - ",P796)</f>
        <v>54 - HERIMENIL</v>
      </c>
      <c r="R796" s="89" t="n">
        <v>44170</v>
      </c>
      <c r="S796" s="89" t="n">
        <v>44187</v>
      </c>
      <c r="T796" s="90" t="n">
        <v>0</v>
      </c>
      <c r="U796" s="89" t="n">
        <v>44187</v>
      </c>
    </row>
    <row r="797" customFormat="false" ht="13.8" hidden="false" customHeight="false" outlineLevel="0" collapsed="false">
      <c r="N797" s="87" t="n">
        <v>54</v>
      </c>
      <c r="O797" s="87" t="n">
        <v>54303</v>
      </c>
      <c r="P797" s="87" t="s">
        <v>1052</v>
      </c>
      <c r="Q797" s="1" t="str">
        <f aca="false">CONCATENATE(N797," - ",P797)</f>
        <v>54 - LARONXE</v>
      </c>
      <c r="R797" s="89" t="n">
        <v>44170</v>
      </c>
      <c r="S797" s="89" t="n">
        <v>44187</v>
      </c>
      <c r="T797" s="90" t="n">
        <v>0</v>
      </c>
      <c r="U797" s="89" t="n">
        <v>44187</v>
      </c>
    </row>
    <row r="798" customFormat="false" ht="13.8" hidden="false" customHeight="false" outlineLevel="0" collapsed="false">
      <c r="N798" s="87" t="n">
        <v>54</v>
      </c>
      <c r="O798" s="87" t="n">
        <v>54329</v>
      </c>
      <c r="P798" s="87" t="s">
        <v>1053</v>
      </c>
      <c r="Q798" s="1" t="str">
        <f aca="false">CONCATENATE(N798," - ",P798)</f>
        <v>54 - LUNEVILLE (sud de la voie ferrée)</v>
      </c>
      <c r="R798" s="89" t="n">
        <v>44170</v>
      </c>
      <c r="S798" s="89" t="n">
        <v>44187</v>
      </c>
      <c r="T798" s="90" t="n">
        <v>0</v>
      </c>
      <c r="U798" s="89" t="n">
        <v>44187</v>
      </c>
    </row>
    <row r="799" customFormat="false" ht="13.8" hidden="false" customHeight="false" outlineLevel="0" collapsed="false">
      <c r="N799" s="87" t="n">
        <v>54</v>
      </c>
      <c r="O799" s="87" t="n">
        <v>54373</v>
      </c>
      <c r="P799" s="87" t="s">
        <v>1054</v>
      </c>
      <c r="Q799" s="1" t="str">
        <f aca="false">CONCATENATE(N799," - ",P799)</f>
        <v>54 - MONCEL-LES-LUNEVILLE</v>
      </c>
      <c r="R799" s="89" t="n">
        <v>44170</v>
      </c>
      <c r="S799" s="89" t="n">
        <v>44187</v>
      </c>
      <c r="T799" s="90" t="n">
        <v>0</v>
      </c>
      <c r="U799" s="89" t="n">
        <v>44187</v>
      </c>
    </row>
    <row r="800" customFormat="false" ht="13.8" hidden="false" customHeight="false" outlineLevel="0" collapsed="false">
      <c r="N800" s="87" t="n">
        <v>54</v>
      </c>
      <c r="O800" s="87" t="n">
        <v>54393</v>
      </c>
      <c r="P800" s="87" t="s">
        <v>1055</v>
      </c>
      <c r="Q800" s="1" t="str">
        <f aca="false">CONCATENATE(N800," - ",P800)</f>
        <v>54 - MOYEN</v>
      </c>
      <c r="R800" s="89" t="n">
        <v>44170</v>
      </c>
      <c r="S800" s="89" t="n">
        <v>44187</v>
      </c>
      <c r="T800" s="90" t="n">
        <v>0</v>
      </c>
      <c r="U800" s="89" t="n">
        <v>44187</v>
      </c>
    </row>
    <row r="801" customFormat="false" ht="13.8" hidden="false" customHeight="false" outlineLevel="0" collapsed="false">
      <c r="N801" s="87" t="n">
        <v>54</v>
      </c>
      <c r="O801" s="87" t="n">
        <v>54472</v>
      </c>
      <c r="P801" s="87" t="s">
        <v>1056</v>
      </c>
      <c r="Q801" s="1" t="str">
        <f aca="false">CONCATENATE(N801," - ",P801)</f>
        <v>54 - SAINT-CLEMENT</v>
      </c>
      <c r="R801" s="89" t="n">
        <v>44170</v>
      </c>
      <c r="S801" s="89" t="n">
        <v>44187</v>
      </c>
      <c r="T801" s="90" t="n">
        <v>0</v>
      </c>
      <c r="U801" s="89" t="n">
        <v>44187</v>
      </c>
    </row>
    <row r="802" customFormat="false" ht="13.8" hidden="false" customHeight="false" outlineLevel="0" collapsed="false">
      <c r="N802" s="87" t="n">
        <v>54</v>
      </c>
      <c r="O802" s="87" t="n">
        <v>54550</v>
      </c>
      <c r="P802" s="87" t="s">
        <v>1057</v>
      </c>
      <c r="Q802" s="1" t="str">
        <f aca="false">CONCATENATE(N802," - ",P802)</f>
        <v>54 - VATHIMENIL</v>
      </c>
      <c r="R802" s="89" t="n">
        <v>44170</v>
      </c>
      <c r="S802" s="89" t="n">
        <v>44187</v>
      </c>
      <c r="T802" s="90" t="n">
        <v>0</v>
      </c>
      <c r="U802" s="89" t="n">
        <v>44187</v>
      </c>
    </row>
    <row r="803" customFormat="false" ht="13.8" hidden="false" customHeight="false" outlineLevel="0" collapsed="false">
      <c r="N803" s="87" t="n">
        <v>54</v>
      </c>
      <c r="O803" s="87" t="n">
        <v>54025</v>
      </c>
      <c r="P803" s="87" t="s">
        <v>1058</v>
      </c>
      <c r="Q803" s="1" t="str">
        <f aca="false">CONCATENATE(N803," - ",P803)</f>
        <v>54 - ART-SUR-MEURTHE</v>
      </c>
      <c r="R803" s="89" t="n">
        <v>44319</v>
      </c>
      <c r="S803" s="89" t="n">
        <v>44337</v>
      </c>
      <c r="T803" s="90" t="n">
        <v>0</v>
      </c>
      <c r="U803" s="89" t="n">
        <v>44337</v>
      </c>
    </row>
    <row r="804" customFormat="false" ht="13.8" hidden="false" customHeight="false" outlineLevel="0" collapsed="false">
      <c r="N804" s="87" t="n">
        <v>54</v>
      </c>
      <c r="O804" s="87" t="n">
        <v>54104</v>
      </c>
      <c r="P804" s="87" t="s">
        <v>1059</v>
      </c>
      <c r="Q804" s="1" t="str">
        <f aca="false">CONCATENATE(N804," - ",P804)</f>
        <v>54 - BUISSONCOURT</v>
      </c>
      <c r="R804" s="89" t="n">
        <v>44319</v>
      </c>
      <c r="S804" s="89" t="n">
        <v>44337</v>
      </c>
      <c r="T804" s="90" t="n">
        <v>0</v>
      </c>
      <c r="U804" s="89" t="n">
        <v>44337</v>
      </c>
    </row>
    <row r="805" customFormat="false" ht="13.8" hidden="false" customHeight="false" outlineLevel="0" collapsed="false">
      <c r="N805" s="87" t="n">
        <v>54</v>
      </c>
      <c r="O805" s="87" t="n">
        <v>54141</v>
      </c>
      <c r="P805" s="87" t="s">
        <v>1060</v>
      </c>
      <c r="Q805" s="1" t="str">
        <f aca="false">CONCATENATE(N805," - ",P805)</f>
        <v>54 - COYVILLER</v>
      </c>
      <c r="R805" s="89" t="n">
        <v>44319</v>
      </c>
      <c r="S805" s="89" t="n">
        <v>44337</v>
      </c>
      <c r="T805" s="90" t="n">
        <v>0</v>
      </c>
      <c r="U805" s="89" t="n">
        <v>44337</v>
      </c>
    </row>
    <row r="806" customFormat="false" ht="13.8" hidden="false" customHeight="false" outlineLevel="0" collapsed="false">
      <c r="N806" s="87" t="n">
        <v>54</v>
      </c>
      <c r="O806" s="87" t="n">
        <v>54159</v>
      </c>
      <c r="P806" s="87" t="s">
        <v>1061</v>
      </c>
      <c r="Q806" s="1" t="str">
        <f aca="false">CONCATENATE(N806," - ",P806)</f>
        <v>54 - DOMBASLE-SUR-MEURTHE</v>
      </c>
      <c r="R806" s="89" t="n">
        <v>44319</v>
      </c>
      <c r="S806" s="89" t="n">
        <v>44337</v>
      </c>
      <c r="T806" s="90" t="n">
        <v>0</v>
      </c>
      <c r="U806" s="89" t="n">
        <v>44337</v>
      </c>
    </row>
    <row r="807" customFormat="false" ht="13.8" hidden="false" customHeight="false" outlineLevel="0" collapsed="false">
      <c r="N807" s="87" t="n">
        <v>54</v>
      </c>
      <c r="O807" s="87" t="n">
        <v>54250</v>
      </c>
      <c r="P807" s="87" t="s">
        <v>1062</v>
      </c>
      <c r="Q807" s="1" t="str">
        <f aca="false">CONCATENATE(N807," - ",P807)</f>
        <v>54 - HARAUCOURT</v>
      </c>
      <c r="R807" s="89" t="n">
        <v>44319</v>
      </c>
      <c r="S807" s="89" t="n">
        <v>44337</v>
      </c>
      <c r="T807" s="90" t="n">
        <v>0</v>
      </c>
      <c r="U807" s="89" t="n">
        <v>44337</v>
      </c>
    </row>
    <row r="808" customFormat="false" ht="13.8" hidden="false" customHeight="false" outlineLevel="0" collapsed="false">
      <c r="N808" s="87" t="n">
        <v>54</v>
      </c>
      <c r="O808" s="87" t="n">
        <v>54300</v>
      </c>
      <c r="P808" s="87" t="s">
        <v>1063</v>
      </c>
      <c r="Q808" s="1" t="str">
        <f aca="false">CONCATENATE(N808," - ",P808)</f>
        <v>54 - LANEUVEVILLE-DEVANT-NANCY</v>
      </c>
      <c r="R808" s="89" t="n">
        <v>44319</v>
      </c>
      <c r="S808" s="89" t="n">
        <v>44337</v>
      </c>
      <c r="T808" s="90" t="n">
        <v>0</v>
      </c>
      <c r="U808" s="89" t="n">
        <v>44337</v>
      </c>
    </row>
    <row r="809" customFormat="false" ht="13.8" hidden="false" customHeight="false" outlineLevel="0" collapsed="false">
      <c r="N809" s="87" t="n">
        <v>54</v>
      </c>
      <c r="O809" s="87" t="n">
        <v>54293</v>
      </c>
      <c r="P809" s="87" t="s">
        <v>1064</v>
      </c>
      <c r="Q809" s="1" t="str">
        <f aca="false">CONCATENATE(N809," - ",P809)</f>
        <v>54 - LENONCOURT</v>
      </c>
      <c r="R809" s="89" t="n">
        <v>44319</v>
      </c>
      <c r="S809" s="89" t="n">
        <v>44337</v>
      </c>
      <c r="T809" s="90" t="n">
        <v>0</v>
      </c>
      <c r="U809" s="89" t="n">
        <v>44337</v>
      </c>
    </row>
    <row r="810" customFormat="false" ht="13.8" hidden="false" customHeight="false" outlineLevel="0" collapsed="false">
      <c r="N810" s="87" t="n">
        <v>54</v>
      </c>
      <c r="O810" s="87" t="n">
        <v>54345</v>
      </c>
      <c r="P810" s="87" t="s">
        <v>1065</v>
      </c>
      <c r="Q810" s="1" t="str">
        <f aca="false">CONCATENATE(N810," - ",P810)</f>
        <v>54 - MANONCOURT-EN-VERMOIS</v>
      </c>
      <c r="R810" s="89" t="n">
        <v>44319</v>
      </c>
      <c r="S810" s="89" t="n">
        <v>44337</v>
      </c>
      <c r="T810" s="90" t="n">
        <v>0</v>
      </c>
      <c r="U810" s="89" t="n">
        <v>44337</v>
      </c>
    </row>
    <row r="811" customFormat="false" ht="13.8" hidden="false" customHeight="false" outlineLevel="0" collapsed="false">
      <c r="N811" s="87" t="n">
        <v>54</v>
      </c>
      <c r="O811" s="87" t="n">
        <v>54462</v>
      </c>
      <c r="P811" s="87" t="s">
        <v>1066</v>
      </c>
      <c r="Q811" s="1" t="str">
        <f aca="false">CONCATENATE(N811," - ",P811)</f>
        <v>54 - ROSIERES-AUX-SALINES</v>
      </c>
      <c r="R811" s="89" t="n">
        <v>44319</v>
      </c>
      <c r="S811" s="89" t="n">
        <v>44337</v>
      </c>
      <c r="T811" s="90" t="n">
        <v>0</v>
      </c>
      <c r="U811" s="89" t="n">
        <v>44337</v>
      </c>
    </row>
    <row r="812" customFormat="false" ht="13.8" hidden="false" customHeight="false" outlineLevel="0" collapsed="false">
      <c r="N812" s="87" t="n">
        <v>54</v>
      </c>
      <c r="O812" s="87" t="n">
        <v>54483</v>
      </c>
      <c r="P812" s="87" t="s">
        <v>1067</v>
      </c>
      <c r="Q812" s="1" t="str">
        <f aca="false">CONCATENATE(N812," - ",P812)</f>
        <v>54 - SAINT-NICOLAS-DE-PORT</v>
      </c>
      <c r="R812" s="89" t="n">
        <v>44319</v>
      </c>
      <c r="S812" s="89" t="n">
        <v>44337</v>
      </c>
      <c r="T812" s="90" t="n">
        <v>0</v>
      </c>
      <c r="U812" s="89" t="n">
        <v>44337</v>
      </c>
    </row>
    <row r="813" customFormat="false" ht="13.8" hidden="false" customHeight="false" outlineLevel="0" collapsed="false">
      <c r="N813" s="87" t="n">
        <v>54</v>
      </c>
      <c r="O813" s="87" t="n">
        <v>54509</v>
      </c>
      <c r="P813" s="87" t="s">
        <v>1068</v>
      </c>
      <c r="Q813" s="1" t="str">
        <f aca="false">CONCATENATE(N813," - ",P813)</f>
        <v>54 - SOMMERVILLER</v>
      </c>
      <c r="R813" s="89" t="n">
        <v>44319</v>
      </c>
      <c r="S813" s="89" t="n">
        <v>44337</v>
      </c>
      <c r="T813" s="90" t="n">
        <v>0</v>
      </c>
      <c r="U813" s="89" t="n">
        <v>44337</v>
      </c>
    </row>
    <row r="814" customFormat="false" ht="13.8" hidden="false" customHeight="false" outlineLevel="0" collapsed="false">
      <c r="N814" s="87" t="n">
        <v>54</v>
      </c>
      <c r="O814" s="87" t="n">
        <v>54549</v>
      </c>
      <c r="P814" s="87" t="s">
        <v>1069</v>
      </c>
      <c r="Q814" s="1" t="str">
        <f aca="false">CONCATENATE(N814," - ",P814)</f>
        <v>54 - VARANGEVILLE</v>
      </c>
      <c r="R814" s="89" t="n">
        <v>44319</v>
      </c>
      <c r="S814" s="89" t="n">
        <v>44337</v>
      </c>
      <c r="T814" s="90" t="n">
        <v>0</v>
      </c>
      <c r="U814" s="89" t="n">
        <v>44337</v>
      </c>
    </row>
    <row r="815" customFormat="false" ht="13.8" hidden="false" customHeight="false" outlineLevel="0" collapsed="false">
      <c r="N815" s="87" t="n">
        <v>54</v>
      </c>
      <c r="O815" s="87" t="n">
        <v>54571</v>
      </c>
      <c r="P815" s="87" t="s">
        <v>1070</v>
      </c>
      <c r="Q815" s="1" t="str">
        <f aca="false">CONCATENATE(N815," - ",P815)</f>
        <v>54 - VILLE-EN-VERMOIS</v>
      </c>
      <c r="R815" s="89" t="n">
        <v>44319</v>
      </c>
      <c r="S815" s="89" t="n">
        <v>44337</v>
      </c>
      <c r="T815" s="90" t="n">
        <v>0</v>
      </c>
      <c r="U815" s="89" t="n">
        <v>44337</v>
      </c>
    </row>
    <row r="816" customFormat="false" ht="13.8" hidden="false" customHeight="false" outlineLevel="0" collapsed="false">
      <c r="N816" s="87" t="n">
        <v>56</v>
      </c>
      <c r="O816" s="87" t="n">
        <v>56062</v>
      </c>
      <c r="P816" s="87" t="s">
        <v>1071</v>
      </c>
      <c r="Q816" s="1" t="str">
        <f aca="false">CONCATENATE(N816," - ",P816)</f>
        <v>56 - GAVRES</v>
      </c>
      <c r="R816" s="89" t="n">
        <v>44162</v>
      </c>
      <c r="S816" s="89" t="n">
        <v>44180</v>
      </c>
      <c r="T816" s="90" t="n">
        <v>0</v>
      </c>
      <c r="U816" s="89" t="n">
        <v>44180</v>
      </c>
    </row>
    <row r="817" customFormat="false" ht="13.8" hidden="false" customHeight="false" outlineLevel="0" collapsed="false">
      <c r="N817" s="87" t="n">
        <v>56</v>
      </c>
      <c r="O817" s="87" t="n">
        <v>56107</v>
      </c>
      <c r="P817" s="87" t="s">
        <v>1072</v>
      </c>
      <c r="Q817" s="1" t="str">
        <f aca="false">CONCATENATE(N817," - ",P817)</f>
        <v>56 - LAMOR PLAGE</v>
      </c>
      <c r="R817" s="89" t="n">
        <v>44162</v>
      </c>
      <c r="S817" s="89" t="n">
        <v>44180</v>
      </c>
      <c r="T817" s="90" t="n">
        <v>0</v>
      </c>
      <c r="U817" s="89" t="n">
        <v>44180</v>
      </c>
    </row>
    <row r="818" customFormat="false" ht="13.8" hidden="false" customHeight="false" outlineLevel="0" collapsed="false">
      <c r="N818" s="87" t="n">
        <v>56</v>
      </c>
      <c r="O818" s="87" t="n">
        <v>56118</v>
      </c>
      <c r="P818" s="87" t="s">
        <v>1073</v>
      </c>
      <c r="Q818" s="1" t="str">
        <f aca="false">CONCATENATE(N818," - ",P818)</f>
        <v>56 - LOCMIQUELIC</v>
      </c>
      <c r="R818" s="89" t="n">
        <v>44162</v>
      </c>
      <c r="S818" s="89" t="n">
        <v>44180</v>
      </c>
      <c r="T818" s="90" t="n">
        <v>0</v>
      </c>
      <c r="U818" s="89" t="n">
        <v>44180</v>
      </c>
    </row>
    <row r="819" customFormat="false" ht="13.8" hidden="false" customHeight="false" outlineLevel="0" collapsed="false">
      <c r="N819" s="87" t="n">
        <v>56</v>
      </c>
      <c r="O819" s="87" t="n">
        <v>56169</v>
      </c>
      <c r="P819" s="87" t="s">
        <v>1074</v>
      </c>
      <c r="Q819" s="1" t="str">
        <f aca="false">CONCATENATE(N819," - ",P819)</f>
        <v>56 - PLOUHINEC (zone des 5km)</v>
      </c>
      <c r="R819" s="89" t="n">
        <v>44162</v>
      </c>
      <c r="S819" s="89" t="n">
        <v>44180</v>
      </c>
      <c r="T819" s="90" t="n">
        <v>0</v>
      </c>
      <c r="U819" s="89" t="n">
        <v>44180</v>
      </c>
    </row>
    <row r="820" customFormat="false" ht="13.8" hidden="false" customHeight="false" outlineLevel="0" collapsed="false">
      <c r="N820" s="87" t="n">
        <v>56</v>
      </c>
      <c r="O820" s="87" t="n">
        <v>56181</v>
      </c>
      <c r="P820" s="87" t="s">
        <v>1075</v>
      </c>
      <c r="Q820" s="1" t="str">
        <f aca="false">CONCATENATE(N820," - ",P820)</f>
        <v>56 - PORT-LOUIS</v>
      </c>
      <c r="R820" s="89" t="n">
        <v>44162</v>
      </c>
      <c r="S820" s="89" t="n">
        <v>44180</v>
      </c>
      <c r="T820" s="90" t="n">
        <v>0</v>
      </c>
      <c r="U820" s="89" t="n">
        <v>44180</v>
      </c>
    </row>
    <row r="821" customFormat="false" ht="13.8" hidden="false" customHeight="false" outlineLevel="0" collapsed="false">
      <c r="N821" s="87" t="n">
        <v>56</v>
      </c>
      <c r="O821" s="87" t="n">
        <v>56193</v>
      </c>
      <c r="P821" s="87" t="s">
        <v>1076</v>
      </c>
      <c r="Q821" s="1" t="str">
        <f aca="false">CONCATENATE(N821," - ",P821)</f>
        <v>56 - RIANTEC</v>
      </c>
      <c r="R821" s="89" t="n">
        <v>44162</v>
      </c>
      <c r="S821" s="89" t="n">
        <v>44180</v>
      </c>
      <c r="T821" s="90" t="n">
        <v>0</v>
      </c>
      <c r="U821" s="89" t="n">
        <v>44180</v>
      </c>
    </row>
    <row r="822" customFormat="false" ht="13.8" hidden="false" customHeight="false" outlineLevel="0" collapsed="false">
      <c r="N822" s="87" t="n">
        <v>56</v>
      </c>
      <c r="O822" s="87" t="n">
        <v>56084</v>
      </c>
      <c r="P822" s="87" t="s">
        <v>1077</v>
      </c>
      <c r="Q822" s="1" t="str">
        <f aca="false">CONCATENATE(N822," - ",P822)</f>
        <v>56 - LE HEZO (zone des 5km)</v>
      </c>
      <c r="R822" s="89" t="n">
        <v>44179</v>
      </c>
      <c r="S822" s="89" t="n">
        <v>44187</v>
      </c>
      <c r="T822" s="90" t="n">
        <v>0</v>
      </c>
      <c r="U822" s="89" t="n">
        <v>44187</v>
      </c>
    </row>
    <row r="823" customFormat="false" ht="13.8" hidden="false" customHeight="false" outlineLevel="0" collapsed="false">
      <c r="N823" s="87" t="n">
        <v>56</v>
      </c>
      <c r="O823" s="87" t="n">
        <v>56252</v>
      </c>
      <c r="P823" s="87" t="s">
        <v>1078</v>
      </c>
      <c r="Q823" s="1" t="str">
        <f aca="false">CONCATENATE(N823," - ",P823)</f>
        <v>56 - LE TOUR DU PARC (zone des 5km)</v>
      </c>
      <c r="R823" s="89" t="n">
        <v>44179</v>
      </c>
      <c r="S823" s="89" t="n">
        <v>44187</v>
      </c>
      <c r="T823" s="90" t="n">
        <v>0</v>
      </c>
      <c r="U823" s="89" t="n">
        <v>44187</v>
      </c>
    </row>
    <row r="824" customFormat="false" ht="13.8" hidden="false" customHeight="false" outlineLevel="0" collapsed="false">
      <c r="N824" s="87" t="n">
        <v>56</v>
      </c>
      <c r="O824" s="87" t="n">
        <v>56205</v>
      </c>
      <c r="P824" s="87" t="s">
        <v>1079</v>
      </c>
      <c r="Q824" s="1" t="str">
        <f aca="false">CONCATENATE(N824," - ",P824)</f>
        <v>56 - SAINT ARMEL</v>
      </c>
      <c r="R824" s="89" t="n">
        <v>44179</v>
      </c>
      <c r="S824" s="89" t="n">
        <v>44187</v>
      </c>
      <c r="T824" s="90" t="n">
        <v>0</v>
      </c>
      <c r="U824" s="89" t="n">
        <v>44187</v>
      </c>
    </row>
    <row r="825" customFormat="false" ht="13.8" hidden="false" customHeight="false" outlineLevel="0" collapsed="false">
      <c r="N825" s="87" t="n">
        <v>56</v>
      </c>
      <c r="O825" s="87" t="n">
        <v>56240</v>
      </c>
      <c r="P825" s="87" t="s">
        <v>1080</v>
      </c>
      <c r="Q825" s="1" t="str">
        <f aca="false">CONCATENATE(N825," - ",P825)</f>
        <v>56 - SARZEAU (zone des 5km)</v>
      </c>
      <c r="R825" s="89" t="n">
        <v>44179</v>
      </c>
      <c r="S825" s="89" t="n">
        <v>44187</v>
      </c>
      <c r="T825" s="90" t="n">
        <v>0</v>
      </c>
      <c r="U825" s="89" t="n">
        <v>44187</v>
      </c>
    </row>
    <row r="826" customFormat="false" ht="13.8" hidden="false" customHeight="false" outlineLevel="0" collapsed="false">
      <c r="N826" s="87" t="n">
        <v>56</v>
      </c>
      <c r="O826" s="87" t="n">
        <v>56243</v>
      </c>
      <c r="P826" s="87" t="s">
        <v>1081</v>
      </c>
      <c r="Q826" s="1" t="str">
        <f aca="false">CONCATENATE(N826," - ",P826)</f>
        <v>56 - SENE (zone des 5km)</v>
      </c>
      <c r="R826" s="89" t="n">
        <v>44179</v>
      </c>
      <c r="S826" s="89" t="n">
        <v>44187</v>
      </c>
      <c r="T826" s="90" t="n">
        <v>0</v>
      </c>
      <c r="U826" s="89" t="n">
        <v>44187</v>
      </c>
    </row>
    <row r="827" customFormat="false" ht="13.8" hidden="false" customHeight="false" outlineLevel="0" collapsed="false">
      <c r="N827" s="87" t="n">
        <v>56</v>
      </c>
      <c r="O827" s="87" t="n">
        <v>56248</v>
      </c>
      <c r="P827" s="87" t="s">
        <v>1082</v>
      </c>
      <c r="Q827" s="1" t="str">
        <f aca="false">CONCATENATE(N827," - ",P827)</f>
        <v>56 - SURZUR (zone des 5km)</v>
      </c>
      <c r="R827" s="89" t="n">
        <v>44179</v>
      </c>
      <c r="S827" s="89" t="n">
        <v>44187</v>
      </c>
      <c r="T827" s="90" t="n">
        <v>0</v>
      </c>
      <c r="U827" s="89" t="n">
        <v>44187</v>
      </c>
    </row>
    <row r="828" customFormat="false" ht="13.8" hidden="false" customHeight="false" outlineLevel="0" collapsed="false">
      <c r="N828" s="87" t="n">
        <v>58</v>
      </c>
      <c r="O828" s="87" t="n">
        <v>58007</v>
      </c>
      <c r="P828" s="87" t="s">
        <v>1083</v>
      </c>
      <c r="Q828" s="1" t="str">
        <f aca="false">CONCATENATE(N828," - ",P828)</f>
        <v>58 - ANNAY</v>
      </c>
      <c r="R828" s="89" t="n">
        <v>44386</v>
      </c>
      <c r="S828" s="89" t="n">
        <v>44417</v>
      </c>
      <c r="T828" s="90" t="n">
        <v>0</v>
      </c>
      <c r="U828" s="89" t="n">
        <v>44417</v>
      </c>
    </row>
    <row r="829" customFormat="false" ht="13.8" hidden="false" customHeight="false" outlineLevel="0" collapsed="false">
      <c r="N829" s="87" t="n">
        <v>58</v>
      </c>
      <c r="O829" s="87" t="n">
        <v>58012</v>
      </c>
      <c r="P829" s="87" t="s">
        <v>1084</v>
      </c>
      <c r="Q829" s="1" t="str">
        <f aca="false">CONCATENATE(N829," - ",P829)</f>
        <v>58 - ARQUIAN</v>
      </c>
      <c r="R829" s="89" t="n">
        <v>44386</v>
      </c>
      <c r="S829" s="89" t="n">
        <v>44417</v>
      </c>
      <c r="T829" s="90" t="n">
        <v>0</v>
      </c>
      <c r="U829" s="89" t="n">
        <v>44417</v>
      </c>
    </row>
    <row r="830" customFormat="false" ht="13.8" hidden="false" customHeight="false" outlineLevel="0" collapsed="false">
      <c r="N830" s="87" t="n">
        <v>58</v>
      </c>
      <c r="O830" s="87" t="n">
        <v>58193</v>
      </c>
      <c r="P830" s="87" t="s">
        <v>1085</v>
      </c>
      <c r="Q830" s="1" t="str">
        <f aca="false">CONCATENATE(N830," - ",P830)</f>
        <v>58 - NEUVY-SUR-LOIRE</v>
      </c>
      <c r="R830" s="89" t="n">
        <v>44386</v>
      </c>
      <c r="S830" s="89" t="n">
        <v>44417</v>
      </c>
      <c r="T830" s="90" t="n">
        <v>0</v>
      </c>
      <c r="U830" s="89" t="n">
        <v>44417</v>
      </c>
    </row>
    <row r="831" customFormat="false" ht="13.8" hidden="false" customHeight="false" outlineLevel="0" collapsed="false">
      <c r="N831" s="87" t="n">
        <v>64</v>
      </c>
      <c r="O831" s="87" t="n">
        <v>64001</v>
      </c>
      <c r="P831" s="87" t="s">
        <v>1086</v>
      </c>
      <c r="Q831" s="1" t="str">
        <f aca="false">CONCATENATE(N831," - ",P831)</f>
        <v>64 - AAST</v>
      </c>
      <c r="R831" s="89" t="n">
        <v>44211</v>
      </c>
      <c r="S831" s="89" t="n">
        <v>44308</v>
      </c>
      <c r="T831" s="90" t="n">
        <v>0</v>
      </c>
      <c r="U831" s="89" t="n">
        <v>44308</v>
      </c>
    </row>
    <row r="832" customFormat="false" ht="13.8" hidden="false" customHeight="false" outlineLevel="0" collapsed="false">
      <c r="N832" s="87" t="n">
        <v>64</v>
      </c>
      <c r="O832" s="87" t="n">
        <v>64002</v>
      </c>
      <c r="P832" s="87" t="s">
        <v>1087</v>
      </c>
      <c r="Q832" s="1" t="str">
        <f aca="false">CONCATENATE(N832," - ",P832)</f>
        <v>64 - ABÈRE</v>
      </c>
      <c r="R832" s="89" t="n">
        <v>44211</v>
      </c>
      <c r="S832" s="89" t="n">
        <v>44308</v>
      </c>
      <c r="T832" s="90" t="n">
        <v>0</v>
      </c>
      <c r="U832" s="89" t="n">
        <v>44308</v>
      </c>
    </row>
    <row r="833" customFormat="false" ht="13.8" hidden="false" customHeight="false" outlineLevel="0" collapsed="false">
      <c r="N833" s="87" t="n">
        <v>64</v>
      </c>
      <c r="O833" s="87" t="n">
        <v>64003</v>
      </c>
      <c r="P833" s="87" t="s">
        <v>1088</v>
      </c>
      <c r="Q833" s="1" t="str">
        <f aca="false">CONCATENATE(N833," - ",P833)</f>
        <v>64 - ABIDOS</v>
      </c>
      <c r="R833" s="89" t="n">
        <v>44211</v>
      </c>
      <c r="S833" s="89" t="n">
        <v>44323</v>
      </c>
      <c r="T833" s="90" t="n">
        <v>0</v>
      </c>
      <c r="U833" s="89" t="n">
        <v>44323</v>
      </c>
    </row>
    <row r="834" customFormat="false" ht="13.8" hidden="false" customHeight="false" outlineLevel="0" collapsed="false">
      <c r="N834" s="87" t="n">
        <v>64</v>
      </c>
      <c r="O834" s="87" t="n">
        <v>64004</v>
      </c>
      <c r="P834" s="87" t="s">
        <v>1089</v>
      </c>
      <c r="Q834" s="1" t="str">
        <f aca="false">CONCATENATE(N834," - ",P834)</f>
        <v>64 - ABITAIN</v>
      </c>
      <c r="R834" s="89" t="n">
        <v>44211</v>
      </c>
      <c r="S834" s="89" t="n">
        <v>44323</v>
      </c>
      <c r="T834" s="90" t="n">
        <v>0</v>
      </c>
      <c r="U834" s="89" t="n">
        <v>44323</v>
      </c>
    </row>
    <row r="835" customFormat="false" ht="13.8" hidden="false" customHeight="false" outlineLevel="0" collapsed="false">
      <c r="N835" s="87" t="n">
        <v>64</v>
      </c>
      <c r="O835" s="87" t="n">
        <v>64005</v>
      </c>
      <c r="P835" s="87" t="s">
        <v>1090</v>
      </c>
      <c r="Q835" s="1" t="str">
        <f aca="false">CONCATENATE(N835," - ",P835)</f>
        <v>64 - ABOS</v>
      </c>
      <c r="R835" s="89" t="n">
        <v>44211</v>
      </c>
      <c r="S835" s="89" t="n">
        <v>44323</v>
      </c>
      <c r="T835" s="90" t="n">
        <v>0</v>
      </c>
      <c r="U835" s="89" t="n">
        <v>44323</v>
      </c>
    </row>
    <row r="836" customFormat="false" ht="13.8" hidden="false" customHeight="false" outlineLevel="0" collapsed="false">
      <c r="N836" s="87" t="n">
        <v>64</v>
      </c>
      <c r="O836" s="87" t="n">
        <v>64007</v>
      </c>
      <c r="P836" s="87" t="s">
        <v>1091</v>
      </c>
      <c r="Q836" s="1" t="str">
        <f aca="false">CONCATENATE(N836," - ",P836)</f>
        <v>64 - AGNOS</v>
      </c>
      <c r="R836" s="89" t="n">
        <v>44211</v>
      </c>
      <c r="S836" s="89" t="n">
        <v>44309</v>
      </c>
      <c r="T836" s="90" t="n">
        <v>0</v>
      </c>
      <c r="U836" s="89" t="n">
        <v>44309</v>
      </c>
    </row>
    <row r="837" customFormat="false" ht="13.8" hidden="false" customHeight="false" outlineLevel="0" collapsed="false">
      <c r="N837" s="87" t="n">
        <v>64</v>
      </c>
      <c r="O837" s="87" t="n">
        <v>64010</v>
      </c>
      <c r="P837" s="87" t="s">
        <v>1092</v>
      </c>
      <c r="Q837" s="1" t="str">
        <f aca="false">CONCATENATE(N837," - ",P837)</f>
        <v>64 - AÏCIRITS-CAMOU-SUHAST</v>
      </c>
      <c r="R837" s="89" t="n">
        <v>44211</v>
      </c>
      <c r="S837" s="89" t="n">
        <v>44308</v>
      </c>
      <c r="T837" s="90" t="n">
        <v>0</v>
      </c>
      <c r="U837" s="89" t="n">
        <v>44308</v>
      </c>
    </row>
    <row r="838" customFormat="false" ht="13.8" hidden="false" customHeight="false" outlineLevel="0" collapsed="false">
      <c r="N838" s="87" t="n">
        <v>64</v>
      </c>
      <c r="O838" s="87" t="n">
        <v>64012</v>
      </c>
      <c r="P838" s="87" t="s">
        <v>1093</v>
      </c>
      <c r="Q838" s="1" t="str">
        <f aca="false">CONCATENATE(N838," - ",P838)</f>
        <v>64 - AINHARP</v>
      </c>
      <c r="R838" s="89" t="n">
        <v>44203</v>
      </c>
      <c r="S838" s="89" t="n">
        <v>44309</v>
      </c>
      <c r="T838" s="90" t="n">
        <v>0</v>
      </c>
      <c r="U838" s="89" t="n">
        <v>44309</v>
      </c>
    </row>
    <row r="839" customFormat="false" ht="13.8" hidden="false" customHeight="false" outlineLevel="0" collapsed="false">
      <c r="N839" s="87" t="n">
        <v>64</v>
      </c>
      <c r="O839" s="87" t="n">
        <v>64018</v>
      </c>
      <c r="P839" s="87" t="s">
        <v>1094</v>
      </c>
      <c r="Q839" s="1" t="str">
        <f aca="false">CONCATENATE(N839," - ",P839)</f>
        <v>64 - AMENDEUIX-ONEIX</v>
      </c>
      <c r="R839" s="89" t="n">
        <v>44211</v>
      </c>
      <c r="S839" s="89" t="n">
        <v>44308</v>
      </c>
      <c r="T839" s="90" t="n">
        <v>0</v>
      </c>
      <c r="U839" s="89" t="n">
        <v>44308</v>
      </c>
    </row>
    <row r="840" customFormat="false" ht="13.8" hidden="false" customHeight="false" outlineLevel="0" collapsed="false">
      <c r="N840" s="87" t="n">
        <v>64</v>
      </c>
      <c r="O840" s="87" t="n">
        <v>64019</v>
      </c>
      <c r="P840" s="87" t="s">
        <v>1095</v>
      </c>
      <c r="Q840" s="1" t="str">
        <f aca="false">CONCATENATE(N840," - ",P840)</f>
        <v>64 - AMOROTS-SUCCOS</v>
      </c>
      <c r="R840" s="89" t="n">
        <v>44211</v>
      </c>
      <c r="S840" s="89" t="n">
        <v>44308</v>
      </c>
      <c r="T840" s="90" t="n">
        <v>0</v>
      </c>
      <c r="U840" s="89" t="n">
        <v>44308</v>
      </c>
    </row>
    <row r="841" customFormat="false" ht="13.8" hidden="false" customHeight="false" outlineLevel="0" collapsed="false">
      <c r="N841" s="87" t="n">
        <v>64</v>
      </c>
      <c r="O841" s="87" t="n">
        <v>64020</v>
      </c>
      <c r="P841" s="87" t="s">
        <v>1096</v>
      </c>
      <c r="Q841" s="1" t="str">
        <f aca="false">CONCATENATE(N841," - ",P841)</f>
        <v>64 - ANCE</v>
      </c>
      <c r="R841" s="89" t="n">
        <v>44211</v>
      </c>
      <c r="S841" s="89" t="n">
        <v>44309</v>
      </c>
      <c r="T841" s="90" t="n">
        <v>0</v>
      </c>
      <c r="U841" s="89" t="n">
        <v>44309</v>
      </c>
    </row>
    <row r="842" customFormat="false" ht="13.8" hidden="false" customHeight="false" outlineLevel="0" collapsed="false">
      <c r="N842" s="87" t="n">
        <v>64</v>
      </c>
      <c r="O842" s="87" t="n">
        <v>64021</v>
      </c>
      <c r="P842" s="87" t="s">
        <v>1097</v>
      </c>
      <c r="Q842" s="1" t="str">
        <f aca="false">CONCATENATE(N842," - ",P842)</f>
        <v>64 - ANDOINS</v>
      </c>
      <c r="R842" s="89" t="n">
        <v>44211</v>
      </c>
      <c r="S842" s="89" t="n">
        <v>44308</v>
      </c>
      <c r="T842" s="90" t="n">
        <v>0</v>
      </c>
      <c r="U842" s="89" t="n">
        <v>44308</v>
      </c>
    </row>
    <row r="843" customFormat="false" ht="13.8" hidden="false" customHeight="false" outlineLevel="0" collapsed="false">
      <c r="N843" s="87" t="n">
        <v>64</v>
      </c>
      <c r="O843" s="87" t="n">
        <v>64022</v>
      </c>
      <c r="P843" s="87" t="s">
        <v>1098</v>
      </c>
      <c r="Q843" s="1" t="str">
        <f aca="false">CONCATENATE(N843," - ",P843)</f>
        <v>64 - ANDREIN</v>
      </c>
      <c r="R843" s="89" t="n">
        <v>44203</v>
      </c>
      <c r="S843" s="89" t="n">
        <v>44323</v>
      </c>
      <c r="T843" s="90" t="n">
        <v>0</v>
      </c>
      <c r="U843" s="89" t="n">
        <v>44323</v>
      </c>
    </row>
    <row r="844" customFormat="false" ht="13.8" hidden="false" customHeight="false" outlineLevel="0" collapsed="false">
      <c r="N844" s="87" t="n">
        <v>64</v>
      </c>
      <c r="O844" s="87" t="n">
        <v>64023</v>
      </c>
      <c r="P844" s="87" t="s">
        <v>1099</v>
      </c>
      <c r="Q844" s="1" t="str">
        <f aca="false">CONCATENATE(N844," - ",P844)</f>
        <v>64 - ANGAÏS</v>
      </c>
      <c r="R844" s="89" t="n">
        <v>44211</v>
      </c>
      <c r="S844" s="89" t="n">
        <v>44308</v>
      </c>
      <c r="T844" s="90" t="n">
        <v>0</v>
      </c>
      <c r="U844" s="89" t="n">
        <v>44308</v>
      </c>
    </row>
    <row r="845" customFormat="false" ht="13.8" hidden="false" customHeight="false" outlineLevel="0" collapsed="false">
      <c r="N845" s="87" t="n">
        <v>64</v>
      </c>
      <c r="O845" s="87" t="n">
        <v>64024</v>
      </c>
      <c r="P845" s="87" t="s">
        <v>1100</v>
      </c>
      <c r="Q845" s="1" t="str">
        <f aca="false">CONCATENATE(N845," - ",P845)</f>
        <v>64 - ANGLET</v>
      </c>
      <c r="R845" s="89" t="n">
        <v>44211</v>
      </c>
      <c r="S845" s="89" t="n">
        <v>44309</v>
      </c>
      <c r="T845" s="90" t="n">
        <v>0</v>
      </c>
      <c r="U845" s="89" t="n">
        <v>44309</v>
      </c>
    </row>
    <row r="846" customFormat="false" ht="13.8" hidden="false" customHeight="false" outlineLevel="0" collapsed="false">
      <c r="N846" s="87" t="n">
        <v>64</v>
      </c>
      <c r="O846" s="87" t="n">
        <v>64025</v>
      </c>
      <c r="P846" s="87" t="s">
        <v>1101</v>
      </c>
      <c r="Q846" s="1" t="str">
        <f aca="false">CONCATENATE(N846," - ",P846)</f>
        <v>64 - ANGOUS</v>
      </c>
      <c r="R846" s="89" t="n">
        <v>44202</v>
      </c>
      <c r="S846" s="89" t="n">
        <v>44309</v>
      </c>
      <c r="T846" s="90" t="n">
        <v>0</v>
      </c>
      <c r="U846" s="89" t="n">
        <v>44309</v>
      </c>
    </row>
    <row r="847" customFormat="false" ht="13.8" hidden="false" customHeight="false" outlineLevel="0" collapsed="false">
      <c r="N847" s="87" t="n">
        <v>64</v>
      </c>
      <c r="O847" s="87" t="n">
        <v>64027</v>
      </c>
      <c r="P847" s="87" t="s">
        <v>1102</v>
      </c>
      <c r="Q847" s="1" t="str">
        <f aca="false">CONCATENATE(N847," - ",P847)</f>
        <v>64 - ANOS</v>
      </c>
      <c r="R847" s="89" t="n">
        <v>44211</v>
      </c>
      <c r="S847" s="89" t="n">
        <v>44357</v>
      </c>
      <c r="T847" s="90" t="n">
        <v>0</v>
      </c>
      <c r="U847" s="89" t="n">
        <v>44357</v>
      </c>
    </row>
    <row r="848" customFormat="false" ht="13.8" hidden="false" customHeight="false" outlineLevel="0" collapsed="false">
      <c r="N848" s="87" t="n">
        <v>64</v>
      </c>
      <c r="O848" s="87" t="n">
        <v>64028</v>
      </c>
      <c r="P848" s="87" t="s">
        <v>1103</v>
      </c>
      <c r="Q848" s="1" t="str">
        <f aca="false">CONCATENATE(N848," - ",P848)</f>
        <v>64 - ANOYE</v>
      </c>
      <c r="R848" s="89" t="n">
        <v>44211</v>
      </c>
      <c r="S848" s="89" t="n">
        <v>44308</v>
      </c>
      <c r="T848" s="90" t="n">
        <v>0</v>
      </c>
      <c r="U848" s="89" t="n">
        <v>44308</v>
      </c>
    </row>
    <row r="849" customFormat="false" ht="13.8" hidden="false" customHeight="false" outlineLevel="0" collapsed="false">
      <c r="N849" s="87" t="n">
        <v>64</v>
      </c>
      <c r="O849" s="87" t="n">
        <v>64029</v>
      </c>
      <c r="P849" s="87" t="s">
        <v>1104</v>
      </c>
      <c r="Q849" s="1" t="str">
        <f aca="false">CONCATENATE(N849," - ",P849)</f>
        <v>64 - ARAMITS</v>
      </c>
      <c r="R849" s="89" t="n">
        <v>44211</v>
      </c>
      <c r="S849" s="89" t="n">
        <v>44309</v>
      </c>
      <c r="T849" s="90" t="n">
        <v>0</v>
      </c>
      <c r="U849" s="89" t="n">
        <v>44309</v>
      </c>
    </row>
    <row r="850" customFormat="false" ht="13.8" hidden="false" customHeight="false" outlineLevel="0" collapsed="false">
      <c r="N850" s="87" t="n">
        <v>64</v>
      </c>
      <c r="O850" s="87" t="n">
        <v>64031</v>
      </c>
      <c r="P850" s="87" t="s">
        <v>1105</v>
      </c>
      <c r="Q850" s="1" t="str">
        <f aca="false">CONCATENATE(N850," - ",P850)</f>
        <v>64 - ARANCOU</v>
      </c>
      <c r="R850" s="89" t="n">
        <v>44211</v>
      </c>
      <c r="S850" s="89" t="n">
        <v>44442</v>
      </c>
      <c r="T850" s="90" t="n">
        <v>0</v>
      </c>
      <c r="U850" s="89" t="n">
        <v>44442</v>
      </c>
    </row>
    <row r="851" customFormat="false" ht="13.8" hidden="false" customHeight="false" outlineLevel="0" collapsed="false">
      <c r="N851" s="87" t="n">
        <v>64</v>
      </c>
      <c r="O851" s="87" t="n">
        <v>64032</v>
      </c>
      <c r="P851" s="87" t="s">
        <v>1106</v>
      </c>
      <c r="Q851" s="1" t="str">
        <f aca="false">CONCATENATE(N851," - ",P851)</f>
        <v>64 - ARAUJUZON</v>
      </c>
      <c r="R851" s="89" t="n">
        <v>44203</v>
      </c>
      <c r="S851" s="89" t="n">
        <v>44323</v>
      </c>
      <c r="T851" s="90" t="n">
        <v>0</v>
      </c>
      <c r="U851" s="89" t="n">
        <v>44323</v>
      </c>
    </row>
    <row r="852" customFormat="false" ht="13.8" hidden="false" customHeight="false" outlineLevel="0" collapsed="false">
      <c r="N852" s="87" t="n">
        <v>64</v>
      </c>
      <c r="O852" s="87" t="n">
        <v>64033</v>
      </c>
      <c r="P852" s="87" t="s">
        <v>1107</v>
      </c>
      <c r="Q852" s="1" t="str">
        <f aca="false">CONCATENATE(N852," - ",P852)</f>
        <v>64 - ARAUX</v>
      </c>
      <c r="R852" s="89" t="n">
        <v>44203</v>
      </c>
      <c r="S852" s="89" t="n">
        <v>44323</v>
      </c>
      <c r="T852" s="90" t="n">
        <v>0</v>
      </c>
      <c r="U852" s="89" t="n">
        <v>44323</v>
      </c>
    </row>
    <row r="853" customFormat="false" ht="13.8" hidden="false" customHeight="false" outlineLevel="0" collapsed="false">
      <c r="N853" s="87" t="n">
        <v>64</v>
      </c>
      <c r="O853" s="87" t="n">
        <v>64034</v>
      </c>
      <c r="P853" s="87" t="s">
        <v>1108</v>
      </c>
      <c r="Q853" s="1" t="str">
        <f aca="false">CONCATENATE(N853," - ",P853)</f>
        <v>64 - ARBÉRATS-SILLÈGUE</v>
      </c>
      <c r="R853" s="89" t="n">
        <v>44203</v>
      </c>
      <c r="S853" s="89" t="n">
        <v>44323</v>
      </c>
      <c r="T853" s="90" t="n">
        <v>0</v>
      </c>
      <c r="U853" s="89" t="n">
        <v>44323</v>
      </c>
    </row>
    <row r="854" customFormat="false" ht="13.8" hidden="false" customHeight="false" outlineLevel="0" collapsed="false">
      <c r="N854" s="87" t="n">
        <v>64</v>
      </c>
      <c r="O854" s="87" t="n">
        <v>64036</v>
      </c>
      <c r="P854" s="87" t="s">
        <v>1109</v>
      </c>
      <c r="Q854" s="1" t="str">
        <f aca="false">CONCATENATE(N854," - ",P854)</f>
        <v>64 - ARBOUET-SUSSAUTE</v>
      </c>
      <c r="R854" s="89" t="n">
        <v>44203</v>
      </c>
      <c r="S854" s="89" t="n">
        <v>44323</v>
      </c>
      <c r="T854" s="90" t="n">
        <v>0</v>
      </c>
      <c r="U854" s="89" t="n">
        <v>44323</v>
      </c>
    </row>
    <row r="855" customFormat="false" ht="13.8" hidden="false" customHeight="false" outlineLevel="0" collapsed="false">
      <c r="N855" s="87" t="n">
        <v>64</v>
      </c>
      <c r="O855" s="87" t="n">
        <v>64037</v>
      </c>
      <c r="P855" s="87" t="s">
        <v>1110</v>
      </c>
      <c r="Q855" s="1" t="str">
        <f aca="false">CONCATENATE(N855," - ",P855)</f>
        <v>64 - ARBUS</v>
      </c>
      <c r="R855" s="89" t="n">
        <v>44211</v>
      </c>
      <c r="S855" s="89" t="n">
        <v>44309</v>
      </c>
      <c r="T855" s="90" t="n">
        <v>0</v>
      </c>
      <c r="U855" s="89" t="n">
        <v>44309</v>
      </c>
    </row>
    <row r="856" customFormat="false" ht="13.8" hidden="false" customHeight="false" outlineLevel="0" collapsed="false">
      <c r="N856" s="87" t="n">
        <v>64</v>
      </c>
      <c r="O856" s="87" t="n">
        <v>64039</v>
      </c>
      <c r="P856" s="87" t="s">
        <v>1111</v>
      </c>
      <c r="Q856" s="1" t="str">
        <f aca="false">CONCATENATE(N856," - ",P856)</f>
        <v>64 - AREN</v>
      </c>
      <c r="R856" s="89" t="n">
        <v>44202</v>
      </c>
      <c r="S856" s="89" t="n">
        <v>44309</v>
      </c>
      <c r="T856" s="90" t="n">
        <v>0</v>
      </c>
      <c r="U856" s="89" t="n">
        <v>44309</v>
      </c>
    </row>
    <row r="857" customFormat="false" ht="13.8" hidden="false" customHeight="false" outlineLevel="0" collapsed="false">
      <c r="N857" s="87" t="n">
        <v>64</v>
      </c>
      <c r="O857" s="87" t="n">
        <v>64041</v>
      </c>
      <c r="P857" s="87" t="s">
        <v>1112</v>
      </c>
      <c r="Q857" s="1" t="str">
        <f aca="false">CONCATENATE(N857," - ",P857)</f>
        <v>64 - ARESSY</v>
      </c>
      <c r="R857" s="89" t="n">
        <v>44211</v>
      </c>
      <c r="S857" s="89" t="n">
        <v>44308</v>
      </c>
      <c r="T857" s="90" t="n">
        <v>0</v>
      </c>
      <c r="U857" s="89" t="n">
        <v>44308</v>
      </c>
    </row>
    <row r="858" customFormat="false" ht="13.8" hidden="false" customHeight="false" outlineLevel="0" collapsed="false">
      <c r="N858" s="87" t="n">
        <v>64</v>
      </c>
      <c r="O858" s="87" t="n">
        <v>64042</v>
      </c>
      <c r="P858" s="87" t="s">
        <v>1113</v>
      </c>
      <c r="Q858" s="1" t="str">
        <f aca="false">CONCATENATE(N858," - ",P858)</f>
        <v>64 - ARGAGNON</v>
      </c>
      <c r="R858" s="89" t="n">
        <v>44205</v>
      </c>
      <c r="S858" s="89" t="n">
        <v>44323</v>
      </c>
      <c r="T858" s="90" t="n">
        <v>0</v>
      </c>
      <c r="U858" s="89" t="n">
        <v>44323</v>
      </c>
    </row>
    <row r="859" customFormat="false" ht="13.8" hidden="false" customHeight="false" outlineLevel="0" collapsed="false">
      <c r="N859" s="87" t="n">
        <v>64</v>
      </c>
      <c r="O859" s="87" t="n">
        <v>64043</v>
      </c>
      <c r="P859" s="87" t="s">
        <v>660</v>
      </c>
      <c r="Q859" s="1" t="str">
        <f aca="false">CONCATENATE(N859," - ",P859)</f>
        <v>64 - ARGELOS</v>
      </c>
      <c r="R859" s="89" t="n">
        <v>44211</v>
      </c>
      <c r="S859" s="89" t="n">
        <v>44323</v>
      </c>
      <c r="T859" s="90" t="n">
        <v>0</v>
      </c>
      <c r="U859" s="89" t="n">
        <v>44323</v>
      </c>
    </row>
    <row r="860" customFormat="false" ht="13.8" hidden="false" customHeight="false" outlineLevel="0" collapsed="false">
      <c r="N860" s="87" t="n">
        <v>64</v>
      </c>
      <c r="O860" s="87" t="n">
        <v>64044</v>
      </c>
      <c r="P860" s="87" t="s">
        <v>1114</v>
      </c>
      <c r="Q860" s="1" t="str">
        <f aca="false">CONCATENATE(N860," - ",P860)</f>
        <v>64 - ARGET</v>
      </c>
      <c r="R860" s="89" t="n">
        <v>44196</v>
      </c>
      <c r="S860" s="89" t="n">
        <v>44357</v>
      </c>
      <c r="T860" s="90" t="n">
        <v>0</v>
      </c>
      <c r="U860" s="89" t="n">
        <v>44357</v>
      </c>
    </row>
    <row r="861" customFormat="false" ht="13.8" hidden="false" customHeight="false" outlineLevel="0" collapsed="false">
      <c r="N861" s="87" t="n">
        <v>64</v>
      </c>
      <c r="O861" s="87" t="n">
        <v>64045</v>
      </c>
      <c r="P861" s="87" t="s">
        <v>1115</v>
      </c>
      <c r="Q861" s="1" t="str">
        <f aca="false">CONCATENATE(N861," - ",P861)</f>
        <v>64 - ARHANSUS</v>
      </c>
      <c r="R861" s="89" t="n">
        <v>44211</v>
      </c>
      <c r="S861" s="89" t="n">
        <v>44309</v>
      </c>
      <c r="T861" s="90" t="n">
        <v>0</v>
      </c>
      <c r="U861" s="89" t="n">
        <v>44309</v>
      </c>
    </row>
    <row r="862" customFormat="false" ht="13.8" hidden="false" customHeight="false" outlineLevel="0" collapsed="false">
      <c r="N862" s="87" t="n">
        <v>64</v>
      </c>
      <c r="O862" s="87" t="n">
        <v>64046</v>
      </c>
      <c r="P862" s="87" t="s">
        <v>1116</v>
      </c>
      <c r="Q862" s="1" t="str">
        <f aca="false">CONCATENATE(N862," - ",P862)</f>
        <v>64 - ARMENDARITS</v>
      </c>
      <c r="R862" s="89" t="n">
        <v>44211</v>
      </c>
      <c r="S862" s="89" t="n">
        <v>44308</v>
      </c>
      <c r="T862" s="90" t="n">
        <v>0</v>
      </c>
      <c r="U862" s="89" t="n">
        <v>44308</v>
      </c>
    </row>
    <row r="863" customFormat="false" ht="13.8" hidden="false" customHeight="false" outlineLevel="0" collapsed="false">
      <c r="N863" s="87" t="n">
        <v>64</v>
      </c>
      <c r="O863" s="87" t="n">
        <v>64048</v>
      </c>
      <c r="P863" s="87" t="s">
        <v>1117</v>
      </c>
      <c r="Q863" s="1" t="str">
        <f aca="false">CONCATENATE(N863," - ",P863)</f>
        <v>64 - ARNOS</v>
      </c>
      <c r="R863" s="89" t="n">
        <v>44203</v>
      </c>
      <c r="S863" s="89" t="n">
        <v>44357</v>
      </c>
      <c r="T863" s="90" t="n">
        <v>0</v>
      </c>
      <c r="U863" s="89" t="n">
        <v>44357</v>
      </c>
    </row>
    <row r="864" customFormat="false" ht="13.8" hidden="false" customHeight="false" outlineLevel="0" collapsed="false">
      <c r="N864" s="87" t="n">
        <v>64</v>
      </c>
      <c r="O864" s="87" t="n">
        <v>64049</v>
      </c>
      <c r="P864" s="87" t="s">
        <v>1118</v>
      </c>
      <c r="Q864" s="1" t="str">
        <f aca="false">CONCATENATE(N864," - ",P864)</f>
        <v>64 - AROUE-ITHOROTS-OLHAÏBY</v>
      </c>
      <c r="R864" s="89" t="n">
        <v>44203</v>
      </c>
      <c r="S864" s="89" t="n">
        <v>44309</v>
      </c>
      <c r="T864" s="90" t="n">
        <v>0</v>
      </c>
      <c r="U864" s="89" t="n">
        <v>44309</v>
      </c>
    </row>
    <row r="865" customFormat="false" ht="13.8" hidden="false" customHeight="false" outlineLevel="0" collapsed="false">
      <c r="N865" s="87" t="n">
        <v>64</v>
      </c>
      <c r="O865" s="87" t="n">
        <v>64050</v>
      </c>
      <c r="P865" s="87" t="s">
        <v>1119</v>
      </c>
      <c r="Q865" s="1" t="str">
        <f aca="false">CONCATENATE(N865," - ",P865)</f>
        <v>64 - ARRAST-LARREBIEU</v>
      </c>
      <c r="R865" s="89" t="n">
        <v>44202</v>
      </c>
      <c r="S865" s="89" t="n">
        <v>44309</v>
      </c>
      <c r="T865" s="90" t="n">
        <v>0</v>
      </c>
      <c r="U865" s="89" t="n">
        <v>44309</v>
      </c>
    </row>
    <row r="866" customFormat="false" ht="13.8" hidden="false" customHeight="false" outlineLevel="0" collapsed="false">
      <c r="N866" s="87" t="n">
        <v>64</v>
      </c>
      <c r="O866" s="87" t="n">
        <v>64051</v>
      </c>
      <c r="P866" s="87" t="s">
        <v>1120</v>
      </c>
      <c r="Q866" s="1" t="str">
        <f aca="false">CONCATENATE(N866," - ",P866)</f>
        <v>64 - ARRAUTE-CHARRITTE</v>
      </c>
      <c r="R866" s="89" t="n">
        <v>44212</v>
      </c>
      <c r="S866" s="89" t="n">
        <v>44442</v>
      </c>
      <c r="T866" s="90" t="n">
        <v>0</v>
      </c>
      <c r="U866" s="89" t="n">
        <v>44442</v>
      </c>
    </row>
    <row r="867" customFormat="false" ht="13.8" hidden="false" customHeight="false" outlineLevel="0" collapsed="false">
      <c r="N867" s="87" t="n">
        <v>64</v>
      </c>
      <c r="O867" s="87" t="n">
        <v>64052</v>
      </c>
      <c r="P867" s="87" t="s">
        <v>1121</v>
      </c>
      <c r="Q867" s="1" t="str">
        <f aca="false">CONCATENATE(N867," - ",P867)</f>
        <v>64 - ARRICAU-BORDES</v>
      </c>
      <c r="R867" s="89" t="n">
        <v>44203</v>
      </c>
      <c r="S867" s="89" t="n">
        <v>44323</v>
      </c>
      <c r="T867" s="90" t="n">
        <v>0</v>
      </c>
      <c r="U867" s="89" t="n">
        <v>44323</v>
      </c>
    </row>
    <row r="868" customFormat="false" ht="13.8" hidden="false" customHeight="false" outlineLevel="0" collapsed="false">
      <c r="N868" s="87" t="n">
        <v>64</v>
      </c>
      <c r="O868" s="87" t="n">
        <v>64053</v>
      </c>
      <c r="P868" s="87" t="s">
        <v>1122</v>
      </c>
      <c r="Q868" s="1" t="str">
        <f aca="false">CONCATENATE(N868," - ",P868)</f>
        <v>64 - ARRIEN</v>
      </c>
      <c r="R868" s="89" t="n">
        <v>44211</v>
      </c>
      <c r="S868" s="89" t="n">
        <v>44308</v>
      </c>
      <c r="T868" s="90" t="n">
        <v>0</v>
      </c>
      <c r="U868" s="89" t="n">
        <v>44308</v>
      </c>
    </row>
    <row r="869" customFormat="false" ht="13.8" hidden="false" customHeight="false" outlineLevel="0" collapsed="false">
      <c r="N869" s="87" t="n">
        <v>64</v>
      </c>
      <c r="O869" s="87" t="n">
        <v>64054</v>
      </c>
      <c r="P869" s="87" t="s">
        <v>1123</v>
      </c>
      <c r="Q869" s="1" t="str">
        <f aca="false">CONCATENATE(N869," - ",P869)</f>
        <v>64 - ARROS-DE-NAY</v>
      </c>
      <c r="R869" s="89" t="n">
        <v>44206</v>
      </c>
      <c r="S869" s="89" t="n">
        <v>44323</v>
      </c>
      <c r="T869" s="90" t="n">
        <v>0</v>
      </c>
      <c r="U869" s="89" t="n">
        <v>44323</v>
      </c>
    </row>
    <row r="870" customFormat="false" ht="13.8" hidden="false" customHeight="false" outlineLevel="0" collapsed="false">
      <c r="N870" s="87" t="n">
        <v>64</v>
      </c>
      <c r="O870" s="87" t="n">
        <v>64056</v>
      </c>
      <c r="P870" s="87" t="s">
        <v>1124</v>
      </c>
      <c r="Q870" s="1" t="str">
        <f aca="false">CONCATENATE(N870," - ",P870)</f>
        <v>64 - ARROSÈS</v>
      </c>
      <c r="R870" s="89" t="n">
        <v>44203</v>
      </c>
      <c r="S870" s="89" t="n">
        <v>44323</v>
      </c>
      <c r="T870" s="90" t="n">
        <v>0</v>
      </c>
      <c r="U870" s="89" t="n">
        <v>44323</v>
      </c>
    </row>
    <row r="871" customFormat="false" ht="13.8" hidden="false" customHeight="false" outlineLevel="0" collapsed="false">
      <c r="N871" s="87" t="n">
        <v>64</v>
      </c>
      <c r="O871" s="87" t="n">
        <v>64057</v>
      </c>
      <c r="P871" s="87" t="s">
        <v>1125</v>
      </c>
      <c r="Q871" s="1" t="str">
        <f aca="false">CONCATENATE(N871," - ",P871)</f>
        <v>64 - ARTHEZ-DE-BÉARN</v>
      </c>
      <c r="R871" s="89" t="n">
        <v>44204</v>
      </c>
      <c r="S871" s="89" t="n">
        <v>44357</v>
      </c>
      <c r="T871" s="90" t="n">
        <v>0</v>
      </c>
      <c r="U871" s="89" t="n">
        <v>44357</v>
      </c>
    </row>
    <row r="872" customFormat="false" ht="13.8" hidden="false" customHeight="false" outlineLevel="0" collapsed="false">
      <c r="N872" s="87" t="n">
        <v>64</v>
      </c>
      <c r="O872" s="87" t="n">
        <v>64058</v>
      </c>
      <c r="P872" s="87" t="s">
        <v>1126</v>
      </c>
      <c r="Q872" s="1" t="str">
        <f aca="false">CONCATENATE(N872," - ",P872)</f>
        <v>64 - ARTHEZ-D'ASSON</v>
      </c>
      <c r="R872" s="89" t="n">
        <v>44206</v>
      </c>
      <c r="S872" s="89" t="n">
        <v>44323</v>
      </c>
      <c r="T872" s="90" t="n">
        <v>0</v>
      </c>
      <c r="U872" s="89" t="n">
        <v>44323</v>
      </c>
    </row>
    <row r="873" customFormat="false" ht="13.8" hidden="false" customHeight="false" outlineLevel="0" collapsed="false">
      <c r="N873" s="87" t="n">
        <v>64</v>
      </c>
      <c r="O873" s="87" t="n">
        <v>64059</v>
      </c>
      <c r="P873" s="87" t="s">
        <v>1127</v>
      </c>
      <c r="Q873" s="1" t="str">
        <f aca="false">CONCATENATE(N873," - ",P873)</f>
        <v>64 - ARTIGUELOUTAN</v>
      </c>
      <c r="R873" s="89" t="n">
        <v>44211</v>
      </c>
      <c r="S873" s="89" t="n">
        <v>44308</v>
      </c>
      <c r="T873" s="90" t="n">
        <v>0</v>
      </c>
      <c r="U873" s="89" t="n">
        <v>44308</v>
      </c>
    </row>
    <row r="874" customFormat="false" ht="13.8" hidden="false" customHeight="false" outlineLevel="0" collapsed="false">
      <c r="N874" s="87" t="n">
        <v>64</v>
      </c>
      <c r="O874" s="87" t="n">
        <v>64060</v>
      </c>
      <c r="P874" s="87" t="s">
        <v>1128</v>
      </c>
      <c r="Q874" s="1" t="str">
        <f aca="false">CONCATENATE(N874," - ",P874)</f>
        <v>64 - ARTIGUELOUVE</v>
      </c>
      <c r="R874" s="89" t="n">
        <v>44211</v>
      </c>
      <c r="S874" s="89" t="n">
        <v>44309</v>
      </c>
      <c r="T874" s="90" t="n">
        <v>0</v>
      </c>
      <c r="U874" s="89" t="n">
        <v>44309</v>
      </c>
    </row>
    <row r="875" customFormat="false" ht="13.8" hidden="false" customHeight="false" outlineLevel="0" collapsed="false">
      <c r="N875" s="87" t="n">
        <v>64</v>
      </c>
      <c r="O875" s="87" t="n">
        <v>64061</v>
      </c>
      <c r="P875" s="87" t="s">
        <v>1129</v>
      </c>
      <c r="Q875" s="1" t="str">
        <f aca="false">CONCATENATE(N875," - ",P875)</f>
        <v>64 - ARTIX</v>
      </c>
      <c r="R875" s="89" t="n">
        <v>44204</v>
      </c>
      <c r="S875" s="89" t="n">
        <v>44323</v>
      </c>
      <c r="T875" s="90" t="n">
        <v>0</v>
      </c>
      <c r="U875" s="89" t="n">
        <v>44323</v>
      </c>
    </row>
    <row r="876" customFormat="false" ht="13.8" hidden="false" customHeight="false" outlineLevel="0" collapsed="false">
      <c r="N876" s="87" t="n">
        <v>64</v>
      </c>
      <c r="O876" s="87" t="n">
        <v>64062</v>
      </c>
      <c r="P876" s="87" t="s">
        <v>1130</v>
      </c>
      <c r="Q876" s="1" t="str">
        <f aca="false">CONCATENATE(N876," - ",P876)</f>
        <v>64 - ARUDY</v>
      </c>
      <c r="R876" s="89" t="n">
        <v>44206</v>
      </c>
      <c r="S876" s="89" t="n">
        <v>44323</v>
      </c>
      <c r="T876" s="90" t="n">
        <v>0</v>
      </c>
      <c r="U876" s="89" t="n">
        <v>44323</v>
      </c>
    </row>
    <row r="877" customFormat="false" ht="13.8" hidden="false" customHeight="false" outlineLevel="0" collapsed="false">
      <c r="N877" s="87" t="n">
        <v>64</v>
      </c>
      <c r="O877" s="87" t="n">
        <v>64063</v>
      </c>
      <c r="P877" s="87" t="s">
        <v>1131</v>
      </c>
      <c r="Q877" s="1" t="str">
        <f aca="false">CONCATENATE(N877," - ",P877)</f>
        <v>64 - ARZACQ-ARRAZIGUET</v>
      </c>
      <c r="R877" s="89" t="n">
        <v>44203</v>
      </c>
      <c r="S877" s="89" t="n">
        <v>44357</v>
      </c>
      <c r="T877" s="90" t="n">
        <v>0</v>
      </c>
      <c r="U877" s="89" t="n">
        <v>44357</v>
      </c>
    </row>
    <row r="878" customFormat="false" ht="13.8" hidden="false" customHeight="false" outlineLevel="0" collapsed="false">
      <c r="N878" s="87" t="n">
        <v>64</v>
      </c>
      <c r="O878" s="87" t="n">
        <v>64064</v>
      </c>
      <c r="P878" s="87" t="s">
        <v>1132</v>
      </c>
      <c r="Q878" s="1" t="str">
        <f aca="false">CONCATENATE(N878," - ",P878)</f>
        <v>64 - ASASP-ARROS</v>
      </c>
      <c r="R878" s="89" t="n">
        <v>44211</v>
      </c>
      <c r="S878" s="89" t="n">
        <v>44309</v>
      </c>
      <c r="T878" s="90" t="n">
        <v>0</v>
      </c>
      <c r="U878" s="89" t="n">
        <v>44309</v>
      </c>
    </row>
    <row r="879" customFormat="false" ht="13.8" hidden="false" customHeight="false" outlineLevel="0" collapsed="false">
      <c r="N879" s="87" t="n">
        <v>64</v>
      </c>
      <c r="O879" s="87" t="n">
        <v>64067</v>
      </c>
      <c r="P879" s="87" t="s">
        <v>1133</v>
      </c>
      <c r="Q879" s="1" t="str">
        <f aca="false">CONCATENATE(N879," - ",P879)</f>
        <v>64 - ASSAT</v>
      </c>
      <c r="R879" s="89" t="n">
        <v>44211</v>
      </c>
      <c r="S879" s="89" t="n">
        <v>44308</v>
      </c>
      <c r="T879" s="90" t="n">
        <v>0</v>
      </c>
      <c r="U879" s="89" t="n">
        <v>44308</v>
      </c>
    </row>
    <row r="880" customFormat="false" ht="13.8" hidden="false" customHeight="false" outlineLevel="0" collapsed="false">
      <c r="N880" s="87" t="n">
        <v>64</v>
      </c>
      <c r="O880" s="87" t="n">
        <v>64068</v>
      </c>
      <c r="P880" s="87" t="s">
        <v>1134</v>
      </c>
      <c r="Q880" s="1" t="str">
        <f aca="false">CONCATENATE(N880," - ",P880)</f>
        <v>64 - ASSON</v>
      </c>
      <c r="R880" s="89" t="n">
        <v>44206</v>
      </c>
      <c r="S880" s="89" t="n">
        <v>44323</v>
      </c>
      <c r="T880" s="90" t="n">
        <v>0</v>
      </c>
      <c r="U880" s="89" t="n">
        <v>44323</v>
      </c>
    </row>
    <row r="881" customFormat="false" ht="13.8" hidden="false" customHeight="false" outlineLevel="0" collapsed="false">
      <c r="N881" s="87" t="n">
        <v>64</v>
      </c>
      <c r="O881" s="87" t="n">
        <v>64069</v>
      </c>
      <c r="P881" s="87" t="s">
        <v>1135</v>
      </c>
      <c r="Q881" s="1" t="str">
        <f aca="false">CONCATENATE(N881," - ",P881)</f>
        <v>64 - ASTE-BÉON</v>
      </c>
      <c r="R881" s="89" t="n">
        <v>44206</v>
      </c>
      <c r="S881" s="89" t="n">
        <v>44323</v>
      </c>
      <c r="T881" s="90" t="n">
        <v>0</v>
      </c>
      <c r="U881" s="89" t="n">
        <v>44323</v>
      </c>
    </row>
    <row r="882" customFormat="false" ht="13.8" hidden="false" customHeight="false" outlineLevel="0" collapsed="false">
      <c r="N882" s="87" t="n">
        <v>64</v>
      </c>
      <c r="O882" s="87" t="n">
        <v>64070</v>
      </c>
      <c r="P882" s="87" t="s">
        <v>1136</v>
      </c>
      <c r="Q882" s="1" t="str">
        <f aca="false">CONCATENATE(N882," - ",P882)</f>
        <v>64 - ASTIS</v>
      </c>
      <c r="R882" s="89" t="n">
        <v>44211</v>
      </c>
      <c r="S882" s="89" t="n">
        <v>44323</v>
      </c>
      <c r="T882" s="90" t="n">
        <v>0</v>
      </c>
      <c r="U882" s="89" t="n">
        <v>44323</v>
      </c>
    </row>
    <row r="883" customFormat="false" ht="13.8" hidden="false" customHeight="false" outlineLevel="0" collapsed="false">
      <c r="N883" s="87" t="n">
        <v>64</v>
      </c>
      <c r="O883" s="87" t="n">
        <v>64071</v>
      </c>
      <c r="P883" s="87" t="s">
        <v>1137</v>
      </c>
      <c r="Q883" s="1" t="str">
        <f aca="false">CONCATENATE(N883," - ",P883)</f>
        <v>64 - ATHOS-ASPIS</v>
      </c>
      <c r="R883" s="89" t="n">
        <v>44211</v>
      </c>
      <c r="S883" s="89" t="n">
        <v>44323</v>
      </c>
      <c r="T883" s="90" t="n">
        <v>0</v>
      </c>
      <c r="U883" s="89" t="n">
        <v>44323</v>
      </c>
    </row>
    <row r="884" customFormat="false" ht="13.8" hidden="false" customHeight="false" outlineLevel="0" collapsed="false">
      <c r="N884" s="87" t="n">
        <v>64</v>
      </c>
      <c r="O884" s="87" t="n">
        <v>64072</v>
      </c>
      <c r="P884" s="87" t="s">
        <v>1138</v>
      </c>
      <c r="Q884" s="1" t="str">
        <f aca="false">CONCATENATE(N884," - ",P884)</f>
        <v>64 - AUBERTIN</v>
      </c>
      <c r="R884" s="89" t="n">
        <v>44211</v>
      </c>
      <c r="S884" s="89" t="n">
        <v>44309</v>
      </c>
      <c r="T884" s="90" t="n">
        <v>0</v>
      </c>
      <c r="U884" s="89" t="n">
        <v>44309</v>
      </c>
    </row>
    <row r="885" customFormat="false" ht="13.8" hidden="false" customHeight="false" outlineLevel="0" collapsed="false">
      <c r="N885" s="87" t="n">
        <v>64</v>
      </c>
      <c r="O885" s="87" t="n">
        <v>64073</v>
      </c>
      <c r="P885" s="87" t="s">
        <v>1139</v>
      </c>
      <c r="Q885" s="1" t="str">
        <f aca="false">CONCATENATE(N885," - ",P885)</f>
        <v>64 - AUBIN</v>
      </c>
      <c r="R885" s="89" t="n">
        <v>44204</v>
      </c>
      <c r="S885" s="89" t="n">
        <v>44357</v>
      </c>
      <c r="T885" s="90" t="n">
        <v>0</v>
      </c>
      <c r="U885" s="89" t="n">
        <v>44357</v>
      </c>
    </row>
    <row r="886" customFormat="false" ht="13.8" hidden="false" customHeight="false" outlineLevel="0" collapsed="false">
      <c r="N886" s="87" t="n">
        <v>64</v>
      </c>
      <c r="O886" s="87" t="n">
        <v>64074</v>
      </c>
      <c r="P886" s="87" t="s">
        <v>1140</v>
      </c>
      <c r="Q886" s="1" t="str">
        <f aca="false">CONCATENATE(N886," - ",P886)</f>
        <v>64 - AUBOUS</v>
      </c>
      <c r="R886" s="89" t="n">
        <v>44205</v>
      </c>
      <c r="S886" s="89" t="n">
        <v>44323</v>
      </c>
      <c r="T886" s="90" t="n">
        <v>0</v>
      </c>
      <c r="U886" s="89" t="n">
        <v>44323</v>
      </c>
    </row>
    <row r="887" customFormat="false" ht="13.8" hidden="false" customHeight="false" outlineLevel="0" collapsed="false">
      <c r="N887" s="87" t="n">
        <v>64</v>
      </c>
      <c r="O887" s="87" t="n">
        <v>64075</v>
      </c>
      <c r="P887" s="87" t="s">
        <v>1141</v>
      </c>
      <c r="Q887" s="1" t="str">
        <f aca="false">CONCATENATE(N887," - ",P887)</f>
        <v>64 - AUDAUX</v>
      </c>
      <c r="R887" s="89" t="n">
        <v>44203</v>
      </c>
      <c r="S887" s="89" t="n">
        <v>44323</v>
      </c>
      <c r="T887" s="90" t="n">
        <v>0</v>
      </c>
      <c r="U887" s="89" t="n">
        <v>44323</v>
      </c>
    </row>
    <row r="888" customFormat="false" ht="13.8" hidden="false" customHeight="false" outlineLevel="0" collapsed="false">
      <c r="N888" s="87" t="n">
        <v>64</v>
      </c>
      <c r="O888" s="87" t="n">
        <v>64077</v>
      </c>
      <c r="P888" s="87" t="s">
        <v>1142</v>
      </c>
      <c r="Q888" s="1" t="str">
        <f aca="false">CONCATENATE(N888," - ",P888)</f>
        <v>64 - AUGA</v>
      </c>
      <c r="R888" s="89" t="n">
        <v>44204</v>
      </c>
      <c r="S888" s="89" t="n">
        <v>44357</v>
      </c>
      <c r="T888" s="90" t="n">
        <v>0</v>
      </c>
      <c r="U888" s="89" t="n">
        <v>44357</v>
      </c>
    </row>
    <row r="889" customFormat="false" ht="13.8" hidden="false" customHeight="false" outlineLevel="0" collapsed="false">
      <c r="N889" s="87" t="n">
        <v>64</v>
      </c>
      <c r="O889" s="87" t="n">
        <v>64078</v>
      </c>
      <c r="P889" s="87" t="s">
        <v>1143</v>
      </c>
      <c r="Q889" s="1" t="str">
        <f aca="false">CONCATENATE(N889," - ",P889)</f>
        <v>64 - AURIAC</v>
      </c>
      <c r="R889" s="89" t="n">
        <v>44203</v>
      </c>
      <c r="S889" s="89" t="n">
        <v>44323</v>
      </c>
      <c r="T889" s="90" t="n">
        <v>0</v>
      </c>
      <c r="U889" s="89" t="n">
        <v>44323</v>
      </c>
    </row>
    <row r="890" customFormat="false" ht="13.8" hidden="false" customHeight="false" outlineLevel="0" collapsed="false">
      <c r="N890" s="87" t="n">
        <v>64</v>
      </c>
      <c r="O890" s="87" t="n">
        <v>64079</v>
      </c>
      <c r="P890" s="87" t="s">
        <v>1144</v>
      </c>
      <c r="Q890" s="1" t="str">
        <f aca="false">CONCATENATE(N890," - ",P890)</f>
        <v>64 - AURIONS-IDERNES</v>
      </c>
      <c r="R890" s="89" t="n">
        <v>44203</v>
      </c>
      <c r="S890" s="89" t="n">
        <v>44323</v>
      </c>
      <c r="T890" s="90" t="n">
        <v>0</v>
      </c>
      <c r="U890" s="89" t="n">
        <v>44323</v>
      </c>
    </row>
    <row r="891" customFormat="false" ht="13.8" hidden="false" customHeight="false" outlineLevel="0" collapsed="false">
      <c r="N891" s="87" t="n">
        <v>64</v>
      </c>
      <c r="O891" s="87" t="n">
        <v>64080</v>
      </c>
      <c r="P891" s="87" t="s">
        <v>1145</v>
      </c>
      <c r="Q891" s="1" t="str">
        <f aca="false">CONCATENATE(N891," - ",P891)</f>
        <v>64 - AUSSEVIELLE</v>
      </c>
      <c r="R891" s="89" t="n">
        <v>44211</v>
      </c>
      <c r="S891" s="89" t="n">
        <v>44309</v>
      </c>
      <c r="T891" s="90" t="n">
        <v>0</v>
      </c>
      <c r="U891" s="89" t="n">
        <v>44309</v>
      </c>
    </row>
    <row r="892" customFormat="false" ht="13.8" hidden="false" customHeight="false" outlineLevel="0" collapsed="false">
      <c r="N892" s="87" t="n">
        <v>64</v>
      </c>
      <c r="O892" s="87" t="n">
        <v>64082</v>
      </c>
      <c r="P892" s="87" t="s">
        <v>1146</v>
      </c>
      <c r="Q892" s="1" t="str">
        <f aca="false">CONCATENATE(N892," - ",P892)</f>
        <v>64 - AUTERRIVE</v>
      </c>
      <c r="R892" s="89" t="n">
        <v>44211</v>
      </c>
      <c r="S892" s="89" t="n">
        <v>44442</v>
      </c>
      <c r="T892" s="90" t="n">
        <v>0</v>
      </c>
      <c r="U892" s="89" t="n">
        <v>44442</v>
      </c>
    </row>
    <row r="893" customFormat="false" ht="13.8" hidden="false" customHeight="false" outlineLevel="0" collapsed="false">
      <c r="N893" s="87" t="n">
        <v>64</v>
      </c>
      <c r="O893" s="87" t="n">
        <v>64083</v>
      </c>
      <c r="P893" s="87" t="s">
        <v>1147</v>
      </c>
      <c r="Q893" s="1" t="str">
        <f aca="false">CONCATENATE(N893," - ",P893)</f>
        <v>64 - AUTEVIELLE-ST-MARTIN-BIDEREN</v>
      </c>
      <c r="R893" s="89" t="n">
        <v>44211</v>
      </c>
      <c r="S893" s="89" t="n">
        <v>44323</v>
      </c>
      <c r="T893" s="90" t="n">
        <v>0</v>
      </c>
      <c r="U893" s="89" t="n">
        <v>44323</v>
      </c>
    </row>
    <row r="894" customFormat="false" ht="13.8" hidden="false" customHeight="false" outlineLevel="0" collapsed="false">
      <c r="N894" s="87" t="n">
        <v>64</v>
      </c>
      <c r="O894" s="87" t="n">
        <v>64084</v>
      </c>
      <c r="P894" s="87" t="s">
        <v>1148</v>
      </c>
      <c r="Q894" s="1" t="str">
        <f aca="false">CONCATENATE(N894," - ",P894)</f>
        <v>64 - AYDIE</v>
      </c>
      <c r="R894" s="89" t="n">
        <v>44205</v>
      </c>
      <c r="S894" s="89" t="n">
        <v>44323</v>
      </c>
      <c r="T894" s="90" t="n">
        <v>0</v>
      </c>
      <c r="U894" s="89" t="n">
        <v>44323</v>
      </c>
    </row>
    <row r="895" customFormat="false" ht="13.8" hidden="false" customHeight="false" outlineLevel="0" collapsed="false">
      <c r="N895" s="87" t="n">
        <v>64</v>
      </c>
      <c r="O895" s="87" t="n">
        <v>64085</v>
      </c>
      <c r="P895" s="87" t="s">
        <v>1149</v>
      </c>
      <c r="Q895" s="1" t="str">
        <f aca="false">CONCATENATE(N895," - ",P895)</f>
        <v>64 - AYDIUS</v>
      </c>
      <c r="R895" s="89" t="n">
        <v>44214</v>
      </c>
      <c r="S895" s="89" t="n">
        <v>44323</v>
      </c>
      <c r="T895" s="90" t="n">
        <v>0</v>
      </c>
      <c r="U895" s="89" t="n">
        <v>44323</v>
      </c>
    </row>
    <row r="896" customFormat="false" ht="13.8" hidden="false" customHeight="false" outlineLevel="0" collapsed="false">
      <c r="N896" s="87" t="n">
        <v>64</v>
      </c>
      <c r="O896" s="87" t="n">
        <v>64086</v>
      </c>
      <c r="P896" s="87" t="s">
        <v>1150</v>
      </c>
      <c r="Q896" s="1" t="str">
        <f aca="false">CONCATENATE(N896," - ",P896)</f>
        <v>64 - AYHERRE</v>
      </c>
      <c r="R896" s="89" t="n">
        <v>44219</v>
      </c>
      <c r="S896" s="89" t="n">
        <v>44308</v>
      </c>
      <c r="T896" s="90" t="n">
        <v>0</v>
      </c>
      <c r="U896" s="89" t="n">
        <v>44308</v>
      </c>
    </row>
    <row r="897" customFormat="false" ht="13.8" hidden="false" customHeight="false" outlineLevel="0" collapsed="false">
      <c r="N897" s="87" t="n">
        <v>64</v>
      </c>
      <c r="O897" s="87" t="n">
        <v>64087</v>
      </c>
      <c r="P897" s="87" t="s">
        <v>1151</v>
      </c>
      <c r="Q897" s="1" t="str">
        <f aca="false">CONCATENATE(N897," - ",P897)</f>
        <v>64 - BAIGTS-DE-BÉARN</v>
      </c>
      <c r="R897" s="89" t="n">
        <v>44198</v>
      </c>
      <c r="S897" s="89" t="n">
        <v>44357</v>
      </c>
      <c r="T897" s="90" t="n">
        <v>0</v>
      </c>
      <c r="U897" s="89" t="n">
        <v>44357</v>
      </c>
    </row>
    <row r="898" customFormat="false" ht="13.8" hidden="false" customHeight="false" outlineLevel="0" collapsed="false">
      <c r="N898" s="87" t="n">
        <v>64</v>
      </c>
      <c r="O898" s="87" t="n">
        <v>64088</v>
      </c>
      <c r="P898" s="87" t="s">
        <v>1152</v>
      </c>
      <c r="Q898" s="1" t="str">
        <f aca="false">CONCATENATE(N898," - ",P898)</f>
        <v>64 - BALANSUN</v>
      </c>
      <c r="R898" s="89" t="n">
        <v>44205</v>
      </c>
      <c r="S898" s="89" t="n">
        <v>44357</v>
      </c>
      <c r="T898" s="90" t="n">
        <v>0</v>
      </c>
      <c r="U898" s="89" t="n">
        <v>44357</v>
      </c>
    </row>
    <row r="899" customFormat="false" ht="13.8" hidden="false" customHeight="false" outlineLevel="0" collapsed="false">
      <c r="N899" s="87" t="n">
        <v>64</v>
      </c>
      <c r="O899" s="87" t="n">
        <v>64089</v>
      </c>
      <c r="P899" s="87" t="s">
        <v>1153</v>
      </c>
      <c r="Q899" s="1" t="str">
        <f aca="false">CONCATENATE(N899," - ",P899)</f>
        <v>64 - BALEIX</v>
      </c>
      <c r="R899" s="89" t="n">
        <v>44211</v>
      </c>
      <c r="S899" s="89" t="n">
        <v>44308</v>
      </c>
      <c r="T899" s="90" t="n">
        <v>0</v>
      </c>
      <c r="U899" s="89" t="n">
        <v>44308</v>
      </c>
    </row>
    <row r="900" customFormat="false" ht="13.8" hidden="false" customHeight="false" outlineLevel="0" collapsed="false">
      <c r="N900" s="87" t="n">
        <v>64</v>
      </c>
      <c r="O900" s="87" t="n">
        <v>64090</v>
      </c>
      <c r="P900" s="87" t="s">
        <v>1154</v>
      </c>
      <c r="Q900" s="1" t="str">
        <f aca="false">CONCATENATE(N900," - ",P900)</f>
        <v>64 - BALIRACQ-MAUMUSSON</v>
      </c>
      <c r="R900" s="89" t="n">
        <v>44203</v>
      </c>
      <c r="S900" s="89" t="n">
        <v>44357</v>
      </c>
      <c r="T900" s="90" t="n">
        <v>0</v>
      </c>
      <c r="U900" s="89" t="n">
        <v>44357</v>
      </c>
    </row>
    <row r="901" customFormat="false" ht="13.8" hidden="false" customHeight="false" outlineLevel="0" collapsed="false">
      <c r="N901" s="87" t="n">
        <v>64</v>
      </c>
      <c r="O901" s="87" t="n">
        <v>64091</v>
      </c>
      <c r="P901" s="87" t="s">
        <v>1155</v>
      </c>
      <c r="Q901" s="1" t="str">
        <f aca="false">CONCATENATE(N901," - ",P901)</f>
        <v>64 - BALIROS</v>
      </c>
      <c r="R901" s="89" t="n">
        <v>44211</v>
      </c>
      <c r="S901" s="89" t="n">
        <v>44308</v>
      </c>
      <c r="T901" s="90" t="n">
        <v>0</v>
      </c>
      <c r="U901" s="89" t="n">
        <v>44308</v>
      </c>
    </row>
    <row r="902" customFormat="false" ht="13.8" hidden="false" customHeight="false" outlineLevel="0" collapsed="false">
      <c r="N902" s="87" t="n">
        <v>64</v>
      </c>
      <c r="O902" s="87" t="n">
        <v>64093</v>
      </c>
      <c r="P902" s="87" t="s">
        <v>1156</v>
      </c>
      <c r="Q902" s="1" t="str">
        <f aca="false">CONCATENATE(N902," - ",P902)</f>
        <v>64 - BARCUS</v>
      </c>
      <c r="R902" s="89" t="n">
        <v>44202</v>
      </c>
      <c r="S902" s="89" t="n">
        <v>44309</v>
      </c>
      <c r="T902" s="90" t="n">
        <v>0</v>
      </c>
      <c r="U902" s="89" t="n">
        <v>44309</v>
      </c>
    </row>
    <row r="903" customFormat="false" ht="13.8" hidden="false" customHeight="false" outlineLevel="0" collapsed="false">
      <c r="N903" s="87" t="n">
        <v>64</v>
      </c>
      <c r="O903" s="87" t="n">
        <v>64094</v>
      </c>
      <c r="P903" s="87" t="s">
        <v>1157</v>
      </c>
      <c r="Q903" s="1" t="str">
        <f aca="false">CONCATENATE(N903," - ",P903)</f>
        <v>64 - BARDOS</v>
      </c>
      <c r="R903" s="89" t="n">
        <v>44211</v>
      </c>
      <c r="S903" s="89" t="n">
        <v>44442</v>
      </c>
      <c r="T903" s="90" t="n">
        <v>0</v>
      </c>
      <c r="U903" s="89" t="n">
        <v>44442</v>
      </c>
    </row>
    <row r="904" customFormat="false" ht="13.8" hidden="false" customHeight="false" outlineLevel="0" collapsed="false">
      <c r="N904" s="87" t="n">
        <v>64</v>
      </c>
      <c r="O904" s="87" t="n">
        <v>64095</v>
      </c>
      <c r="P904" s="87" t="s">
        <v>1158</v>
      </c>
      <c r="Q904" s="1" t="str">
        <f aca="false">CONCATENATE(N904," - ",P904)</f>
        <v>64 - BARINQUE</v>
      </c>
      <c r="R904" s="89" t="n">
        <v>44211</v>
      </c>
      <c r="S904" s="89" t="n">
        <v>44357</v>
      </c>
      <c r="T904" s="90" t="n">
        <v>0</v>
      </c>
      <c r="U904" s="89" t="n">
        <v>44357</v>
      </c>
    </row>
    <row r="905" customFormat="false" ht="13.8" hidden="false" customHeight="false" outlineLevel="0" collapsed="false">
      <c r="N905" s="87" t="n">
        <v>64</v>
      </c>
      <c r="O905" s="87" t="n">
        <v>64096</v>
      </c>
      <c r="P905" s="87" t="s">
        <v>1159</v>
      </c>
      <c r="Q905" s="1" t="str">
        <f aca="false">CONCATENATE(N905," - ",P905)</f>
        <v>64 - BARRAUTE-CAMU</v>
      </c>
      <c r="R905" s="89" t="n">
        <v>44203</v>
      </c>
      <c r="S905" s="89" t="n">
        <v>44323</v>
      </c>
      <c r="T905" s="90" t="n">
        <v>0</v>
      </c>
      <c r="U905" s="89" t="n">
        <v>44323</v>
      </c>
    </row>
    <row r="906" customFormat="false" ht="13.8" hidden="false" customHeight="false" outlineLevel="0" collapsed="false">
      <c r="N906" s="87" t="n">
        <v>64</v>
      </c>
      <c r="O906" s="87" t="n">
        <v>64097</v>
      </c>
      <c r="P906" s="87" t="s">
        <v>1160</v>
      </c>
      <c r="Q906" s="1" t="str">
        <f aca="false">CONCATENATE(N906," - ",P906)</f>
        <v>64 - BARZUN</v>
      </c>
      <c r="R906" s="89" t="n">
        <v>44211</v>
      </c>
      <c r="S906" s="89" t="n">
        <v>44308</v>
      </c>
      <c r="T906" s="90" t="n">
        <v>0</v>
      </c>
      <c r="U906" s="89" t="n">
        <v>44308</v>
      </c>
    </row>
    <row r="907" customFormat="false" ht="13.8" hidden="false" customHeight="false" outlineLevel="0" collapsed="false">
      <c r="N907" s="87" t="n">
        <v>64</v>
      </c>
      <c r="O907" s="87" t="n">
        <v>64098</v>
      </c>
      <c r="P907" s="87" t="s">
        <v>1161</v>
      </c>
      <c r="Q907" s="1" t="str">
        <f aca="false">CONCATENATE(N907," - ",P907)</f>
        <v>64 - BASSILLON-VAUZÉ</v>
      </c>
      <c r="R907" s="89" t="n">
        <v>44189</v>
      </c>
      <c r="S907" s="89" t="n">
        <v>44323</v>
      </c>
      <c r="T907" s="90" t="n">
        <v>0</v>
      </c>
      <c r="U907" s="89" t="n">
        <v>44323</v>
      </c>
    </row>
    <row r="908" customFormat="false" ht="13.8" hidden="false" customHeight="false" outlineLevel="0" collapsed="false">
      <c r="N908" s="87" t="n">
        <v>64</v>
      </c>
      <c r="O908" s="87" t="n">
        <v>64099</v>
      </c>
      <c r="P908" s="87" t="s">
        <v>1162</v>
      </c>
      <c r="Q908" s="1" t="str">
        <f aca="false">CONCATENATE(N908," - ",P908)</f>
        <v>64 - BASTANÈS</v>
      </c>
      <c r="R908" s="89" t="n">
        <v>44202</v>
      </c>
      <c r="S908" s="89" t="n">
        <v>44309</v>
      </c>
      <c r="T908" s="90" t="n">
        <v>0</v>
      </c>
      <c r="U908" s="89" t="n">
        <v>44309</v>
      </c>
    </row>
    <row r="909" customFormat="false" ht="13.8" hidden="false" customHeight="false" outlineLevel="0" collapsed="false">
      <c r="N909" s="87" t="n">
        <v>64</v>
      </c>
      <c r="O909" s="87" t="n">
        <v>64101</v>
      </c>
      <c r="P909" s="87" t="s">
        <v>1163</v>
      </c>
      <c r="Q909" s="1" t="str">
        <f aca="false">CONCATENATE(N909," - ",P909)</f>
        <v>64 - BAUDREIX</v>
      </c>
      <c r="R909" s="89" t="n">
        <v>44211</v>
      </c>
      <c r="S909" s="89" t="n">
        <v>44308</v>
      </c>
      <c r="T909" s="90" t="n">
        <v>0</v>
      </c>
      <c r="U909" s="89" t="n">
        <v>44308</v>
      </c>
    </row>
    <row r="910" customFormat="false" ht="13.8" hidden="false" customHeight="false" outlineLevel="0" collapsed="false">
      <c r="N910" s="87" t="n">
        <v>64</v>
      </c>
      <c r="O910" s="87" t="n">
        <v>64102</v>
      </c>
      <c r="P910" s="87" t="s">
        <v>1164</v>
      </c>
      <c r="Q910" s="1" t="str">
        <f aca="false">CONCATENATE(N910," - ",P910)</f>
        <v>64 - BAYONNE</v>
      </c>
      <c r="R910" s="89" t="n">
        <v>44211</v>
      </c>
      <c r="S910" s="89" t="n">
        <v>44309</v>
      </c>
      <c r="T910" s="90" t="n">
        <v>0</v>
      </c>
      <c r="U910" s="89" t="n">
        <v>44309</v>
      </c>
    </row>
    <row r="911" customFormat="false" ht="13.8" hidden="false" customHeight="false" outlineLevel="0" collapsed="false">
      <c r="N911" s="87" t="n">
        <v>64</v>
      </c>
      <c r="O911" s="87" t="n">
        <v>64103</v>
      </c>
      <c r="P911" s="87" t="s">
        <v>1165</v>
      </c>
      <c r="Q911" s="1" t="str">
        <f aca="false">CONCATENATE(N911," - ",P911)</f>
        <v>64 - BÉDEILLE</v>
      </c>
      <c r="R911" s="89" t="n">
        <v>44211</v>
      </c>
      <c r="S911" s="89" t="n">
        <v>44308</v>
      </c>
      <c r="T911" s="90" t="n">
        <v>0</v>
      </c>
      <c r="U911" s="89" t="n">
        <v>44308</v>
      </c>
    </row>
    <row r="912" customFormat="false" ht="13.8" hidden="false" customHeight="false" outlineLevel="0" collapsed="false">
      <c r="N912" s="87" t="n">
        <v>64</v>
      </c>
      <c r="O912" s="87" t="n">
        <v>64105</v>
      </c>
      <c r="P912" s="87" t="s">
        <v>1166</v>
      </c>
      <c r="Q912" s="1" t="str">
        <f aca="false">CONCATENATE(N912," - ",P912)</f>
        <v>64 - BÉGUIOS</v>
      </c>
      <c r="R912" s="89" t="n">
        <v>44211</v>
      </c>
      <c r="S912" s="89" t="n">
        <v>44308</v>
      </c>
      <c r="T912" s="90" t="n">
        <v>0</v>
      </c>
      <c r="U912" s="89" t="n">
        <v>44308</v>
      </c>
    </row>
    <row r="913" customFormat="false" ht="13.8" hidden="false" customHeight="false" outlineLevel="0" collapsed="false">
      <c r="N913" s="87" t="n">
        <v>64</v>
      </c>
      <c r="O913" s="87" t="n">
        <v>64106</v>
      </c>
      <c r="P913" s="87" t="s">
        <v>1167</v>
      </c>
      <c r="Q913" s="1" t="str">
        <f aca="false">CONCATENATE(N913," - ",P913)</f>
        <v>64 - BÉHASQUE-LAPISTE</v>
      </c>
      <c r="R913" s="89" t="n">
        <v>44211</v>
      </c>
      <c r="S913" s="89" t="n">
        <v>44309</v>
      </c>
      <c r="T913" s="90" t="n">
        <v>0</v>
      </c>
      <c r="U913" s="89" t="n">
        <v>44309</v>
      </c>
    </row>
    <row r="914" customFormat="false" ht="13.8" hidden="false" customHeight="false" outlineLevel="0" collapsed="false">
      <c r="N914" s="87" t="n">
        <v>64</v>
      </c>
      <c r="O914" s="87" t="n">
        <v>64108</v>
      </c>
      <c r="P914" s="87" t="s">
        <v>1168</v>
      </c>
      <c r="Q914" s="1" t="str">
        <f aca="false">CONCATENATE(N914," - ",P914)</f>
        <v>64 - BELLOCQ</v>
      </c>
      <c r="R914" s="89" t="n">
        <v>44192</v>
      </c>
      <c r="S914" s="89" t="n">
        <v>44357</v>
      </c>
      <c r="T914" s="90" t="n">
        <v>0</v>
      </c>
      <c r="U914" s="89" t="n">
        <v>44357</v>
      </c>
    </row>
    <row r="915" customFormat="false" ht="13.8" hidden="false" customHeight="false" outlineLevel="0" collapsed="false">
      <c r="N915" s="87" t="n">
        <v>64</v>
      </c>
      <c r="O915" s="87" t="n">
        <v>64109</v>
      </c>
      <c r="P915" s="87" t="s">
        <v>1169</v>
      </c>
      <c r="Q915" s="1" t="str">
        <f aca="false">CONCATENATE(N915," - ",P915)</f>
        <v>64 - BÉNÉJACQ</v>
      </c>
      <c r="R915" s="89" t="n">
        <v>44211</v>
      </c>
      <c r="S915" s="89" t="n">
        <v>44308</v>
      </c>
      <c r="T915" s="90" t="n">
        <v>0</v>
      </c>
      <c r="U915" s="89" t="n">
        <v>44308</v>
      </c>
    </row>
    <row r="916" customFormat="false" ht="13.8" hidden="false" customHeight="false" outlineLevel="0" collapsed="false">
      <c r="N916" s="87" t="n">
        <v>64</v>
      </c>
      <c r="O916" s="87" t="n">
        <v>64110</v>
      </c>
      <c r="P916" s="87" t="s">
        <v>1170</v>
      </c>
      <c r="Q916" s="1" t="str">
        <f aca="false">CONCATENATE(N916," - ",P916)</f>
        <v>64 - BÉOST</v>
      </c>
      <c r="R916" s="89" t="n">
        <v>44211</v>
      </c>
      <c r="S916" s="89" t="n">
        <v>44323</v>
      </c>
      <c r="T916" s="90" t="n">
        <v>0</v>
      </c>
      <c r="U916" s="89" t="n">
        <v>44323</v>
      </c>
    </row>
    <row r="917" customFormat="false" ht="13.8" hidden="false" customHeight="false" outlineLevel="0" collapsed="false">
      <c r="N917" s="87" t="n">
        <v>64</v>
      </c>
      <c r="O917" s="87" t="n">
        <v>64111</v>
      </c>
      <c r="P917" s="87" t="s">
        <v>1171</v>
      </c>
      <c r="Q917" s="1" t="str">
        <f aca="false">CONCATENATE(N917," - ",P917)</f>
        <v>64 - BENTAYOU-SÉRÉE</v>
      </c>
      <c r="R917" s="89" t="n">
        <v>44211</v>
      </c>
      <c r="S917" s="89" t="n">
        <v>44308</v>
      </c>
      <c r="T917" s="90" t="n">
        <v>0</v>
      </c>
      <c r="U917" s="89" t="n">
        <v>44308</v>
      </c>
    </row>
    <row r="918" customFormat="false" ht="13.8" hidden="false" customHeight="false" outlineLevel="0" collapsed="false">
      <c r="N918" s="87" t="n">
        <v>64</v>
      </c>
      <c r="O918" s="87" t="n">
        <v>64112</v>
      </c>
      <c r="P918" s="87" t="s">
        <v>1172</v>
      </c>
      <c r="Q918" s="1" t="str">
        <f aca="false">CONCATENATE(N918," - ",P918)</f>
        <v>64 - BÉRENX</v>
      </c>
      <c r="R918" s="89" t="n">
        <v>44198</v>
      </c>
      <c r="S918" s="89" t="n">
        <v>44323</v>
      </c>
      <c r="T918" s="90" t="n">
        <v>0</v>
      </c>
      <c r="U918" s="89" t="n">
        <v>44323</v>
      </c>
    </row>
    <row r="919" customFormat="false" ht="13.8" hidden="false" customHeight="false" outlineLevel="0" collapsed="false">
      <c r="N919" s="87" t="n">
        <v>64</v>
      </c>
      <c r="O919" s="87" t="n">
        <v>64113</v>
      </c>
      <c r="P919" s="87" t="s">
        <v>1173</v>
      </c>
      <c r="Q919" s="1" t="str">
        <f aca="false">CONCATENATE(N919," - ",P919)</f>
        <v>64 - BERGOUEY-VIELLENAVE</v>
      </c>
      <c r="R919" s="89" t="n">
        <v>44211</v>
      </c>
      <c r="S919" s="89" t="n">
        <v>44442</v>
      </c>
      <c r="T919" s="90" t="n">
        <v>0</v>
      </c>
      <c r="U919" s="89" t="n">
        <v>44442</v>
      </c>
    </row>
    <row r="920" customFormat="false" ht="13.8" hidden="false" customHeight="false" outlineLevel="0" collapsed="false">
      <c r="N920" s="87" t="n">
        <v>64</v>
      </c>
      <c r="O920" s="87" t="n">
        <v>64114</v>
      </c>
      <c r="P920" s="87" t="s">
        <v>1174</v>
      </c>
      <c r="Q920" s="1" t="str">
        <f aca="false">CONCATENATE(N920," - ",P920)</f>
        <v>64 - BERNADETS</v>
      </c>
      <c r="R920" s="89" t="n">
        <v>44211</v>
      </c>
      <c r="S920" s="89" t="n">
        <v>44323</v>
      </c>
      <c r="T920" s="90" t="n">
        <v>0</v>
      </c>
      <c r="U920" s="89" t="n">
        <v>44323</v>
      </c>
    </row>
    <row r="921" customFormat="false" ht="13.8" hidden="false" customHeight="false" outlineLevel="0" collapsed="false">
      <c r="N921" s="87" t="n">
        <v>64</v>
      </c>
      <c r="O921" s="87" t="n">
        <v>64115</v>
      </c>
      <c r="P921" s="87" t="s">
        <v>1175</v>
      </c>
      <c r="Q921" s="1" t="str">
        <f aca="false">CONCATENATE(N921," - ",P921)</f>
        <v>64 - BERROGAIN-LARUNS</v>
      </c>
      <c r="R921" s="89" t="n">
        <v>44203</v>
      </c>
      <c r="S921" s="89" t="n">
        <v>44309</v>
      </c>
      <c r="T921" s="90" t="n">
        <v>0</v>
      </c>
      <c r="U921" s="89" t="n">
        <v>44309</v>
      </c>
    </row>
    <row r="922" customFormat="false" ht="13.8" hidden="false" customHeight="false" outlineLevel="0" collapsed="false">
      <c r="N922" s="87" t="n">
        <v>64</v>
      </c>
      <c r="O922" s="87" t="n">
        <v>64116</v>
      </c>
      <c r="P922" s="87" t="s">
        <v>1176</v>
      </c>
      <c r="Q922" s="1" t="str">
        <f aca="false">CONCATENATE(N922," - ",P922)</f>
        <v>64 - BESCAT</v>
      </c>
      <c r="R922" s="89" t="n">
        <v>44206</v>
      </c>
      <c r="S922" s="89" t="n">
        <v>44323</v>
      </c>
      <c r="T922" s="90" t="n">
        <v>0</v>
      </c>
      <c r="U922" s="89" t="n">
        <v>44323</v>
      </c>
    </row>
    <row r="923" customFormat="false" ht="13.8" hidden="false" customHeight="false" outlineLevel="0" collapsed="false">
      <c r="N923" s="87" t="n">
        <v>64</v>
      </c>
      <c r="O923" s="87" t="n">
        <v>64117</v>
      </c>
      <c r="P923" s="87" t="s">
        <v>1177</v>
      </c>
      <c r="Q923" s="1" t="str">
        <f aca="false">CONCATENATE(N923," - ",P923)</f>
        <v>64 - BÉSINGRAND</v>
      </c>
      <c r="R923" s="89" t="n">
        <v>44211</v>
      </c>
      <c r="S923" s="89" t="n">
        <v>44323</v>
      </c>
      <c r="T923" s="90" t="n">
        <v>0</v>
      </c>
      <c r="U923" s="89" t="n">
        <v>44323</v>
      </c>
    </row>
    <row r="924" customFormat="false" ht="13.8" hidden="false" customHeight="false" outlineLevel="0" collapsed="false">
      <c r="N924" s="87" t="n">
        <v>64</v>
      </c>
      <c r="O924" s="87" t="n">
        <v>64118</v>
      </c>
      <c r="P924" s="87" t="s">
        <v>1178</v>
      </c>
      <c r="Q924" s="1" t="str">
        <f aca="false">CONCATENATE(N924," - ",P924)</f>
        <v>64 - BÉTRACQ</v>
      </c>
      <c r="R924" s="89" t="n">
        <v>44189</v>
      </c>
      <c r="S924" s="89" t="n">
        <v>44323</v>
      </c>
      <c r="T924" s="90" t="n">
        <v>0</v>
      </c>
      <c r="U924" s="89" t="n">
        <v>44323</v>
      </c>
    </row>
    <row r="925" customFormat="false" ht="13.8" hidden="false" customHeight="false" outlineLevel="0" collapsed="false">
      <c r="N925" s="87" t="n">
        <v>64</v>
      </c>
      <c r="O925" s="87" t="n">
        <v>64119</v>
      </c>
      <c r="P925" s="87" t="s">
        <v>1179</v>
      </c>
      <c r="Q925" s="1" t="str">
        <f aca="false">CONCATENATE(N925," - ",P925)</f>
        <v>64 - BEUSTE</v>
      </c>
      <c r="R925" s="89" t="n">
        <v>44211</v>
      </c>
      <c r="S925" s="89" t="n">
        <v>44308</v>
      </c>
      <c r="T925" s="90" t="n">
        <v>0</v>
      </c>
      <c r="U925" s="89" t="n">
        <v>44308</v>
      </c>
    </row>
    <row r="926" customFormat="false" ht="13.8" hidden="false" customHeight="false" outlineLevel="0" collapsed="false">
      <c r="N926" s="87" t="n">
        <v>64</v>
      </c>
      <c r="O926" s="87" t="n">
        <v>64120</v>
      </c>
      <c r="P926" s="87" t="s">
        <v>1180</v>
      </c>
      <c r="Q926" s="1" t="str">
        <f aca="false">CONCATENATE(N926," - ",P926)</f>
        <v>64 - BEYRIE-SUR-JOYEUSE</v>
      </c>
      <c r="R926" s="89" t="n">
        <v>44211</v>
      </c>
      <c r="S926" s="89" t="n">
        <v>44308</v>
      </c>
      <c r="T926" s="90" t="n">
        <v>0</v>
      </c>
      <c r="U926" s="89" t="n">
        <v>44308</v>
      </c>
    </row>
    <row r="927" customFormat="false" ht="13.8" hidden="false" customHeight="false" outlineLevel="0" collapsed="false">
      <c r="N927" s="87" t="n">
        <v>64</v>
      </c>
      <c r="O927" s="87" t="n">
        <v>64121</v>
      </c>
      <c r="P927" s="87" t="s">
        <v>1181</v>
      </c>
      <c r="Q927" s="1" t="str">
        <f aca="false">CONCATENATE(N927," - ",P927)</f>
        <v>64 - BEYRIE-EN-BÉARN</v>
      </c>
      <c r="R927" s="89" t="n">
        <v>44211</v>
      </c>
      <c r="S927" s="89" t="n">
        <v>44309</v>
      </c>
      <c r="T927" s="90" t="n">
        <v>0</v>
      </c>
      <c r="U927" s="89" t="n">
        <v>44309</v>
      </c>
    </row>
    <row r="928" customFormat="false" ht="13.8" hidden="false" customHeight="false" outlineLevel="0" collapsed="false">
      <c r="N928" s="87" t="n">
        <v>64</v>
      </c>
      <c r="O928" s="87" t="n">
        <v>64122</v>
      </c>
      <c r="P928" s="87" t="s">
        <v>1182</v>
      </c>
      <c r="Q928" s="1" t="str">
        <f aca="false">CONCATENATE(N928," - ",P928)</f>
        <v>64 - BIARRITZ</v>
      </c>
      <c r="R928" s="89" t="n">
        <v>44211</v>
      </c>
      <c r="S928" s="89" t="n">
        <v>44309</v>
      </c>
      <c r="T928" s="90" t="n">
        <v>0</v>
      </c>
      <c r="U928" s="89" t="n">
        <v>44309</v>
      </c>
    </row>
    <row r="929" customFormat="false" ht="13.8" hidden="false" customHeight="false" outlineLevel="0" collapsed="false">
      <c r="N929" s="87" t="n">
        <v>64</v>
      </c>
      <c r="O929" s="87" t="n">
        <v>64123</v>
      </c>
      <c r="P929" s="87" t="s">
        <v>1183</v>
      </c>
      <c r="Q929" s="1" t="str">
        <f aca="false">CONCATENATE(N929," - ",P929)</f>
        <v>64 - BIDACHE</v>
      </c>
      <c r="R929" s="89" t="n">
        <v>44211</v>
      </c>
      <c r="S929" s="89" t="n">
        <v>44442</v>
      </c>
      <c r="T929" s="90" t="n">
        <v>0</v>
      </c>
      <c r="U929" s="89" t="n">
        <v>44442</v>
      </c>
    </row>
    <row r="930" customFormat="false" ht="13.8" hidden="false" customHeight="false" outlineLevel="0" collapsed="false">
      <c r="N930" s="87" t="n">
        <v>64</v>
      </c>
      <c r="O930" s="87" t="n">
        <v>64126</v>
      </c>
      <c r="P930" s="87" t="s">
        <v>1184</v>
      </c>
      <c r="Q930" s="1" t="str">
        <f aca="false">CONCATENATE(N930," - ",P930)</f>
        <v>64 - BIDOS</v>
      </c>
      <c r="R930" s="89" t="n">
        <v>44211</v>
      </c>
      <c r="S930" s="89" t="n">
        <v>44309</v>
      </c>
      <c r="T930" s="90" t="n">
        <v>0</v>
      </c>
      <c r="U930" s="89" t="n">
        <v>44309</v>
      </c>
    </row>
    <row r="931" customFormat="false" ht="13.8" hidden="false" customHeight="false" outlineLevel="0" collapsed="false">
      <c r="N931" s="87" t="n">
        <v>64</v>
      </c>
      <c r="O931" s="87" t="n">
        <v>64127</v>
      </c>
      <c r="P931" s="87" t="s">
        <v>1185</v>
      </c>
      <c r="Q931" s="1" t="str">
        <f aca="false">CONCATENATE(N931," - ",P931)</f>
        <v>64 - BIELLE</v>
      </c>
      <c r="R931" s="89" t="n">
        <v>44206</v>
      </c>
      <c r="S931" s="89" t="n">
        <v>44323</v>
      </c>
      <c r="T931" s="90" t="n">
        <v>0</v>
      </c>
      <c r="U931" s="89" t="n">
        <v>44323</v>
      </c>
    </row>
    <row r="932" customFormat="false" ht="13.8" hidden="false" customHeight="false" outlineLevel="0" collapsed="false">
      <c r="N932" s="87" t="n">
        <v>64</v>
      </c>
      <c r="O932" s="87" t="n">
        <v>64128</v>
      </c>
      <c r="P932" s="87" t="s">
        <v>1186</v>
      </c>
      <c r="Q932" s="1" t="str">
        <f aca="false">CONCATENATE(N932," - ",P932)</f>
        <v>64 - BILHÈRES</v>
      </c>
      <c r="R932" s="89" t="n">
        <v>44206</v>
      </c>
      <c r="S932" s="89" t="n">
        <v>44323</v>
      </c>
      <c r="T932" s="90" t="n">
        <v>0</v>
      </c>
      <c r="U932" s="89" t="n">
        <v>44323</v>
      </c>
    </row>
    <row r="933" customFormat="false" ht="13.8" hidden="false" customHeight="false" outlineLevel="0" collapsed="false">
      <c r="N933" s="87" t="n">
        <v>64</v>
      </c>
      <c r="O933" s="87" t="n">
        <v>64129</v>
      </c>
      <c r="P933" s="87" t="s">
        <v>1187</v>
      </c>
      <c r="Q933" s="1" t="str">
        <f aca="false">CONCATENATE(N933," - ",P933)</f>
        <v>64 - BILLÈRE</v>
      </c>
      <c r="R933" s="89" t="n">
        <v>44211</v>
      </c>
      <c r="S933" s="89" t="n">
        <v>44308</v>
      </c>
      <c r="T933" s="90" t="n">
        <v>0</v>
      </c>
      <c r="U933" s="89" t="n">
        <v>44308</v>
      </c>
    </row>
    <row r="934" customFormat="false" ht="13.8" hidden="false" customHeight="false" outlineLevel="0" collapsed="false">
      <c r="N934" s="87" t="n">
        <v>64</v>
      </c>
      <c r="O934" s="87" t="n">
        <v>64131</v>
      </c>
      <c r="P934" s="87" t="s">
        <v>1188</v>
      </c>
      <c r="Q934" s="1" t="str">
        <f aca="false">CONCATENATE(N934," - ",P934)</f>
        <v>64 - BIRON</v>
      </c>
      <c r="R934" s="89" t="n">
        <v>44205</v>
      </c>
      <c r="S934" s="89" t="n">
        <v>44357</v>
      </c>
      <c r="T934" s="90" t="n">
        <v>0</v>
      </c>
      <c r="U934" s="89" t="n">
        <v>44357</v>
      </c>
    </row>
    <row r="935" customFormat="false" ht="13.8" hidden="false" customHeight="false" outlineLevel="0" collapsed="false">
      <c r="N935" s="87" t="n">
        <v>64</v>
      </c>
      <c r="O935" s="87" t="n">
        <v>64132</v>
      </c>
      <c r="P935" s="87" t="s">
        <v>1189</v>
      </c>
      <c r="Q935" s="1" t="str">
        <f aca="false">CONCATENATE(N935," - ",P935)</f>
        <v>64 - BIZANOS</v>
      </c>
      <c r="R935" s="89" t="n">
        <v>44211</v>
      </c>
      <c r="S935" s="89" t="n">
        <v>44308</v>
      </c>
      <c r="T935" s="90" t="n">
        <v>0</v>
      </c>
      <c r="U935" s="89" t="n">
        <v>44308</v>
      </c>
    </row>
    <row r="936" customFormat="false" ht="13.8" hidden="false" customHeight="false" outlineLevel="0" collapsed="false">
      <c r="N936" s="87" t="n">
        <v>64</v>
      </c>
      <c r="O936" s="87" t="n">
        <v>64133</v>
      </c>
      <c r="P936" s="87" t="s">
        <v>1190</v>
      </c>
      <c r="Q936" s="1" t="str">
        <f aca="false">CONCATENATE(N936," - ",P936)</f>
        <v>64 - BOEIL-BEZING</v>
      </c>
      <c r="R936" s="89" t="n">
        <v>44211</v>
      </c>
      <c r="S936" s="89" t="n">
        <v>44308</v>
      </c>
      <c r="T936" s="90" t="n">
        <v>0</v>
      </c>
      <c r="U936" s="89" t="n">
        <v>44308</v>
      </c>
    </row>
    <row r="937" customFormat="false" ht="13.8" hidden="false" customHeight="false" outlineLevel="0" collapsed="false">
      <c r="N937" s="87" t="n">
        <v>64</v>
      </c>
      <c r="O937" s="87" t="n">
        <v>64135</v>
      </c>
      <c r="P937" s="87" t="s">
        <v>1191</v>
      </c>
      <c r="Q937" s="1" t="str">
        <f aca="false">CONCATENATE(N937," - ",P937)</f>
        <v>64 - BONNUT</v>
      </c>
      <c r="R937" s="89" t="n">
        <v>44192</v>
      </c>
      <c r="S937" s="89" t="n">
        <v>44357</v>
      </c>
      <c r="T937" s="90" t="n">
        <v>0</v>
      </c>
      <c r="U937" s="89" t="n">
        <v>44357</v>
      </c>
    </row>
    <row r="938" customFormat="false" ht="13.8" hidden="false" customHeight="false" outlineLevel="0" collapsed="false">
      <c r="N938" s="87" t="n">
        <v>64</v>
      </c>
      <c r="O938" s="87" t="n">
        <v>64137</v>
      </c>
      <c r="P938" s="87" t="s">
        <v>1192</v>
      </c>
      <c r="Q938" s="1" t="str">
        <f aca="false">CONCATENATE(N938," - ",P938)</f>
        <v>64 - BORDÈRES</v>
      </c>
      <c r="R938" s="89" t="n">
        <v>44211</v>
      </c>
      <c r="S938" s="89" t="n">
        <v>44308</v>
      </c>
      <c r="T938" s="90" t="n">
        <v>0</v>
      </c>
      <c r="U938" s="89" t="n">
        <v>44308</v>
      </c>
    </row>
    <row r="939" customFormat="false" ht="13.8" hidden="false" customHeight="false" outlineLevel="0" collapsed="false">
      <c r="N939" s="87" t="n">
        <v>64</v>
      </c>
      <c r="O939" s="87" t="n">
        <v>64138</v>
      </c>
      <c r="P939" s="87" t="s">
        <v>1193</v>
      </c>
      <c r="Q939" s="1" t="str">
        <f aca="false">CONCATENATE(N939," - ",P939)</f>
        <v>64 - BORDES</v>
      </c>
      <c r="R939" s="89" t="n">
        <v>44211</v>
      </c>
      <c r="S939" s="89" t="n">
        <v>44308</v>
      </c>
      <c r="T939" s="90" t="n">
        <v>0</v>
      </c>
      <c r="U939" s="89" t="n">
        <v>44308</v>
      </c>
    </row>
    <row r="940" customFormat="false" ht="13.8" hidden="false" customHeight="false" outlineLevel="0" collapsed="false">
      <c r="N940" s="87" t="n">
        <v>64</v>
      </c>
      <c r="O940" s="87" t="n">
        <v>64139</v>
      </c>
      <c r="P940" s="87" t="s">
        <v>1194</v>
      </c>
      <c r="Q940" s="1" t="str">
        <f aca="false">CONCATENATE(N940," - ",P940)</f>
        <v>64 - BOSDARROS</v>
      </c>
      <c r="R940" s="89" t="n">
        <v>44206</v>
      </c>
      <c r="S940" s="89" t="n">
        <v>44308</v>
      </c>
      <c r="T940" s="90" t="n">
        <v>0</v>
      </c>
      <c r="U940" s="89" t="n">
        <v>44308</v>
      </c>
    </row>
    <row r="941" customFormat="false" ht="13.8" hidden="false" customHeight="false" outlineLevel="0" collapsed="false">
      <c r="N941" s="87" t="n">
        <v>64</v>
      </c>
      <c r="O941" s="87" t="n">
        <v>64140</v>
      </c>
      <c r="P941" s="87" t="s">
        <v>1195</v>
      </c>
      <c r="Q941" s="1" t="str">
        <f aca="false">CONCATENATE(N941," - ",P941)</f>
        <v>64 - BOUCAU</v>
      </c>
      <c r="R941" s="89" t="n">
        <v>44211</v>
      </c>
      <c r="S941" s="89" t="n">
        <v>44309</v>
      </c>
      <c r="T941" s="90" t="n">
        <v>0</v>
      </c>
      <c r="U941" s="89" t="n">
        <v>44309</v>
      </c>
    </row>
    <row r="942" customFormat="false" ht="13.8" hidden="false" customHeight="false" outlineLevel="0" collapsed="false">
      <c r="N942" s="87" t="n">
        <v>64</v>
      </c>
      <c r="O942" s="87" t="n">
        <v>64141</v>
      </c>
      <c r="P942" s="87" t="s">
        <v>1196</v>
      </c>
      <c r="Q942" s="1" t="str">
        <f aca="false">CONCATENATE(N942," - ",P942)</f>
        <v>64 - BOUEILH-BOUEILHO-LASQUE</v>
      </c>
      <c r="R942" s="89" t="n">
        <v>44203</v>
      </c>
      <c r="S942" s="89" t="n">
        <v>44357</v>
      </c>
      <c r="T942" s="90" t="n">
        <v>0</v>
      </c>
      <c r="U942" s="89" t="n">
        <v>44357</v>
      </c>
    </row>
    <row r="943" customFormat="false" ht="13.8" hidden="false" customHeight="false" outlineLevel="0" collapsed="false">
      <c r="N943" s="87" t="n">
        <v>64</v>
      </c>
      <c r="O943" s="87" t="n">
        <v>64142</v>
      </c>
      <c r="P943" s="87" t="s">
        <v>1197</v>
      </c>
      <c r="Q943" s="1" t="str">
        <f aca="false">CONCATENATE(N943," - ",P943)</f>
        <v>64 - BOUGARBER</v>
      </c>
      <c r="R943" s="89" t="n">
        <v>44204</v>
      </c>
      <c r="S943" s="89" t="n">
        <v>44323</v>
      </c>
      <c r="T943" s="90" t="n">
        <v>0</v>
      </c>
      <c r="U943" s="89" t="n">
        <v>44323</v>
      </c>
    </row>
    <row r="944" customFormat="false" ht="13.8" hidden="false" customHeight="false" outlineLevel="0" collapsed="false">
      <c r="N944" s="87" t="n">
        <v>64</v>
      </c>
      <c r="O944" s="87" t="n">
        <v>64143</v>
      </c>
      <c r="P944" s="87" t="s">
        <v>1198</v>
      </c>
      <c r="Q944" s="1" t="str">
        <f aca="false">CONCATENATE(N944," - ",P944)</f>
        <v>64 - BOUILLON</v>
      </c>
      <c r="R944" s="89" t="n">
        <v>44203</v>
      </c>
      <c r="S944" s="89" t="n">
        <v>44357</v>
      </c>
      <c r="T944" s="90" t="n">
        <v>0</v>
      </c>
      <c r="U944" s="89" t="n">
        <v>44357</v>
      </c>
    </row>
    <row r="945" customFormat="false" ht="13.8" hidden="false" customHeight="false" outlineLevel="0" collapsed="false">
      <c r="N945" s="87" t="n">
        <v>64</v>
      </c>
      <c r="O945" s="87" t="n">
        <v>64144</v>
      </c>
      <c r="P945" s="87" t="s">
        <v>1199</v>
      </c>
      <c r="Q945" s="1" t="str">
        <f aca="false">CONCATENATE(N945," - ",P945)</f>
        <v>64 - BOUMOURT</v>
      </c>
      <c r="R945" s="89" t="n">
        <v>44204</v>
      </c>
      <c r="S945" s="89" t="n">
        <v>44357</v>
      </c>
      <c r="T945" s="90" t="n">
        <v>0</v>
      </c>
      <c r="U945" s="89" t="n">
        <v>44357</v>
      </c>
    </row>
    <row r="946" customFormat="false" ht="13.8" hidden="false" customHeight="false" outlineLevel="0" collapsed="false">
      <c r="N946" s="87" t="n">
        <v>64</v>
      </c>
      <c r="O946" s="87" t="n">
        <v>64145</v>
      </c>
      <c r="P946" s="87" t="s">
        <v>1200</v>
      </c>
      <c r="Q946" s="1" t="str">
        <f aca="false">CONCATENATE(N946," - ",P946)</f>
        <v>64 - BOURDETTES</v>
      </c>
      <c r="R946" s="89" t="n">
        <v>44211</v>
      </c>
      <c r="S946" s="89" t="n">
        <v>44308</v>
      </c>
      <c r="T946" s="90" t="n">
        <v>0</v>
      </c>
      <c r="U946" s="89" t="n">
        <v>44308</v>
      </c>
    </row>
    <row r="947" customFormat="false" ht="13.8" hidden="false" customHeight="false" outlineLevel="0" collapsed="false">
      <c r="N947" s="87" t="n">
        <v>64</v>
      </c>
      <c r="O947" s="87" t="n">
        <v>64146</v>
      </c>
      <c r="P947" s="87" t="s">
        <v>1201</v>
      </c>
      <c r="Q947" s="1" t="str">
        <f aca="false">CONCATENATE(N947," - ",P947)</f>
        <v>64 - BOURNOS</v>
      </c>
      <c r="R947" s="89" t="n">
        <v>44204</v>
      </c>
      <c r="S947" s="89" t="n">
        <v>44323</v>
      </c>
      <c r="T947" s="90" t="n">
        <v>0</v>
      </c>
      <c r="U947" s="89" t="n">
        <v>44323</v>
      </c>
    </row>
    <row r="948" customFormat="false" ht="13.8" hidden="false" customHeight="false" outlineLevel="0" collapsed="false">
      <c r="N948" s="87" t="n">
        <v>64</v>
      </c>
      <c r="O948" s="87" t="n">
        <v>64147</v>
      </c>
      <c r="P948" s="87" t="s">
        <v>1202</v>
      </c>
      <c r="Q948" s="1" t="str">
        <f aca="false">CONCATENATE(N948," - ",P948)</f>
        <v>64 - BRISCOUS</v>
      </c>
      <c r="R948" s="89" t="n">
        <v>44211</v>
      </c>
      <c r="S948" s="89" t="n">
        <v>44309</v>
      </c>
      <c r="T948" s="90" t="n">
        <v>0</v>
      </c>
      <c r="U948" s="89" t="n">
        <v>44309</v>
      </c>
    </row>
    <row r="949" customFormat="false" ht="13.8" hidden="false" customHeight="false" outlineLevel="0" collapsed="false">
      <c r="N949" s="87" t="n">
        <v>64</v>
      </c>
      <c r="O949" s="87" t="n">
        <v>64148</v>
      </c>
      <c r="P949" s="87" t="s">
        <v>1203</v>
      </c>
      <c r="Q949" s="1" t="str">
        <f aca="false">CONCATENATE(N949," - ",P949)</f>
        <v>64 - BRUGES-CAPBIS-MIFAGET</v>
      </c>
      <c r="R949" s="89" t="n">
        <v>44206</v>
      </c>
      <c r="S949" s="89" t="n">
        <v>44323</v>
      </c>
      <c r="T949" s="90" t="n">
        <v>0</v>
      </c>
      <c r="U949" s="89" t="n">
        <v>44323</v>
      </c>
    </row>
    <row r="950" customFormat="false" ht="13.8" hidden="false" customHeight="false" outlineLevel="0" collapsed="false">
      <c r="N950" s="87" t="n">
        <v>64</v>
      </c>
      <c r="O950" s="87" t="n">
        <v>64149</v>
      </c>
      <c r="P950" s="87" t="s">
        <v>1204</v>
      </c>
      <c r="Q950" s="1" t="str">
        <f aca="false">CONCATENATE(N950," - ",P950)</f>
        <v>64 - BUGNEIN</v>
      </c>
      <c r="R950" s="89" t="n">
        <v>44202</v>
      </c>
      <c r="S950" s="89" t="n">
        <v>44323</v>
      </c>
      <c r="T950" s="90" t="n">
        <v>0</v>
      </c>
      <c r="U950" s="89" t="n">
        <v>44323</v>
      </c>
    </row>
    <row r="951" customFormat="false" ht="13.8" hidden="false" customHeight="false" outlineLevel="0" collapsed="false">
      <c r="N951" s="87" t="n">
        <v>64</v>
      </c>
      <c r="O951" s="87" t="n">
        <v>64150</v>
      </c>
      <c r="P951" s="87" t="s">
        <v>1205</v>
      </c>
      <c r="Q951" s="1" t="str">
        <f aca="false">CONCATENATE(N951," - ",P951)</f>
        <v>64 - BUNUS</v>
      </c>
      <c r="R951" s="89" t="n">
        <v>44211</v>
      </c>
      <c r="S951" s="89" t="n">
        <v>44309</v>
      </c>
      <c r="T951" s="90" t="n">
        <v>0</v>
      </c>
      <c r="U951" s="89" t="n">
        <v>44309</v>
      </c>
    </row>
    <row r="952" customFormat="false" ht="13.8" hidden="false" customHeight="false" outlineLevel="0" collapsed="false">
      <c r="N952" s="87" t="n">
        <v>64</v>
      </c>
      <c r="O952" s="87" t="n">
        <v>64151</v>
      </c>
      <c r="P952" s="87" t="s">
        <v>1206</v>
      </c>
      <c r="Q952" s="1" t="str">
        <f aca="false">CONCATENATE(N952," - ",P952)</f>
        <v>64 - BURGARONNE</v>
      </c>
      <c r="R952" s="89" t="n">
        <v>44203</v>
      </c>
      <c r="S952" s="89" t="n">
        <v>44323</v>
      </c>
      <c r="T952" s="90" t="n">
        <v>0</v>
      </c>
      <c r="U952" s="89" t="n">
        <v>44323</v>
      </c>
    </row>
    <row r="953" customFormat="false" ht="13.8" hidden="false" customHeight="false" outlineLevel="0" collapsed="false">
      <c r="N953" s="87" t="n">
        <v>64</v>
      </c>
      <c r="O953" s="87" t="n">
        <v>64152</v>
      </c>
      <c r="P953" s="87" t="s">
        <v>1207</v>
      </c>
      <c r="Q953" s="1" t="str">
        <f aca="false">CONCATENATE(N953," - ",P953)</f>
        <v>64 - BUROS</v>
      </c>
      <c r="R953" s="89" t="n">
        <v>44211</v>
      </c>
      <c r="S953" s="89" t="n">
        <v>44323</v>
      </c>
      <c r="T953" s="90" t="n">
        <v>0</v>
      </c>
      <c r="U953" s="89" t="n">
        <v>44323</v>
      </c>
    </row>
    <row r="954" customFormat="false" ht="13.8" hidden="false" customHeight="false" outlineLevel="0" collapsed="false">
      <c r="N954" s="87" t="n">
        <v>64</v>
      </c>
      <c r="O954" s="87" t="n">
        <v>64153</v>
      </c>
      <c r="P954" s="87" t="s">
        <v>1208</v>
      </c>
      <c r="Q954" s="1" t="str">
        <f aca="false">CONCATENATE(N954," - ",P954)</f>
        <v>64 - BUROSSE-MENDOUSSE</v>
      </c>
      <c r="R954" s="89" t="n">
        <v>44203</v>
      </c>
      <c r="S954" s="89" t="n">
        <v>44323</v>
      </c>
      <c r="T954" s="90" t="n">
        <v>0</v>
      </c>
      <c r="U954" s="89" t="n">
        <v>44323</v>
      </c>
    </row>
    <row r="955" customFormat="false" ht="13.8" hidden="false" customHeight="false" outlineLevel="0" collapsed="false">
      <c r="N955" s="87" t="n">
        <v>64</v>
      </c>
      <c r="O955" s="87" t="n">
        <v>64156</v>
      </c>
      <c r="P955" s="87" t="s">
        <v>1209</v>
      </c>
      <c r="Q955" s="1" t="str">
        <f aca="false">CONCATENATE(N955," - ",P955)</f>
        <v>64 - BUZIET</v>
      </c>
      <c r="R955" s="89" t="n">
        <v>44211</v>
      </c>
      <c r="S955" s="89" t="n">
        <v>44323</v>
      </c>
      <c r="T955" s="90" t="n">
        <v>0</v>
      </c>
      <c r="U955" s="89" t="n">
        <v>44323</v>
      </c>
    </row>
    <row r="956" customFormat="false" ht="13.8" hidden="false" customHeight="false" outlineLevel="0" collapsed="false">
      <c r="N956" s="87" t="n">
        <v>64</v>
      </c>
      <c r="O956" s="87" t="n">
        <v>64157</v>
      </c>
      <c r="P956" s="87" t="s">
        <v>1210</v>
      </c>
      <c r="Q956" s="1" t="str">
        <f aca="false">CONCATENATE(N956," - ",P956)</f>
        <v>64 - BUZY</v>
      </c>
      <c r="R956" s="89" t="n">
        <v>44206</v>
      </c>
      <c r="S956" s="89" t="n">
        <v>44323</v>
      </c>
      <c r="T956" s="90" t="n">
        <v>0</v>
      </c>
      <c r="U956" s="89" t="n">
        <v>44323</v>
      </c>
    </row>
    <row r="957" customFormat="false" ht="13.8" hidden="false" customHeight="false" outlineLevel="0" collapsed="false">
      <c r="N957" s="87" t="n">
        <v>64</v>
      </c>
      <c r="O957" s="87" t="n">
        <v>64158</v>
      </c>
      <c r="P957" s="87" t="s">
        <v>1211</v>
      </c>
      <c r="Q957" s="1" t="str">
        <f aca="false">CONCATENATE(N957," - ",P957)</f>
        <v>64 - CABIDOS</v>
      </c>
      <c r="R957" s="89" t="n">
        <v>44196</v>
      </c>
      <c r="S957" s="89" t="n">
        <v>44357</v>
      </c>
      <c r="T957" s="90" t="n">
        <v>0</v>
      </c>
      <c r="U957" s="89" t="n">
        <v>44357</v>
      </c>
    </row>
    <row r="958" customFormat="false" ht="13.8" hidden="false" customHeight="false" outlineLevel="0" collapsed="false">
      <c r="N958" s="87" t="n">
        <v>64</v>
      </c>
      <c r="O958" s="87" t="n">
        <v>64159</v>
      </c>
      <c r="P958" s="87" t="s">
        <v>1212</v>
      </c>
      <c r="Q958" s="1" t="str">
        <f aca="false">CONCATENATE(N958," - ",P958)</f>
        <v>64 - CADILLON</v>
      </c>
      <c r="R958" s="89" t="n">
        <v>44203</v>
      </c>
      <c r="S958" s="89" t="n">
        <v>44323</v>
      </c>
      <c r="T958" s="90" t="n">
        <v>0</v>
      </c>
      <c r="U958" s="89" t="n">
        <v>44323</v>
      </c>
    </row>
    <row r="959" customFormat="false" ht="13.8" hidden="false" customHeight="false" outlineLevel="0" collapsed="false">
      <c r="N959" s="87" t="n">
        <v>64</v>
      </c>
      <c r="O959" s="87" t="n">
        <v>64161</v>
      </c>
      <c r="P959" s="87" t="s">
        <v>1213</v>
      </c>
      <c r="Q959" s="1" t="str">
        <f aca="false">CONCATENATE(N959," - ",P959)</f>
        <v>64 - CAME</v>
      </c>
      <c r="R959" s="89" t="n">
        <v>44209</v>
      </c>
      <c r="S959" s="89" t="n">
        <v>44442</v>
      </c>
      <c r="T959" s="90" t="n">
        <v>0</v>
      </c>
      <c r="U959" s="89" t="n">
        <v>44442</v>
      </c>
    </row>
    <row r="960" customFormat="false" ht="13.8" hidden="false" customHeight="false" outlineLevel="0" collapsed="false">
      <c r="N960" s="87" t="n">
        <v>64</v>
      </c>
      <c r="O960" s="87" t="n">
        <v>64165</v>
      </c>
      <c r="P960" s="87" t="s">
        <v>1214</v>
      </c>
      <c r="Q960" s="1" t="str">
        <f aca="false">CONCATENATE(N960," - ",P960)</f>
        <v>64 - CARDESSE</v>
      </c>
      <c r="R960" s="89" t="n">
        <v>44211</v>
      </c>
      <c r="S960" s="89" t="n">
        <v>44309</v>
      </c>
      <c r="T960" s="90" t="n">
        <v>0</v>
      </c>
      <c r="U960" s="89" t="n">
        <v>44309</v>
      </c>
    </row>
    <row r="961" customFormat="false" ht="13.8" hidden="false" customHeight="false" outlineLevel="0" collapsed="false">
      <c r="N961" s="87" t="n">
        <v>64</v>
      </c>
      <c r="O961" s="87" t="n">
        <v>64167</v>
      </c>
      <c r="P961" s="87" t="s">
        <v>1215</v>
      </c>
      <c r="Q961" s="1" t="str">
        <f aca="false">CONCATENATE(N961," - ",P961)</f>
        <v>64 - CARRÈRE</v>
      </c>
      <c r="R961" s="89" t="n">
        <v>44203</v>
      </c>
      <c r="S961" s="89" t="n">
        <v>44357</v>
      </c>
      <c r="T961" s="90" t="n">
        <v>0</v>
      </c>
      <c r="U961" s="89" t="n">
        <v>44357</v>
      </c>
    </row>
    <row r="962" customFormat="false" ht="13.8" hidden="false" customHeight="false" outlineLevel="0" collapsed="false">
      <c r="N962" s="87" t="n">
        <v>64</v>
      </c>
      <c r="O962" s="87" t="n">
        <v>64168</v>
      </c>
      <c r="P962" s="87" t="s">
        <v>1216</v>
      </c>
      <c r="Q962" s="1" t="str">
        <f aca="false">CONCATENATE(N962," - ",P962)</f>
        <v>64 - CARRESSE-CASSABER</v>
      </c>
      <c r="R962" s="89" t="n">
        <v>44209</v>
      </c>
      <c r="S962" s="89" t="n">
        <v>44442</v>
      </c>
      <c r="T962" s="90" t="n">
        <v>0</v>
      </c>
      <c r="U962" s="89" t="n">
        <v>44442</v>
      </c>
    </row>
    <row r="963" customFormat="false" ht="13.8" hidden="false" customHeight="false" outlineLevel="0" collapsed="false">
      <c r="N963" s="87" t="n">
        <v>64</v>
      </c>
      <c r="O963" s="87" t="n">
        <v>64170</v>
      </c>
      <c r="P963" s="87" t="s">
        <v>1217</v>
      </c>
      <c r="Q963" s="1" t="str">
        <f aca="false">CONCATENATE(N963," - ",P963)</f>
        <v>64 - CASTAGNÈDE</v>
      </c>
      <c r="R963" s="89" t="n">
        <v>44211</v>
      </c>
      <c r="S963" s="89" t="n">
        <v>44323</v>
      </c>
      <c r="T963" s="90" t="n">
        <v>0</v>
      </c>
      <c r="U963" s="89" t="n">
        <v>44323</v>
      </c>
    </row>
    <row r="964" customFormat="false" ht="13.8" hidden="false" customHeight="false" outlineLevel="0" collapsed="false">
      <c r="N964" s="87" t="n">
        <v>64</v>
      </c>
      <c r="O964" s="87" t="n">
        <v>64171</v>
      </c>
      <c r="P964" s="87" t="s">
        <v>1218</v>
      </c>
      <c r="Q964" s="1" t="str">
        <f aca="false">CONCATENATE(N964," - ",P964)</f>
        <v>64 - CASTEIDE-CAMI</v>
      </c>
      <c r="R964" s="89" t="n">
        <v>44204</v>
      </c>
      <c r="S964" s="89" t="n">
        <v>44323</v>
      </c>
      <c r="T964" s="90" t="n">
        <v>0</v>
      </c>
      <c r="U964" s="89" t="n">
        <v>44323</v>
      </c>
    </row>
    <row r="965" customFormat="false" ht="13.8" hidden="false" customHeight="false" outlineLevel="0" collapsed="false">
      <c r="N965" s="87" t="n">
        <v>64</v>
      </c>
      <c r="O965" s="87" t="n">
        <v>64172</v>
      </c>
      <c r="P965" s="87" t="s">
        <v>1219</v>
      </c>
      <c r="Q965" s="1" t="str">
        <f aca="false">CONCATENATE(N965," - ",P965)</f>
        <v>64 - CASTEIDE-CANDAU</v>
      </c>
      <c r="R965" s="89" t="n">
        <v>44196</v>
      </c>
      <c r="S965" s="89" t="n">
        <v>44357</v>
      </c>
      <c r="T965" s="90" t="n">
        <v>0</v>
      </c>
      <c r="U965" s="89" t="n">
        <v>44357</v>
      </c>
    </row>
    <row r="966" customFormat="false" ht="13.8" hidden="false" customHeight="false" outlineLevel="0" collapsed="false">
      <c r="N966" s="87" t="n">
        <v>64</v>
      </c>
      <c r="O966" s="87" t="n">
        <v>64173</v>
      </c>
      <c r="P966" s="87" t="s">
        <v>1220</v>
      </c>
      <c r="Q966" s="1" t="str">
        <f aca="false">CONCATENATE(N966," - ",P966)</f>
        <v>64 - CASTEIDE-DOAT</v>
      </c>
      <c r="R966" s="89" t="n">
        <v>44211</v>
      </c>
      <c r="S966" s="89" t="n">
        <v>44308</v>
      </c>
      <c r="T966" s="90" t="n">
        <v>0</v>
      </c>
      <c r="U966" s="89" t="n">
        <v>44308</v>
      </c>
    </row>
    <row r="967" customFormat="false" ht="13.8" hidden="false" customHeight="false" outlineLevel="0" collapsed="false">
      <c r="N967" s="87" t="n">
        <v>64</v>
      </c>
      <c r="O967" s="87" t="n">
        <v>64174</v>
      </c>
      <c r="P967" s="87" t="s">
        <v>1221</v>
      </c>
      <c r="Q967" s="1" t="str">
        <f aca="false">CONCATENATE(N967," - ",P967)</f>
        <v>64 - CASTÉRA-LOUBIX</v>
      </c>
      <c r="R967" s="89" t="n">
        <v>44211</v>
      </c>
      <c r="S967" s="89" t="n">
        <v>44308</v>
      </c>
      <c r="T967" s="90" t="n">
        <v>0</v>
      </c>
      <c r="U967" s="89" t="n">
        <v>44308</v>
      </c>
    </row>
    <row r="968" customFormat="false" ht="13.8" hidden="false" customHeight="false" outlineLevel="0" collapsed="false">
      <c r="N968" s="87" t="n">
        <v>64</v>
      </c>
      <c r="O968" s="87" t="n">
        <v>64175</v>
      </c>
      <c r="P968" s="87" t="s">
        <v>1222</v>
      </c>
      <c r="Q968" s="1" t="str">
        <f aca="false">CONCATENATE(N968," - ",P968)</f>
        <v>64 - CASTET</v>
      </c>
      <c r="R968" s="89" t="n">
        <v>44206</v>
      </c>
      <c r="S968" s="89" t="n">
        <v>44323</v>
      </c>
      <c r="T968" s="90" t="n">
        <v>0</v>
      </c>
      <c r="U968" s="89" t="n">
        <v>44323</v>
      </c>
    </row>
    <row r="969" customFormat="false" ht="13.8" hidden="false" customHeight="false" outlineLevel="0" collapsed="false">
      <c r="N969" s="87" t="n">
        <v>64</v>
      </c>
      <c r="O969" s="87" t="n">
        <v>64176</v>
      </c>
      <c r="P969" s="87" t="s">
        <v>1223</v>
      </c>
      <c r="Q969" s="1" t="str">
        <f aca="false">CONCATENATE(N969," - ",P969)</f>
        <v>64 - CASTETBON</v>
      </c>
      <c r="R969" s="89" t="n">
        <v>44205</v>
      </c>
      <c r="S969" s="89" t="n">
        <v>44323</v>
      </c>
      <c r="T969" s="90" t="n">
        <v>0</v>
      </c>
      <c r="U969" s="89" t="n">
        <v>44323</v>
      </c>
    </row>
    <row r="970" customFormat="false" ht="13.8" hidden="false" customHeight="false" outlineLevel="0" collapsed="false">
      <c r="N970" s="87" t="n">
        <v>64</v>
      </c>
      <c r="O970" s="87" t="n">
        <v>64177</v>
      </c>
      <c r="P970" s="87" t="s">
        <v>1224</v>
      </c>
      <c r="Q970" s="1" t="str">
        <f aca="false">CONCATENATE(N970," - ",P970)</f>
        <v>64 - CASTÉTIS</v>
      </c>
      <c r="R970" s="89" t="n">
        <v>44205</v>
      </c>
      <c r="S970" s="89" t="n">
        <v>44357</v>
      </c>
      <c r="T970" s="90" t="n">
        <v>0</v>
      </c>
      <c r="U970" s="89" t="n">
        <v>44357</v>
      </c>
    </row>
    <row r="971" customFormat="false" ht="13.8" hidden="false" customHeight="false" outlineLevel="0" collapsed="false">
      <c r="N971" s="87" t="n">
        <v>64</v>
      </c>
      <c r="O971" s="87" t="n">
        <v>64178</v>
      </c>
      <c r="P971" s="87" t="s">
        <v>1225</v>
      </c>
      <c r="Q971" s="1" t="str">
        <f aca="false">CONCATENATE(N971," - ",P971)</f>
        <v>64 - CASTETNAU-CAMBLONG</v>
      </c>
      <c r="R971" s="89" t="n">
        <v>44202</v>
      </c>
      <c r="S971" s="89" t="n">
        <v>44309</v>
      </c>
      <c r="T971" s="90" t="n">
        <v>0</v>
      </c>
      <c r="U971" s="89" t="n">
        <v>44309</v>
      </c>
    </row>
    <row r="972" customFormat="false" ht="13.8" hidden="false" customHeight="false" outlineLevel="0" collapsed="false">
      <c r="N972" s="87" t="n">
        <v>64</v>
      </c>
      <c r="O972" s="87" t="n">
        <v>64179</v>
      </c>
      <c r="P972" s="87" t="s">
        <v>1226</v>
      </c>
      <c r="Q972" s="1" t="str">
        <f aca="false">CONCATENATE(N972," - ",P972)</f>
        <v>64 - CASTETNER</v>
      </c>
      <c r="R972" s="89" t="n">
        <v>44205</v>
      </c>
      <c r="S972" s="89" t="n">
        <v>44323</v>
      </c>
      <c r="T972" s="90" t="n">
        <v>0</v>
      </c>
      <c r="U972" s="89" t="n">
        <v>44323</v>
      </c>
    </row>
    <row r="973" customFormat="false" ht="13.8" hidden="false" customHeight="false" outlineLevel="0" collapsed="false">
      <c r="N973" s="87" t="n">
        <v>64</v>
      </c>
      <c r="O973" s="87" t="n">
        <v>64180</v>
      </c>
      <c r="P973" s="87" t="s">
        <v>1227</v>
      </c>
      <c r="Q973" s="1" t="str">
        <f aca="false">CONCATENATE(N973," - ",P973)</f>
        <v>64 - CASTETPUGON</v>
      </c>
      <c r="R973" s="89" t="n">
        <v>44203</v>
      </c>
      <c r="S973" s="89" t="n">
        <v>44357</v>
      </c>
      <c r="T973" s="90" t="n">
        <v>0</v>
      </c>
      <c r="U973" s="89" t="n">
        <v>44357</v>
      </c>
    </row>
    <row r="974" customFormat="false" ht="13.8" hidden="false" customHeight="false" outlineLevel="0" collapsed="false">
      <c r="N974" s="87" t="n">
        <v>64</v>
      </c>
      <c r="O974" s="87" t="n">
        <v>64181</v>
      </c>
      <c r="P974" s="87" t="s">
        <v>1228</v>
      </c>
      <c r="Q974" s="1" t="str">
        <f aca="false">CONCATENATE(N974," - ",P974)</f>
        <v>64 - CASTILLON D'ARTHEZ</v>
      </c>
      <c r="R974" s="89" t="n">
        <v>44204</v>
      </c>
      <c r="S974" s="89" t="n">
        <v>44357</v>
      </c>
      <c r="T974" s="90" t="n">
        <v>0</v>
      </c>
      <c r="U974" s="89" t="n">
        <v>44357</v>
      </c>
    </row>
    <row r="975" customFormat="false" ht="13.8" hidden="false" customHeight="false" outlineLevel="0" collapsed="false">
      <c r="N975" s="87" t="n">
        <v>64</v>
      </c>
      <c r="O975" s="87" t="n">
        <v>64182</v>
      </c>
      <c r="P975" s="87" t="s">
        <v>1229</v>
      </c>
      <c r="Q975" s="1" t="str">
        <f aca="false">CONCATENATE(N975," - ",P975)</f>
        <v>64 - CASTILLON</v>
      </c>
      <c r="R975" s="89" t="n">
        <v>44203</v>
      </c>
      <c r="S975" s="89" t="n">
        <v>44323</v>
      </c>
      <c r="T975" s="90" t="n">
        <v>0</v>
      </c>
      <c r="U975" s="89" t="n">
        <v>44323</v>
      </c>
    </row>
    <row r="976" customFormat="false" ht="13.8" hidden="false" customHeight="false" outlineLevel="0" collapsed="false">
      <c r="N976" s="87" t="n">
        <v>64</v>
      </c>
      <c r="O976" s="87" t="n">
        <v>64183</v>
      </c>
      <c r="P976" s="87" t="s">
        <v>1230</v>
      </c>
      <c r="Q976" s="1" t="str">
        <f aca="false">CONCATENATE(N976," - ",P976)</f>
        <v>64 - CAUBIOS-LOOS</v>
      </c>
      <c r="R976" s="89" t="n">
        <v>44204</v>
      </c>
      <c r="S976" s="89" t="n">
        <v>44323</v>
      </c>
      <c r="T976" s="90" t="n">
        <v>0</v>
      </c>
      <c r="U976" s="89" t="n">
        <v>44323</v>
      </c>
    </row>
    <row r="977" customFormat="false" ht="13.8" hidden="false" customHeight="false" outlineLevel="0" collapsed="false">
      <c r="N977" s="87" t="n">
        <v>64</v>
      </c>
      <c r="O977" s="87" t="n">
        <v>64184</v>
      </c>
      <c r="P977" s="87" t="s">
        <v>1231</v>
      </c>
      <c r="Q977" s="1" t="str">
        <f aca="false">CONCATENATE(N977," - ",P977)</f>
        <v>64 - CESCAU</v>
      </c>
      <c r="R977" s="89" t="n">
        <v>44204</v>
      </c>
      <c r="S977" s="89" t="n">
        <v>44323</v>
      </c>
      <c r="T977" s="90" t="n">
        <v>0</v>
      </c>
      <c r="U977" s="89" t="n">
        <v>44323</v>
      </c>
    </row>
    <row r="978" customFormat="false" ht="13.8" hidden="false" customHeight="false" outlineLevel="0" collapsed="false">
      <c r="N978" s="87" t="n">
        <v>64</v>
      </c>
      <c r="O978" s="87" t="n">
        <v>64186</v>
      </c>
      <c r="P978" s="87" t="s">
        <v>1232</v>
      </c>
      <c r="Q978" s="1" t="str">
        <f aca="false">CONCATENATE(N978," - ",P978)</f>
        <v>64 - CHARRE</v>
      </c>
      <c r="R978" s="89" t="n">
        <v>44202</v>
      </c>
      <c r="S978" s="89" t="n">
        <v>44323</v>
      </c>
      <c r="T978" s="90" t="n">
        <v>0</v>
      </c>
      <c r="U978" s="89" t="n">
        <v>44323</v>
      </c>
    </row>
    <row r="979" customFormat="false" ht="13.8" hidden="false" customHeight="false" outlineLevel="0" collapsed="false">
      <c r="N979" s="87" t="n">
        <v>64</v>
      </c>
      <c r="O979" s="87" t="n">
        <v>64187</v>
      </c>
      <c r="P979" s="87" t="s">
        <v>1233</v>
      </c>
      <c r="Q979" s="1" t="str">
        <f aca="false">CONCATENATE(N979," - ",P979)</f>
        <v>64 - CHARRITTE-DE-BAS</v>
      </c>
      <c r="R979" s="89" t="n">
        <v>44203</v>
      </c>
      <c r="S979" s="89" t="n">
        <v>44309</v>
      </c>
      <c r="T979" s="90" t="n">
        <v>0</v>
      </c>
      <c r="U979" s="89" t="n">
        <v>44309</v>
      </c>
    </row>
    <row r="980" customFormat="false" ht="13.8" hidden="false" customHeight="false" outlineLevel="0" collapsed="false">
      <c r="N980" s="87" t="n">
        <v>64</v>
      </c>
      <c r="O980" s="87" t="n">
        <v>64188</v>
      </c>
      <c r="P980" s="87" t="s">
        <v>1234</v>
      </c>
      <c r="Q980" s="1" t="str">
        <f aca="false">CONCATENATE(N980," - ",P980)</f>
        <v>64 - CHÉRAUTE</v>
      </c>
      <c r="R980" s="89" t="n">
        <v>44202</v>
      </c>
      <c r="S980" s="89" t="n">
        <v>44309</v>
      </c>
      <c r="T980" s="90" t="n">
        <v>0</v>
      </c>
      <c r="U980" s="89" t="n">
        <v>44309</v>
      </c>
    </row>
    <row r="981" customFormat="false" ht="13.8" hidden="false" customHeight="false" outlineLevel="0" collapsed="false">
      <c r="N981" s="87" t="n">
        <v>64</v>
      </c>
      <c r="O981" s="87" t="n">
        <v>64190</v>
      </c>
      <c r="P981" s="87" t="s">
        <v>1235</v>
      </c>
      <c r="Q981" s="1" t="str">
        <f aca="false">CONCATENATE(N981," - ",P981)</f>
        <v>64 - CLARACQ</v>
      </c>
      <c r="R981" s="89" t="n">
        <v>44203</v>
      </c>
      <c r="S981" s="89" t="n">
        <v>44357</v>
      </c>
      <c r="T981" s="90" t="n">
        <v>0</v>
      </c>
      <c r="U981" s="89" t="n">
        <v>44357</v>
      </c>
    </row>
    <row r="982" customFormat="false" ht="13.8" hidden="false" customHeight="false" outlineLevel="0" collapsed="false">
      <c r="N982" s="87" t="n">
        <v>64</v>
      </c>
      <c r="O982" s="87" t="n">
        <v>64191</v>
      </c>
      <c r="P982" s="87" t="s">
        <v>1236</v>
      </c>
      <c r="Q982" s="1" t="str">
        <f aca="false">CONCATENATE(N982," - ",P982)</f>
        <v>64 - COARRAZE</v>
      </c>
      <c r="R982" s="89" t="n">
        <v>44211</v>
      </c>
      <c r="S982" s="89" t="n">
        <v>44308</v>
      </c>
      <c r="T982" s="90" t="n">
        <v>0</v>
      </c>
      <c r="U982" s="89" t="n">
        <v>44308</v>
      </c>
    </row>
    <row r="983" customFormat="false" ht="13.8" hidden="false" customHeight="false" outlineLevel="0" collapsed="false">
      <c r="N983" s="87" t="n">
        <v>64</v>
      </c>
      <c r="O983" s="87" t="n">
        <v>64192</v>
      </c>
      <c r="P983" s="87" t="s">
        <v>1237</v>
      </c>
      <c r="Q983" s="1" t="str">
        <f aca="false">CONCATENATE(N983," - ",P983)</f>
        <v>64 - CONCHEZ-DE-BÉARN</v>
      </c>
      <c r="R983" s="89" t="n">
        <v>44203</v>
      </c>
      <c r="S983" s="89" t="n">
        <v>44323</v>
      </c>
      <c r="T983" s="90" t="n">
        <v>0</v>
      </c>
      <c r="U983" s="89" t="n">
        <v>44323</v>
      </c>
    </row>
    <row r="984" customFormat="false" ht="13.8" hidden="false" customHeight="false" outlineLevel="0" collapsed="false">
      <c r="N984" s="87" t="n">
        <v>64</v>
      </c>
      <c r="O984" s="87" t="n">
        <v>64193</v>
      </c>
      <c r="P984" s="87" t="s">
        <v>1238</v>
      </c>
      <c r="Q984" s="1" t="str">
        <f aca="false">CONCATENATE(N984," - ",P984)</f>
        <v>64 - CORBÈRE-ABÈRES</v>
      </c>
      <c r="R984" s="89" t="n">
        <v>44189</v>
      </c>
      <c r="S984" s="89" t="n">
        <v>44323</v>
      </c>
      <c r="T984" s="90" t="n">
        <v>0</v>
      </c>
      <c r="U984" s="89" t="n">
        <v>44323</v>
      </c>
    </row>
    <row r="985" customFormat="false" ht="13.8" hidden="false" customHeight="false" outlineLevel="0" collapsed="false">
      <c r="N985" s="87" t="n">
        <v>64</v>
      </c>
      <c r="O985" s="87" t="n">
        <v>64194</v>
      </c>
      <c r="P985" s="87" t="s">
        <v>1239</v>
      </c>
      <c r="Q985" s="1" t="str">
        <f aca="false">CONCATENATE(N985," - ",P985)</f>
        <v>64 - COSLÉDAÀ-LUBE-BOAST</v>
      </c>
      <c r="R985" s="89" t="n">
        <v>44203</v>
      </c>
      <c r="S985" s="89" t="n">
        <v>44357</v>
      </c>
      <c r="T985" s="90" t="n">
        <v>0</v>
      </c>
      <c r="U985" s="89" t="n">
        <v>44357</v>
      </c>
    </row>
    <row r="986" customFormat="false" ht="13.8" hidden="false" customHeight="false" outlineLevel="0" collapsed="false">
      <c r="N986" s="87" t="n">
        <v>64</v>
      </c>
      <c r="O986" s="87" t="n">
        <v>64195</v>
      </c>
      <c r="P986" s="87" t="s">
        <v>1240</v>
      </c>
      <c r="Q986" s="1" t="str">
        <f aca="false">CONCATENATE(N986," - ",P986)</f>
        <v>64 - COUBLUCQ</v>
      </c>
      <c r="R986" s="89" t="n">
        <v>44203</v>
      </c>
      <c r="S986" s="89" t="n">
        <v>44323</v>
      </c>
      <c r="T986" s="90" t="n">
        <v>0</v>
      </c>
      <c r="U986" s="89" t="n">
        <v>44323</v>
      </c>
    </row>
    <row r="987" customFormat="false" ht="13.8" hidden="false" customHeight="false" outlineLevel="0" collapsed="false">
      <c r="N987" s="87" t="n">
        <v>64</v>
      </c>
      <c r="O987" s="87" t="n">
        <v>64196</v>
      </c>
      <c r="P987" s="87" t="s">
        <v>1241</v>
      </c>
      <c r="Q987" s="1" t="str">
        <f aca="false">CONCATENATE(N987," - ",P987)</f>
        <v>64 - CROUSEILLES</v>
      </c>
      <c r="R987" s="89" t="n">
        <v>44189</v>
      </c>
      <c r="S987" s="89" t="n">
        <v>44323</v>
      </c>
      <c r="T987" s="90" t="n">
        <v>0</v>
      </c>
      <c r="U987" s="89" t="n">
        <v>44323</v>
      </c>
    </row>
    <row r="988" customFormat="false" ht="13.8" hidden="false" customHeight="false" outlineLevel="0" collapsed="false">
      <c r="N988" s="87" t="n">
        <v>64</v>
      </c>
      <c r="O988" s="87" t="n">
        <v>64197</v>
      </c>
      <c r="P988" s="87" t="s">
        <v>1242</v>
      </c>
      <c r="Q988" s="1" t="str">
        <f aca="false">CONCATENATE(N988," - ",P988)</f>
        <v>64 - CUQUERON</v>
      </c>
      <c r="R988" s="89" t="n">
        <v>44211</v>
      </c>
      <c r="S988" s="89" t="n">
        <v>44309</v>
      </c>
      <c r="T988" s="90" t="n">
        <v>0</v>
      </c>
      <c r="U988" s="89" t="n">
        <v>44309</v>
      </c>
    </row>
    <row r="989" customFormat="false" ht="13.8" hidden="false" customHeight="false" outlineLevel="0" collapsed="false">
      <c r="N989" s="87" t="n">
        <v>64</v>
      </c>
      <c r="O989" s="87" t="n">
        <v>64198</v>
      </c>
      <c r="P989" s="87" t="s">
        <v>1243</v>
      </c>
      <c r="Q989" s="1" t="str">
        <f aca="false">CONCATENATE(N989," - ",P989)</f>
        <v>64 - DENGUIN</v>
      </c>
      <c r="R989" s="89" t="n">
        <v>44211</v>
      </c>
      <c r="S989" s="89" t="n">
        <v>44309</v>
      </c>
      <c r="T989" s="90" t="n">
        <v>0</v>
      </c>
      <c r="U989" s="89" t="n">
        <v>44309</v>
      </c>
    </row>
    <row r="990" customFormat="false" ht="13.8" hidden="false" customHeight="false" outlineLevel="0" collapsed="false">
      <c r="N990" s="87" t="n">
        <v>64</v>
      </c>
      <c r="O990" s="87" t="n">
        <v>64199</v>
      </c>
      <c r="P990" s="87" t="s">
        <v>1244</v>
      </c>
      <c r="Q990" s="1" t="str">
        <f aca="false">CONCATENATE(N990," - ",P990)</f>
        <v>64 - DIUSSE</v>
      </c>
      <c r="R990" s="89" t="n">
        <v>44203</v>
      </c>
      <c r="S990" s="89" t="n">
        <v>44357</v>
      </c>
      <c r="T990" s="90" t="n">
        <v>0</v>
      </c>
      <c r="U990" s="89" t="n">
        <v>44357</v>
      </c>
    </row>
    <row r="991" customFormat="false" ht="13.8" hidden="false" customHeight="false" outlineLevel="0" collapsed="false">
      <c r="N991" s="87" t="n">
        <v>64</v>
      </c>
      <c r="O991" s="87" t="n">
        <v>64200</v>
      </c>
      <c r="P991" s="87" t="s">
        <v>1245</v>
      </c>
      <c r="Q991" s="1" t="str">
        <f aca="false">CONCATENATE(N991," - ",P991)</f>
        <v>64 - DOAZON</v>
      </c>
      <c r="R991" s="89" t="n">
        <v>44203</v>
      </c>
      <c r="S991" s="89" t="n">
        <v>44357</v>
      </c>
      <c r="T991" s="90" t="n">
        <v>0</v>
      </c>
      <c r="U991" s="89" t="n">
        <v>44357</v>
      </c>
    </row>
    <row r="992" customFormat="false" ht="13.8" hidden="false" customHeight="false" outlineLevel="0" collapsed="false">
      <c r="N992" s="87" t="n">
        <v>64</v>
      </c>
      <c r="O992" s="87" t="n">
        <v>64201</v>
      </c>
      <c r="P992" s="87" t="s">
        <v>1246</v>
      </c>
      <c r="Q992" s="1" t="str">
        <f aca="false">CONCATENATE(N992," - ",P992)</f>
        <v>64 - DOGNEN</v>
      </c>
      <c r="R992" s="89" t="n">
        <v>44202</v>
      </c>
      <c r="S992" s="89" t="n">
        <v>44309</v>
      </c>
      <c r="T992" s="90" t="n">
        <v>0</v>
      </c>
      <c r="U992" s="89" t="n">
        <v>44309</v>
      </c>
    </row>
    <row r="993" customFormat="false" ht="13.8" hidden="false" customHeight="false" outlineLevel="0" collapsed="false">
      <c r="N993" s="87" t="n">
        <v>64</v>
      </c>
      <c r="O993" s="87" t="n">
        <v>64202</v>
      </c>
      <c r="P993" s="87" t="s">
        <v>1247</v>
      </c>
      <c r="Q993" s="1" t="str">
        <f aca="false">CONCATENATE(N993," - ",P993)</f>
        <v>64 - DOMEZAIN-BERRAUTE</v>
      </c>
      <c r="R993" s="89" t="n">
        <v>44203</v>
      </c>
      <c r="S993" s="89" t="n">
        <v>44323</v>
      </c>
      <c r="T993" s="90" t="n">
        <v>0</v>
      </c>
      <c r="U993" s="89" t="n">
        <v>44323</v>
      </c>
    </row>
    <row r="994" customFormat="false" ht="13.8" hidden="false" customHeight="false" outlineLevel="0" collapsed="false">
      <c r="N994" s="87" t="n">
        <v>64</v>
      </c>
      <c r="O994" s="87" t="n">
        <v>64203</v>
      </c>
      <c r="P994" s="87" t="s">
        <v>1248</v>
      </c>
      <c r="Q994" s="1" t="str">
        <f aca="false">CONCATENATE(N994," - ",P994)</f>
        <v>64 - DOUMY</v>
      </c>
      <c r="R994" s="89" t="n">
        <v>44204</v>
      </c>
      <c r="S994" s="89" t="n">
        <v>44323</v>
      </c>
      <c r="T994" s="90" t="n">
        <v>0</v>
      </c>
      <c r="U994" s="89" t="n">
        <v>44323</v>
      </c>
    </row>
    <row r="995" customFormat="false" ht="13.8" hidden="false" customHeight="false" outlineLevel="0" collapsed="false">
      <c r="N995" s="87" t="n">
        <v>64</v>
      </c>
      <c r="O995" s="87" t="n">
        <v>64204</v>
      </c>
      <c r="P995" s="87" t="s">
        <v>1249</v>
      </c>
      <c r="Q995" s="1" t="str">
        <f aca="false">CONCATENATE(N995," - ",P995)</f>
        <v>64 - EAUX-BONNES</v>
      </c>
      <c r="R995" s="89" t="n">
        <v>44211</v>
      </c>
      <c r="S995" s="89" t="n">
        <v>44323</v>
      </c>
      <c r="T995" s="90" t="n">
        <v>0</v>
      </c>
      <c r="U995" s="89" t="n">
        <v>44323</v>
      </c>
    </row>
    <row r="996" customFormat="false" ht="13.8" hidden="false" customHeight="false" outlineLevel="0" collapsed="false">
      <c r="N996" s="87" t="n">
        <v>64</v>
      </c>
      <c r="O996" s="87" t="n">
        <v>64205</v>
      </c>
      <c r="P996" s="87" t="s">
        <v>1250</v>
      </c>
      <c r="Q996" s="1" t="str">
        <f aca="false">CONCATENATE(N996," - ",P996)</f>
        <v>64 - ESCOS</v>
      </c>
      <c r="R996" s="89" t="n">
        <v>44211</v>
      </c>
      <c r="S996" s="89" t="n">
        <v>44442</v>
      </c>
      <c r="T996" s="90" t="n">
        <v>0</v>
      </c>
      <c r="U996" s="89" t="n">
        <v>44442</v>
      </c>
    </row>
    <row r="997" customFormat="false" ht="13.8" hidden="false" customHeight="false" outlineLevel="0" collapsed="false">
      <c r="N997" s="87" t="n">
        <v>64</v>
      </c>
      <c r="O997" s="87" t="n">
        <v>64206</v>
      </c>
      <c r="P997" s="87" t="s">
        <v>1251</v>
      </c>
      <c r="Q997" s="1" t="str">
        <f aca="false">CONCATENATE(N997," - ",P997)</f>
        <v>64 - ESCOT</v>
      </c>
      <c r="R997" s="89" t="n">
        <v>44214</v>
      </c>
      <c r="S997" s="89" t="n">
        <v>44323</v>
      </c>
      <c r="T997" s="90" t="n">
        <v>0</v>
      </c>
      <c r="U997" s="89" t="n">
        <v>44323</v>
      </c>
    </row>
    <row r="998" customFormat="false" ht="13.8" hidden="false" customHeight="false" outlineLevel="0" collapsed="false">
      <c r="N998" s="87" t="n">
        <v>64</v>
      </c>
      <c r="O998" s="87" t="n">
        <v>64207</v>
      </c>
      <c r="P998" s="87" t="s">
        <v>1252</v>
      </c>
      <c r="Q998" s="1" t="str">
        <f aca="false">CONCATENATE(N998," - ",P998)</f>
        <v>64 - ESCOU</v>
      </c>
      <c r="R998" s="89" t="n">
        <v>44211</v>
      </c>
      <c r="S998" s="89" t="n">
        <v>44309</v>
      </c>
      <c r="T998" s="90" t="n">
        <v>0</v>
      </c>
      <c r="U998" s="89" t="n">
        <v>44309</v>
      </c>
    </row>
    <row r="999" customFormat="false" ht="13.8" hidden="false" customHeight="false" outlineLevel="0" collapsed="false">
      <c r="N999" s="87" t="n">
        <v>64</v>
      </c>
      <c r="O999" s="87" t="n">
        <v>64208</v>
      </c>
      <c r="P999" s="87" t="s">
        <v>1253</v>
      </c>
      <c r="Q999" s="1" t="str">
        <f aca="false">CONCATENATE(N999," - ",P999)</f>
        <v>64 - ESCOUBÈS</v>
      </c>
      <c r="R999" s="89" t="n">
        <v>44211</v>
      </c>
      <c r="S999" s="89" t="n">
        <v>44323</v>
      </c>
      <c r="T999" s="90" t="n">
        <v>0</v>
      </c>
      <c r="U999" s="89" t="n">
        <v>44323</v>
      </c>
    </row>
    <row r="1000" customFormat="false" ht="13.8" hidden="false" customHeight="false" outlineLevel="0" collapsed="false">
      <c r="N1000" s="87" t="n">
        <v>64</v>
      </c>
      <c r="O1000" s="87" t="n">
        <v>64209</v>
      </c>
      <c r="P1000" s="87" t="s">
        <v>1254</v>
      </c>
      <c r="Q1000" s="1" t="str">
        <f aca="false">CONCATENATE(N1000," - ",P1000)</f>
        <v>64 - ESCOUT</v>
      </c>
      <c r="R1000" s="89" t="n">
        <v>44211</v>
      </c>
      <c r="S1000" s="89" t="n">
        <v>44309</v>
      </c>
      <c r="T1000" s="90" t="n">
        <v>0</v>
      </c>
      <c r="U1000" s="89" t="n">
        <v>44309</v>
      </c>
    </row>
    <row r="1001" customFormat="false" ht="13.8" hidden="false" customHeight="false" outlineLevel="0" collapsed="false">
      <c r="N1001" s="87" t="n">
        <v>64</v>
      </c>
      <c r="O1001" s="87" t="n">
        <v>64210</v>
      </c>
      <c r="P1001" s="87" t="s">
        <v>1255</v>
      </c>
      <c r="Q1001" s="1" t="str">
        <f aca="false">CONCATENATE(N1001," - ",P1001)</f>
        <v>64 - ESCURÈS</v>
      </c>
      <c r="R1001" s="89" t="n">
        <v>44203</v>
      </c>
      <c r="S1001" s="89" t="n">
        <v>44323</v>
      </c>
      <c r="T1001" s="90" t="n">
        <v>0</v>
      </c>
      <c r="U1001" s="89" t="n">
        <v>44323</v>
      </c>
    </row>
    <row r="1002" customFormat="false" ht="13.8" hidden="false" customHeight="false" outlineLevel="0" collapsed="false">
      <c r="N1002" s="87" t="n">
        <v>64</v>
      </c>
      <c r="O1002" s="87" t="n">
        <v>64211</v>
      </c>
      <c r="P1002" s="87" t="s">
        <v>1256</v>
      </c>
      <c r="Q1002" s="1" t="str">
        <f aca="false">CONCATENATE(N1002," - ",P1002)</f>
        <v>64 - ESLOURENTIES-DABAN</v>
      </c>
      <c r="R1002" s="89" t="n">
        <v>44211</v>
      </c>
      <c r="S1002" s="89" t="n">
        <v>44308</v>
      </c>
      <c r="T1002" s="90" t="n">
        <v>0</v>
      </c>
      <c r="U1002" s="89" t="n">
        <v>44308</v>
      </c>
    </row>
    <row r="1003" customFormat="false" ht="13.8" hidden="false" customHeight="false" outlineLevel="0" collapsed="false">
      <c r="N1003" s="87" t="n">
        <v>64</v>
      </c>
      <c r="O1003" s="87" t="n">
        <v>64212</v>
      </c>
      <c r="P1003" s="87" t="s">
        <v>1257</v>
      </c>
      <c r="Q1003" s="1" t="str">
        <f aca="false">CONCATENATE(N1003," - ",P1003)</f>
        <v>64 - ESPÉCHÈDE</v>
      </c>
      <c r="R1003" s="89" t="n">
        <v>44211</v>
      </c>
      <c r="S1003" s="89" t="n">
        <v>44308</v>
      </c>
      <c r="T1003" s="90" t="n">
        <v>0</v>
      </c>
      <c r="U1003" s="89" t="n">
        <v>44308</v>
      </c>
    </row>
    <row r="1004" customFormat="false" ht="13.8" hidden="false" customHeight="false" outlineLevel="0" collapsed="false">
      <c r="N1004" s="87" t="n">
        <v>64</v>
      </c>
      <c r="O1004" s="87" t="n">
        <v>64214</v>
      </c>
      <c r="P1004" s="87" t="s">
        <v>1258</v>
      </c>
      <c r="Q1004" s="1" t="str">
        <f aca="false">CONCATENATE(N1004," - ",P1004)</f>
        <v>64 - ESPÈS-UNDUREIN</v>
      </c>
      <c r="R1004" s="89" t="n">
        <v>44203</v>
      </c>
      <c r="S1004" s="89" t="n">
        <v>44309</v>
      </c>
      <c r="T1004" s="90" t="n">
        <v>0</v>
      </c>
      <c r="U1004" s="89" t="n">
        <v>44309</v>
      </c>
    </row>
    <row r="1005" customFormat="false" ht="13.8" hidden="false" customHeight="false" outlineLevel="0" collapsed="false">
      <c r="N1005" s="87" t="n">
        <v>64</v>
      </c>
      <c r="O1005" s="87" t="n">
        <v>64215</v>
      </c>
      <c r="P1005" s="87" t="s">
        <v>1259</v>
      </c>
      <c r="Q1005" s="1" t="str">
        <f aca="false">CONCATENATE(N1005," - ",P1005)</f>
        <v>64 - ESPIUTE</v>
      </c>
      <c r="R1005" s="89" t="n">
        <v>44203</v>
      </c>
      <c r="S1005" s="89" t="n">
        <v>44323</v>
      </c>
      <c r="T1005" s="90" t="n">
        <v>0</v>
      </c>
      <c r="U1005" s="89" t="n">
        <v>44323</v>
      </c>
    </row>
    <row r="1006" customFormat="false" ht="13.8" hidden="false" customHeight="false" outlineLevel="0" collapsed="false">
      <c r="N1006" s="87" t="n">
        <v>64</v>
      </c>
      <c r="O1006" s="87" t="n">
        <v>64216</v>
      </c>
      <c r="P1006" s="87" t="s">
        <v>1260</v>
      </c>
      <c r="Q1006" s="1" t="str">
        <f aca="false">CONCATENATE(N1006," - ",P1006)</f>
        <v>64 - ESPOEY</v>
      </c>
      <c r="R1006" s="89" t="n">
        <v>44211</v>
      </c>
      <c r="S1006" s="89" t="n">
        <v>44308</v>
      </c>
      <c r="T1006" s="90" t="n">
        <v>0</v>
      </c>
      <c r="U1006" s="89" t="n">
        <v>44308</v>
      </c>
    </row>
    <row r="1007" customFormat="false" ht="13.8" hidden="false" customHeight="false" outlineLevel="0" collapsed="false">
      <c r="N1007" s="87" t="n">
        <v>64</v>
      </c>
      <c r="O1007" s="87" t="n">
        <v>64217</v>
      </c>
      <c r="P1007" s="87" t="s">
        <v>1261</v>
      </c>
      <c r="Q1007" s="1" t="str">
        <f aca="false">CONCATENATE(N1007," - ",P1007)</f>
        <v>64 - ESQUIULE</v>
      </c>
      <c r="R1007" s="89" t="n">
        <v>44211</v>
      </c>
      <c r="S1007" s="89" t="n">
        <v>44309</v>
      </c>
      <c r="T1007" s="90" t="n">
        <v>0</v>
      </c>
      <c r="U1007" s="89" t="n">
        <v>44309</v>
      </c>
    </row>
    <row r="1008" customFormat="false" ht="13.8" hidden="false" customHeight="false" outlineLevel="0" collapsed="false">
      <c r="N1008" s="87" t="n">
        <v>64</v>
      </c>
      <c r="O1008" s="87" t="n">
        <v>64219</v>
      </c>
      <c r="P1008" s="87" t="s">
        <v>1262</v>
      </c>
      <c r="Q1008" s="1" t="str">
        <f aca="false">CONCATENATE(N1008," - ",P1008)</f>
        <v>64 - ESTIALESCQ</v>
      </c>
      <c r="R1008" s="89" t="n">
        <v>44211</v>
      </c>
      <c r="S1008" s="89" t="n">
        <v>44309</v>
      </c>
      <c r="T1008" s="90" t="n">
        <v>0</v>
      </c>
      <c r="U1008" s="89" t="n">
        <v>44309</v>
      </c>
    </row>
    <row r="1009" customFormat="false" ht="13.8" hidden="false" customHeight="false" outlineLevel="0" collapsed="false">
      <c r="N1009" s="87" t="n">
        <v>64</v>
      </c>
      <c r="O1009" s="87" t="n">
        <v>64220</v>
      </c>
      <c r="P1009" s="87" t="s">
        <v>1263</v>
      </c>
      <c r="Q1009" s="1" t="str">
        <f aca="false">CONCATENATE(N1009," - ",P1009)</f>
        <v>64 - ESTOS</v>
      </c>
      <c r="R1009" s="89" t="n">
        <v>44211</v>
      </c>
      <c r="S1009" s="89" t="n">
        <v>44309</v>
      </c>
      <c r="T1009" s="90" t="n">
        <v>0</v>
      </c>
      <c r="U1009" s="89" t="n">
        <v>44309</v>
      </c>
    </row>
    <row r="1010" customFormat="false" ht="13.8" hidden="false" customHeight="false" outlineLevel="0" collapsed="false">
      <c r="N1010" s="87" t="n">
        <v>64</v>
      </c>
      <c r="O1010" s="87" t="n">
        <v>64221</v>
      </c>
      <c r="P1010" s="87" t="s">
        <v>1264</v>
      </c>
      <c r="Q1010" s="1" t="str">
        <f aca="false">CONCATENATE(N1010," - ",P1010)</f>
        <v>64 - ETCHARRY</v>
      </c>
      <c r="R1010" s="89" t="n">
        <v>44203</v>
      </c>
      <c r="S1010" s="89" t="n">
        <v>44323</v>
      </c>
      <c r="T1010" s="90" t="n">
        <v>0</v>
      </c>
      <c r="U1010" s="89" t="n">
        <v>44323</v>
      </c>
    </row>
    <row r="1011" customFormat="false" ht="13.8" hidden="false" customHeight="false" outlineLevel="0" collapsed="false">
      <c r="N1011" s="87" t="n">
        <v>64</v>
      </c>
      <c r="O1011" s="87" t="n">
        <v>64224</v>
      </c>
      <c r="P1011" s="87" t="s">
        <v>1265</v>
      </c>
      <c r="Q1011" s="1" t="str">
        <f aca="false">CONCATENATE(N1011," - ",P1011)</f>
        <v>64 - EYSUS</v>
      </c>
      <c r="R1011" s="89" t="n">
        <v>44211</v>
      </c>
      <c r="S1011" s="89" t="n">
        <v>44309</v>
      </c>
      <c r="T1011" s="90" t="n">
        <v>0</v>
      </c>
      <c r="U1011" s="89" t="n">
        <v>44309</v>
      </c>
    </row>
    <row r="1012" customFormat="false" ht="13.8" hidden="false" customHeight="false" outlineLevel="0" collapsed="false">
      <c r="N1012" s="87" t="n">
        <v>64</v>
      </c>
      <c r="O1012" s="87" t="n">
        <v>64225</v>
      </c>
      <c r="P1012" s="87" t="s">
        <v>1266</v>
      </c>
      <c r="Q1012" s="1" t="str">
        <f aca="false">CONCATENATE(N1012," - ",P1012)</f>
        <v>64 - FÉAS</v>
      </c>
      <c r="R1012" s="89" t="n">
        <v>44211</v>
      </c>
      <c r="S1012" s="89" t="n">
        <v>44309</v>
      </c>
      <c r="T1012" s="90" t="n">
        <v>0</v>
      </c>
      <c r="U1012" s="89" t="n">
        <v>44309</v>
      </c>
    </row>
    <row r="1013" customFormat="false" ht="13.8" hidden="false" customHeight="false" outlineLevel="0" collapsed="false">
      <c r="N1013" s="87" t="n">
        <v>64</v>
      </c>
      <c r="O1013" s="87" t="n">
        <v>64226</v>
      </c>
      <c r="P1013" s="87" t="s">
        <v>1267</v>
      </c>
      <c r="Q1013" s="1" t="str">
        <f aca="false">CONCATENATE(N1013," - ",P1013)</f>
        <v>64 - FICHOUS-RIUMAYOU</v>
      </c>
      <c r="R1013" s="89" t="n">
        <v>44204</v>
      </c>
      <c r="S1013" s="89" t="n">
        <v>44357</v>
      </c>
      <c r="T1013" s="90" t="n">
        <v>0</v>
      </c>
      <c r="U1013" s="89" t="n">
        <v>44357</v>
      </c>
    </row>
    <row r="1014" customFormat="false" ht="13.8" hidden="false" customHeight="false" outlineLevel="0" collapsed="false">
      <c r="N1014" s="87" t="n">
        <v>64</v>
      </c>
      <c r="O1014" s="87" t="n">
        <v>64227</v>
      </c>
      <c r="P1014" s="87" t="s">
        <v>1268</v>
      </c>
      <c r="Q1014" s="1" t="str">
        <f aca="false">CONCATENATE(N1014," - ",P1014)</f>
        <v>64 - GABASTON</v>
      </c>
      <c r="R1014" s="89" t="n">
        <v>44211</v>
      </c>
      <c r="S1014" s="89" t="n">
        <v>44323</v>
      </c>
      <c r="T1014" s="90" t="n">
        <v>0</v>
      </c>
      <c r="U1014" s="89" t="n">
        <v>44323</v>
      </c>
    </row>
    <row r="1015" customFormat="false" ht="13.8" hidden="false" customHeight="false" outlineLevel="0" collapsed="false">
      <c r="N1015" s="87" t="n">
        <v>64</v>
      </c>
      <c r="O1015" s="87" t="n">
        <v>64228</v>
      </c>
      <c r="P1015" s="87" t="s">
        <v>1269</v>
      </c>
      <c r="Q1015" s="1" t="str">
        <f aca="false">CONCATENATE(N1015," - ",P1015)</f>
        <v>64 - GABAT</v>
      </c>
      <c r="R1015" s="89" t="n">
        <v>44211</v>
      </c>
      <c r="S1015" s="89" t="n">
        <v>44308</v>
      </c>
      <c r="T1015" s="90" t="n">
        <v>0</v>
      </c>
      <c r="U1015" s="89" t="n">
        <v>44308</v>
      </c>
    </row>
    <row r="1016" customFormat="false" ht="13.8" hidden="false" customHeight="false" outlineLevel="0" collapsed="false">
      <c r="N1016" s="87" t="n">
        <v>64</v>
      </c>
      <c r="O1016" s="87" t="n">
        <v>64230</v>
      </c>
      <c r="P1016" s="87" t="s">
        <v>1270</v>
      </c>
      <c r="Q1016" s="1" t="str">
        <f aca="false">CONCATENATE(N1016," - ",P1016)</f>
        <v>64 - GAN</v>
      </c>
      <c r="R1016" s="89" t="n">
        <v>44206</v>
      </c>
      <c r="S1016" s="89" t="n">
        <v>44308</v>
      </c>
      <c r="T1016" s="90" t="n">
        <v>0</v>
      </c>
      <c r="U1016" s="89" t="n">
        <v>44308</v>
      </c>
    </row>
    <row r="1017" customFormat="false" ht="13.8" hidden="false" customHeight="false" outlineLevel="0" collapsed="false">
      <c r="N1017" s="87" t="n">
        <v>64</v>
      </c>
      <c r="O1017" s="87" t="n">
        <v>64231</v>
      </c>
      <c r="P1017" s="87" t="s">
        <v>1271</v>
      </c>
      <c r="Q1017" s="1" t="str">
        <f aca="false">CONCATENATE(N1017," - ",P1017)</f>
        <v>64 - GARINDEIN</v>
      </c>
      <c r="R1017" s="89" t="n">
        <v>44211</v>
      </c>
      <c r="S1017" s="89" t="n">
        <v>44309</v>
      </c>
      <c r="T1017" s="90" t="n">
        <v>0</v>
      </c>
      <c r="U1017" s="89" t="n">
        <v>44309</v>
      </c>
    </row>
    <row r="1018" customFormat="false" ht="13.8" hidden="false" customHeight="false" outlineLevel="0" collapsed="false">
      <c r="N1018" s="87" t="n">
        <v>64</v>
      </c>
      <c r="O1018" s="87" t="n">
        <v>64232</v>
      </c>
      <c r="P1018" s="87" t="s">
        <v>1272</v>
      </c>
      <c r="Q1018" s="1" t="str">
        <f aca="false">CONCATENATE(N1018," - ",P1018)</f>
        <v>64 - GARLÈDE-MONDEBAT</v>
      </c>
      <c r="R1018" s="89" t="n">
        <v>44203</v>
      </c>
      <c r="S1018" s="89" t="n">
        <v>44323</v>
      </c>
      <c r="T1018" s="90" t="n">
        <v>0</v>
      </c>
      <c r="U1018" s="89" t="n">
        <v>44323</v>
      </c>
    </row>
    <row r="1019" customFormat="false" ht="13.8" hidden="false" customHeight="false" outlineLevel="0" collapsed="false">
      <c r="N1019" s="87" t="n">
        <v>64</v>
      </c>
      <c r="O1019" s="87" t="n">
        <v>64233</v>
      </c>
      <c r="P1019" s="87" t="s">
        <v>1273</v>
      </c>
      <c r="Q1019" s="1" t="str">
        <f aca="false">CONCATENATE(N1019," - ",P1019)</f>
        <v>64 - GARLIN</v>
      </c>
      <c r="R1019" s="89" t="n">
        <v>44203</v>
      </c>
      <c r="S1019" s="89" t="n">
        <v>44357</v>
      </c>
      <c r="T1019" s="90" t="n">
        <v>0</v>
      </c>
      <c r="U1019" s="89" t="n">
        <v>44357</v>
      </c>
    </row>
    <row r="1020" customFormat="false" ht="13.8" hidden="false" customHeight="false" outlineLevel="0" collapsed="false">
      <c r="N1020" s="87" t="n">
        <v>64</v>
      </c>
      <c r="O1020" s="87" t="n">
        <v>64234</v>
      </c>
      <c r="P1020" s="87" t="s">
        <v>1274</v>
      </c>
      <c r="Q1020" s="1" t="str">
        <f aca="false">CONCATENATE(N1020," - ",P1020)</f>
        <v>64 - GAROS</v>
      </c>
      <c r="R1020" s="89" t="n">
        <v>44203</v>
      </c>
      <c r="S1020" s="89" t="n">
        <v>44357</v>
      </c>
      <c r="T1020" s="90" t="n">
        <v>0</v>
      </c>
      <c r="U1020" s="89" t="n">
        <v>44357</v>
      </c>
    </row>
    <row r="1021" customFormat="false" ht="13.8" hidden="false" customHeight="false" outlineLevel="0" collapsed="false">
      <c r="N1021" s="87" t="n">
        <v>64</v>
      </c>
      <c r="O1021" s="87" t="n">
        <v>64235</v>
      </c>
      <c r="P1021" s="87" t="s">
        <v>1275</v>
      </c>
      <c r="Q1021" s="1" t="str">
        <f aca="false">CONCATENATE(N1021," - ",P1021)</f>
        <v>64 - GARRIS</v>
      </c>
      <c r="R1021" s="89" t="n">
        <v>44211</v>
      </c>
      <c r="S1021" s="89" t="n">
        <v>44308</v>
      </c>
      <c r="T1021" s="90" t="n">
        <v>0</v>
      </c>
      <c r="U1021" s="89" t="n">
        <v>44308</v>
      </c>
    </row>
    <row r="1022" customFormat="false" ht="13.8" hidden="false" customHeight="false" outlineLevel="0" collapsed="false">
      <c r="N1022" s="87" t="n">
        <v>64</v>
      </c>
      <c r="O1022" s="87" t="n">
        <v>64236</v>
      </c>
      <c r="P1022" s="87" t="s">
        <v>1276</v>
      </c>
      <c r="Q1022" s="1" t="str">
        <f aca="false">CONCATENATE(N1022," - ",P1022)</f>
        <v>64 - GAYON</v>
      </c>
      <c r="R1022" s="89" t="n">
        <v>44203</v>
      </c>
      <c r="S1022" s="89" t="n">
        <v>44323</v>
      </c>
      <c r="T1022" s="90" t="n">
        <v>0</v>
      </c>
      <c r="U1022" s="89" t="n">
        <v>44323</v>
      </c>
    </row>
    <row r="1023" customFormat="false" ht="13.8" hidden="false" customHeight="false" outlineLevel="0" collapsed="false">
      <c r="N1023" s="87" t="n">
        <v>64</v>
      </c>
      <c r="O1023" s="87" t="n">
        <v>64237</v>
      </c>
      <c r="P1023" s="87" t="s">
        <v>1277</v>
      </c>
      <c r="Q1023" s="1" t="str">
        <f aca="false">CONCATENATE(N1023," - ",P1023)</f>
        <v>64 - GELOS</v>
      </c>
      <c r="R1023" s="89" t="n">
        <v>44211</v>
      </c>
      <c r="S1023" s="89" t="n">
        <v>44308</v>
      </c>
      <c r="T1023" s="90" t="n">
        <v>0</v>
      </c>
      <c r="U1023" s="89" t="n">
        <v>44308</v>
      </c>
    </row>
    <row r="1024" customFormat="false" ht="13.8" hidden="false" customHeight="false" outlineLevel="0" collapsed="false">
      <c r="N1024" s="87" t="n">
        <v>64</v>
      </c>
      <c r="O1024" s="87" t="n">
        <v>64238</v>
      </c>
      <c r="P1024" s="87" t="s">
        <v>1278</v>
      </c>
      <c r="Q1024" s="1" t="str">
        <f aca="false">CONCATENATE(N1024," - ",P1024)</f>
        <v>64 - GER</v>
      </c>
      <c r="R1024" s="89" t="n">
        <v>44211</v>
      </c>
      <c r="S1024" s="89" t="n">
        <v>44308</v>
      </c>
      <c r="T1024" s="90" t="n">
        <v>0</v>
      </c>
      <c r="U1024" s="89" t="n">
        <v>44308</v>
      </c>
    </row>
    <row r="1025" customFormat="false" ht="13.8" hidden="false" customHeight="false" outlineLevel="0" collapsed="false">
      <c r="N1025" s="87" t="n">
        <v>64</v>
      </c>
      <c r="O1025" s="87" t="n">
        <v>64239</v>
      </c>
      <c r="P1025" s="87" t="s">
        <v>1279</v>
      </c>
      <c r="Q1025" s="1" t="str">
        <f aca="false">CONCATENATE(N1025," - ",P1025)</f>
        <v>64 - GERDEREST</v>
      </c>
      <c r="R1025" s="89" t="n">
        <v>44211</v>
      </c>
      <c r="S1025" s="89" t="n">
        <v>44308</v>
      </c>
      <c r="T1025" s="90" t="n">
        <v>0</v>
      </c>
      <c r="U1025" s="89" t="n">
        <v>44308</v>
      </c>
    </row>
    <row r="1026" customFormat="false" ht="13.8" hidden="false" customHeight="false" outlineLevel="0" collapsed="false">
      <c r="N1026" s="87" t="n">
        <v>64</v>
      </c>
      <c r="O1026" s="87" t="n">
        <v>64240</v>
      </c>
      <c r="P1026" s="87" t="s">
        <v>1280</v>
      </c>
      <c r="Q1026" s="1" t="str">
        <f aca="false">CONCATENATE(N1026," - ",P1026)</f>
        <v>64 - GÈRE-BÉLESTEN</v>
      </c>
      <c r="R1026" s="89" t="n">
        <v>44211</v>
      </c>
      <c r="S1026" s="89" t="n">
        <v>44323</v>
      </c>
      <c r="T1026" s="90" t="n">
        <v>0</v>
      </c>
      <c r="U1026" s="89" t="n">
        <v>44323</v>
      </c>
    </row>
    <row r="1027" customFormat="false" ht="13.8" hidden="false" customHeight="false" outlineLevel="0" collapsed="false">
      <c r="N1027" s="87" t="n">
        <v>64</v>
      </c>
      <c r="O1027" s="87" t="n">
        <v>64241</v>
      </c>
      <c r="P1027" s="87" t="s">
        <v>1281</v>
      </c>
      <c r="Q1027" s="1" t="str">
        <f aca="false">CONCATENATE(N1027," - ",P1027)</f>
        <v>64 - GÉRONCE</v>
      </c>
      <c r="R1027" s="89" t="n">
        <v>44202</v>
      </c>
      <c r="S1027" s="89" t="n">
        <v>44309</v>
      </c>
      <c r="T1027" s="90" t="n">
        <v>0</v>
      </c>
      <c r="U1027" s="89" t="n">
        <v>44309</v>
      </c>
    </row>
    <row r="1028" customFormat="false" ht="13.8" hidden="false" customHeight="false" outlineLevel="0" collapsed="false">
      <c r="N1028" s="87" t="n">
        <v>64</v>
      </c>
      <c r="O1028" s="87" t="n">
        <v>64242</v>
      </c>
      <c r="P1028" s="87" t="s">
        <v>1282</v>
      </c>
      <c r="Q1028" s="1" t="str">
        <f aca="false">CONCATENATE(N1028," - ",P1028)</f>
        <v>64 - GESTAS</v>
      </c>
      <c r="R1028" s="89" t="n">
        <v>44203</v>
      </c>
      <c r="S1028" s="89" t="n">
        <v>44323</v>
      </c>
      <c r="T1028" s="90" t="n">
        <v>0</v>
      </c>
      <c r="U1028" s="89" t="n">
        <v>44323</v>
      </c>
    </row>
    <row r="1029" customFormat="false" ht="13.8" hidden="false" customHeight="false" outlineLevel="0" collapsed="false">
      <c r="N1029" s="87" t="n">
        <v>64</v>
      </c>
      <c r="O1029" s="87" t="n">
        <v>64243</v>
      </c>
      <c r="P1029" s="87" t="s">
        <v>1283</v>
      </c>
      <c r="Q1029" s="1" t="str">
        <f aca="false">CONCATENATE(N1029," - ",P1029)</f>
        <v>64 - GÉUS-D'ARZACQ</v>
      </c>
      <c r="R1029" s="89" t="n">
        <v>44203</v>
      </c>
      <c r="S1029" s="89" t="n">
        <v>44357</v>
      </c>
      <c r="T1029" s="90" t="n">
        <v>0</v>
      </c>
      <c r="U1029" s="89" t="n">
        <v>44357</v>
      </c>
    </row>
    <row r="1030" customFormat="false" ht="13.8" hidden="false" customHeight="false" outlineLevel="0" collapsed="false">
      <c r="N1030" s="87" t="n">
        <v>64</v>
      </c>
      <c r="O1030" s="87" t="n">
        <v>64244</v>
      </c>
      <c r="P1030" s="87" t="s">
        <v>1284</v>
      </c>
      <c r="Q1030" s="1" t="str">
        <f aca="false">CONCATENATE(N1030," - ",P1030)</f>
        <v>64 - GEÜS-D'OLORON</v>
      </c>
      <c r="R1030" s="89" t="n">
        <v>44202</v>
      </c>
      <c r="S1030" s="89" t="n">
        <v>44309</v>
      </c>
      <c r="T1030" s="90" t="n">
        <v>0</v>
      </c>
      <c r="U1030" s="89" t="n">
        <v>44309</v>
      </c>
    </row>
    <row r="1031" customFormat="false" ht="13.8" hidden="false" customHeight="false" outlineLevel="0" collapsed="false">
      <c r="N1031" s="87" t="n">
        <v>64</v>
      </c>
      <c r="O1031" s="87" t="n">
        <v>64245</v>
      </c>
      <c r="P1031" s="87" t="s">
        <v>1285</v>
      </c>
      <c r="Q1031" s="1" t="str">
        <f aca="false">CONCATENATE(N1031," - ",P1031)</f>
        <v>64 - GOÈS</v>
      </c>
      <c r="R1031" s="89" t="n">
        <v>44211</v>
      </c>
      <c r="S1031" s="89" t="n">
        <v>44309</v>
      </c>
      <c r="T1031" s="90" t="n">
        <v>0</v>
      </c>
      <c r="U1031" s="89" t="n">
        <v>44309</v>
      </c>
    </row>
    <row r="1032" customFormat="false" ht="13.8" hidden="false" customHeight="false" outlineLevel="0" collapsed="false">
      <c r="N1032" s="87" t="n">
        <v>64</v>
      </c>
      <c r="O1032" s="87" t="n">
        <v>64246</v>
      </c>
      <c r="P1032" s="87" t="s">
        <v>1286</v>
      </c>
      <c r="Q1032" s="1" t="str">
        <f aca="false">CONCATENATE(N1032," - ",P1032)</f>
        <v>64 - GOMER</v>
      </c>
      <c r="R1032" s="89" t="n">
        <v>44211</v>
      </c>
      <c r="S1032" s="89" t="n">
        <v>44308</v>
      </c>
      <c r="T1032" s="90" t="n">
        <v>0</v>
      </c>
      <c r="U1032" s="89" t="n">
        <v>44308</v>
      </c>
    </row>
    <row r="1033" customFormat="false" ht="13.8" hidden="false" customHeight="false" outlineLevel="0" collapsed="false">
      <c r="N1033" s="87" t="n">
        <v>64</v>
      </c>
      <c r="O1033" s="87" t="n">
        <v>64247</v>
      </c>
      <c r="P1033" s="87" t="s">
        <v>1287</v>
      </c>
      <c r="Q1033" s="1" t="str">
        <f aca="false">CONCATENATE(N1033," - ",P1033)</f>
        <v>64 - GOTEIN-LIBARRENX</v>
      </c>
      <c r="R1033" s="89" t="n">
        <v>44211</v>
      </c>
      <c r="S1033" s="89" t="n">
        <v>44309</v>
      </c>
      <c r="T1033" s="90" t="n">
        <v>0</v>
      </c>
      <c r="U1033" s="89" t="n">
        <v>44309</v>
      </c>
    </row>
    <row r="1034" customFormat="false" ht="13.8" hidden="false" customHeight="false" outlineLevel="0" collapsed="false">
      <c r="N1034" s="87" t="n">
        <v>64</v>
      </c>
      <c r="O1034" s="87" t="n">
        <v>64250</v>
      </c>
      <c r="P1034" s="87" t="s">
        <v>1288</v>
      </c>
      <c r="Q1034" s="1" t="str">
        <f aca="false">CONCATENATE(N1034," - ",P1034)</f>
        <v>64 - GUICHE</v>
      </c>
      <c r="R1034" s="89" t="n">
        <v>44211</v>
      </c>
      <c r="S1034" s="89" t="n">
        <v>44442</v>
      </c>
      <c r="T1034" s="90" t="n">
        <v>0</v>
      </c>
      <c r="U1034" s="89" t="n">
        <v>44442</v>
      </c>
    </row>
    <row r="1035" customFormat="false" ht="13.8" hidden="false" customHeight="false" outlineLevel="0" collapsed="false">
      <c r="N1035" s="87" t="n">
        <v>64</v>
      </c>
      <c r="O1035" s="87" t="n">
        <v>64251</v>
      </c>
      <c r="P1035" s="87" t="s">
        <v>1289</v>
      </c>
      <c r="Q1035" s="1" t="str">
        <f aca="false">CONCATENATE(N1035," - ",P1035)</f>
        <v>64 - GUINARTHE-PARENTIES</v>
      </c>
      <c r="R1035" s="89" t="n">
        <v>44203</v>
      </c>
      <c r="S1035" s="89" t="n">
        <v>44323</v>
      </c>
      <c r="T1035" s="90" t="n">
        <v>0</v>
      </c>
      <c r="U1035" s="89" t="n">
        <v>44323</v>
      </c>
    </row>
    <row r="1036" customFormat="false" ht="13.8" hidden="false" customHeight="false" outlineLevel="0" collapsed="false">
      <c r="N1036" s="87" t="n">
        <v>64</v>
      </c>
      <c r="O1036" s="87" t="n">
        <v>64252</v>
      </c>
      <c r="P1036" s="87" t="s">
        <v>1290</v>
      </c>
      <c r="Q1036" s="1" t="str">
        <f aca="false">CONCATENATE(N1036," - ",P1036)</f>
        <v>64 - GURMENÇON</v>
      </c>
      <c r="R1036" s="89" t="n">
        <v>44211</v>
      </c>
      <c r="S1036" s="89" t="n">
        <v>44309</v>
      </c>
      <c r="T1036" s="90" t="n">
        <v>0</v>
      </c>
      <c r="U1036" s="89" t="n">
        <v>44309</v>
      </c>
    </row>
    <row r="1037" customFormat="false" ht="13.8" hidden="false" customHeight="false" outlineLevel="0" collapsed="false">
      <c r="N1037" s="87" t="n">
        <v>64</v>
      </c>
      <c r="O1037" s="87" t="n">
        <v>64253</v>
      </c>
      <c r="P1037" s="87" t="s">
        <v>1291</v>
      </c>
      <c r="Q1037" s="1" t="str">
        <f aca="false">CONCATENATE(N1037," - ",P1037)</f>
        <v>64 - GURS</v>
      </c>
      <c r="R1037" s="89" t="n">
        <v>44202</v>
      </c>
      <c r="S1037" s="89" t="n">
        <v>44309</v>
      </c>
      <c r="T1037" s="90" t="n">
        <v>0</v>
      </c>
      <c r="U1037" s="89" t="n">
        <v>44309</v>
      </c>
    </row>
    <row r="1038" customFormat="false" ht="13.8" hidden="false" customHeight="false" outlineLevel="0" collapsed="false">
      <c r="N1038" s="87" t="n">
        <v>64</v>
      </c>
      <c r="O1038" s="87" t="n">
        <v>64254</v>
      </c>
      <c r="P1038" s="87" t="s">
        <v>1292</v>
      </c>
      <c r="Q1038" s="1" t="str">
        <f aca="false">CONCATENATE(N1038," - ",P1038)</f>
        <v>64 - HAGETAUBIN</v>
      </c>
      <c r="R1038" s="89" t="n">
        <v>44203</v>
      </c>
      <c r="S1038" s="89" t="n">
        <v>44357</v>
      </c>
      <c r="T1038" s="90" t="n">
        <v>0</v>
      </c>
      <c r="U1038" s="89" t="n">
        <v>44357</v>
      </c>
    </row>
    <row r="1039" customFormat="false" ht="13.8" hidden="false" customHeight="false" outlineLevel="0" collapsed="false">
      <c r="N1039" s="87" t="n">
        <v>64</v>
      </c>
      <c r="O1039" s="87" t="n">
        <v>64257</v>
      </c>
      <c r="P1039" s="87" t="s">
        <v>1293</v>
      </c>
      <c r="Q1039" s="1" t="str">
        <f aca="false">CONCATENATE(N1039," - ",P1039)</f>
        <v>64 - HAUT-DE-BOSDARROS</v>
      </c>
      <c r="R1039" s="89" t="n">
        <v>44206</v>
      </c>
      <c r="S1039" s="89" t="n">
        <v>44323</v>
      </c>
      <c r="T1039" s="90" t="n">
        <v>0</v>
      </c>
      <c r="U1039" s="89" t="n">
        <v>44323</v>
      </c>
    </row>
    <row r="1040" customFormat="false" ht="13.8" hidden="false" customHeight="false" outlineLevel="0" collapsed="false">
      <c r="N1040" s="87" t="n">
        <v>64</v>
      </c>
      <c r="O1040" s="87" t="n">
        <v>64261</v>
      </c>
      <c r="P1040" s="87" t="s">
        <v>1294</v>
      </c>
      <c r="Q1040" s="1" t="str">
        <f aca="false">CONCATENATE(N1040," - ",P1040)</f>
        <v>64 - HERRÈRE</v>
      </c>
      <c r="R1040" s="89" t="n">
        <v>44211</v>
      </c>
      <c r="S1040" s="89" t="n">
        <v>44309</v>
      </c>
      <c r="T1040" s="90" t="n">
        <v>0</v>
      </c>
      <c r="U1040" s="89" t="n">
        <v>44309</v>
      </c>
    </row>
    <row r="1041" customFormat="false" ht="13.8" hidden="false" customHeight="false" outlineLevel="0" collapsed="false">
      <c r="N1041" s="87" t="n">
        <v>64</v>
      </c>
      <c r="O1041" s="87" t="n">
        <v>64262</v>
      </c>
      <c r="P1041" s="87" t="s">
        <v>1295</v>
      </c>
      <c r="Q1041" s="1" t="str">
        <f aca="false">CONCATENATE(N1041," - ",P1041)</f>
        <v>64 - HIGUÈRES-SOUYE</v>
      </c>
      <c r="R1041" s="89" t="n">
        <v>44211</v>
      </c>
      <c r="S1041" s="89" t="n">
        <v>44323</v>
      </c>
      <c r="T1041" s="90" t="n">
        <v>0</v>
      </c>
      <c r="U1041" s="89" t="n">
        <v>44323</v>
      </c>
    </row>
    <row r="1042" customFormat="false" ht="13.8" hidden="false" customHeight="false" outlineLevel="0" collapsed="false">
      <c r="N1042" s="87" t="n">
        <v>64</v>
      </c>
      <c r="O1042" s="87" t="n">
        <v>64263</v>
      </c>
      <c r="P1042" s="87" t="s">
        <v>1296</v>
      </c>
      <c r="Q1042" s="1" t="str">
        <f aca="false">CONCATENATE(N1042," - ",P1042)</f>
        <v>64 - L'HÔPITAL-D'ORION</v>
      </c>
      <c r="R1042" s="89" t="n">
        <v>44198</v>
      </c>
      <c r="S1042" s="89" t="n">
        <v>44323</v>
      </c>
      <c r="T1042" s="90" t="n">
        <v>0</v>
      </c>
      <c r="U1042" s="89" t="n">
        <v>44323</v>
      </c>
    </row>
    <row r="1043" customFormat="false" ht="13.8" hidden="false" customHeight="false" outlineLevel="0" collapsed="false">
      <c r="N1043" s="87" t="n">
        <v>64</v>
      </c>
      <c r="O1043" s="87" t="n">
        <v>64264</v>
      </c>
      <c r="P1043" s="87" t="s">
        <v>1297</v>
      </c>
      <c r="Q1043" s="1" t="str">
        <f aca="false">CONCATENATE(N1043," - ",P1043)</f>
        <v>64 - L'HÔPITAL-SAINT-BLAISE</v>
      </c>
      <c r="R1043" s="89" t="n">
        <v>44202</v>
      </c>
      <c r="S1043" s="89" t="n">
        <v>44309</v>
      </c>
      <c r="T1043" s="90" t="n">
        <v>0</v>
      </c>
      <c r="U1043" s="89" t="n">
        <v>44309</v>
      </c>
    </row>
    <row r="1044" customFormat="false" ht="13.8" hidden="false" customHeight="false" outlineLevel="0" collapsed="false">
      <c r="N1044" s="87" t="n">
        <v>64</v>
      </c>
      <c r="O1044" s="87" t="n">
        <v>64266</v>
      </c>
      <c r="P1044" s="87" t="s">
        <v>1298</v>
      </c>
      <c r="Q1044" s="1" t="str">
        <f aca="false">CONCATENATE(N1044," - ",P1044)</f>
        <v>64 - HOURS</v>
      </c>
      <c r="R1044" s="89" t="n">
        <v>44211</v>
      </c>
      <c r="S1044" s="89" t="n">
        <v>44308</v>
      </c>
      <c r="T1044" s="90" t="n">
        <v>0</v>
      </c>
      <c r="U1044" s="89" t="n">
        <v>44308</v>
      </c>
    </row>
    <row r="1045" customFormat="false" ht="13.8" hidden="false" customHeight="false" outlineLevel="0" collapsed="false">
      <c r="N1045" s="87" t="n">
        <v>64</v>
      </c>
      <c r="O1045" s="87" t="n">
        <v>64267</v>
      </c>
      <c r="P1045" s="87" t="s">
        <v>1299</v>
      </c>
      <c r="Q1045" s="1" t="str">
        <f aca="false">CONCATENATE(N1045," - ",P1045)</f>
        <v>64 - IBARROLLE</v>
      </c>
      <c r="R1045" s="89" t="n">
        <v>44211</v>
      </c>
      <c r="S1045" s="89" t="n">
        <v>44309</v>
      </c>
      <c r="T1045" s="90" t="n">
        <v>0</v>
      </c>
      <c r="U1045" s="89" t="n">
        <v>44309</v>
      </c>
    </row>
    <row r="1046" customFormat="false" ht="13.8" hidden="false" customHeight="false" outlineLevel="0" collapsed="false">
      <c r="N1046" s="87" t="n">
        <v>64</v>
      </c>
      <c r="O1046" s="87" t="n">
        <v>64268</v>
      </c>
      <c r="P1046" s="87" t="s">
        <v>1300</v>
      </c>
      <c r="Q1046" s="1" t="str">
        <f aca="false">CONCATENATE(N1046," - ",P1046)</f>
        <v>64 - IDAUX-MENDY</v>
      </c>
      <c r="R1046" s="89" t="n">
        <v>44211</v>
      </c>
      <c r="S1046" s="89" t="n">
        <v>44309</v>
      </c>
      <c r="T1046" s="90" t="n">
        <v>0</v>
      </c>
      <c r="U1046" s="89" t="n">
        <v>44309</v>
      </c>
    </row>
    <row r="1047" customFormat="false" ht="13.8" hidden="false" customHeight="false" outlineLevel="0" collapsed="false">
      <c r="N1047" s="87" t="n">
        <v>64</v>
      </c>
      <c r="O1047" s="87" t="n">
        <v>64269</v>
      </c>
      <c r="P1047" s="87" t="s">
        <v>1301</v>
      </c>
      <c r="Q1047" s="1" t="str">
        <f aca="false">CONCATENATE(N1047," - ",P1047)</f>
        <v>64 - IDRON</v>
      </c>
      <c r="R1047" s="89" t="n">
        <v>44211</v>
      </c>
      <c r="S1047" s="89" t="n">
        <v>44308</v>
      </c>
      <c r="T1047" s="90" t="n">
        <v>0</v>
      </c>
      <c r="U1047" s="89" t="n">
        <v>44308</v>
      </c>
    </row>
    <row r="1048" customFormat="false" ht="13.8" hidden="false" customHeight="false" outlineLevel="0" collapsed="false">
      <c r="N1048" s="87" t="n">
        <v>64</v>
      </c>
      <c r="O1048" s="87" t="n">
        <v>64270</v>
      </c>
      <c r="P1048" s="87" t="s">
        <v>1302</v>
      </c>
      <c r="Q1048" s="1" t="str">
        <f aca="false">CONCATENATE(N1048," - ",P1048)</f>
        <v>64 - IGON</v>
      </c>
      <c r="R1048" s="89" t="n">
        <v>44206</v>
      </c>
      <c r="S1048" s="89" t="n">
        <v>44323</v>
      </c>
      <c r="T1048" s="90" t="n">
        <v>0</v>
      </c>
      <c r="U1048" s="89" t="n">
        <v>44323</v>
      </c>
    </row>
    <row r="1049" customFormat="false" ht="13.8" hidden="false" customHeight="false" outlineLevel="0" collapsed="false">
      <c r="N1049" s="87" t="n">
        <v>64</v>
      </c>
      <c r="O1049" s="87" t="n">
        <v>64272</v>
      </c>
      <c r="P1049" s="87" t="s">
        <v>1303</v>
      </c>
      <c r="Q1049" s="1" t="str">
        <f aca="false">CONCATENATE(N1049," - ",P1049)</f>
        <v>64 - ILHARRE</v>
      </c>
      <c r="R1049" s="89" t="n">
        <v>44211</v>
      </c>
      <c r="S1049" s="89" t="n">
        <v>44308</v>
      </c>
      <c r="T1049" s="90" t="n">
        <v>0</v>
      </c>
      <c r="U1049" s="89" t="n">
        <v>44308</v>
      </c>
    </row>
    <row r="1050" customFormat="false" ht="13.8" hidden="false" customHeight="false" outlineLevel="0" collapsed="false">
      <c r="N1050" s="87" t="n">
        <v>64</v>
      </c>
      <c r="O1050" s="87" t="n">
        <v>64277</v>
      </c>
      <c r="P1050" s="87" t="s">
        <v>1304</v>
      </c>
      <c r="Q1050" s="1" t="str">
        <f aca="false">CONCATENATE(N1050," - ",P1050)</f>
        <v>64 - ISTURITS</v>
      </c>
      <c r="R1050" s="89" t="n">
        <v>44219</v>
      </c>
      <c r="S1050" s="89" t="n">
        <v>44308</v>
      </c>
      <c r="T1050" s="90" t="n">
        <v>0</v>
      </c>
      <c r="U1050" s="89" t="n">
        <v>44308</v>
      </c>
    </row>
    <row r="1051" customFormat="false" ht="13.8" hidden="false" customHeight="false" outlineLevel="0" collapsed="false">
      <c r="N1051" s="87" t="n">
        <v>64</v>
      </c>
      <c r="O1051" s="87" t="n">
        <v>64280</v>
      </c>
      <c r="P1051" s="87" t="s">
        <v>1305</v>
      </c>
      <c r="Q1051" s="1" t="str">
        <f aca="false">CONCATENATE(N1051," - ",P1051)</f>
        <v>64 - IZESTE</v>
      </c>
      <c r="R1051" s="89" t="n">
        <v>44206</v>
      </c>
      <c r="S1051" s="89" t="n">
        <v>44323</v>
      </c>
      <c r="T1051" s="90" t="n">
        <v>0</v>
      </c>
      <c r="U1051" s="89" t="n">
        <v>44323</v>
      </c>
    </row>
    <row r="1052" customFormat="false" ht="13.8" hidden="false" customHeight="false" outlineLevel="0" collapsed="false">
      <c r="N1052" s="87" t="n">
        <v>64</v>
      </c>
      <c r="O1052" s="87" t="n">
        <v>64281</v>
      </c>
      <c r="P1052" s="87" t="s">
        <v>1306</v>
      </c>
      <c r="Q1052" s="1" t="str">
        <f aca="false">CONCATENATE(N1052," - ",P1052)</f>
        <v>64 - JASSES</v>
      </c>
      <c r="R1052" s="89" t="n">
        <v>44202</v>
      </c>
      <c r="S1052" s="89" t="n">
        <v>44309</v>
      </c>
      <c r="T1052" s="90" t="n">
        <v>0</v>
      </c>
      <c r="U1052" s="89" t="n">
        <v>44309</v>
      </c>
    </row>
    <row r="1053" customFormat="false" ht="13.8" hidden="false" customHeight="false" outlineLevel="0" collapsed="false">
      <c r="N1053" s="87" t="n">
        <v>64</v>
      </c>
      <c r="O1053" s="87" t="n">
        <v>64284</v>
      </c>
      <c r="P1053" s="87" t="s">
        <v>1307</v>
      </c>
      <c r="Q1053" s="1" t="str">
        <f aca="false">CONCATENATE(N1053," - ",P1053)</f>
        <v>64 - JURANÇON</v>
      </c>
      <c r="R1053" s="89" t="n">
        <v>44211</v>
      </c>
      <c r="S1053" s="89" t="n">
        <v>44308</v>
      </c>
      <c r="T1053" s="90" t="n">
        <v>0</v>
      </c>
      <c r="U1053" s="89" t="n">
        <v>44308</v>
      </c>
    </row>
    <row r="1054" customFormat="false" ht="13.8" hidden="false" customHeight="false" outlineLevel="0" collapsed="false">
      <c r="N1054" s="87" t="n">
        <v>64</v>
      </c>
      <c r="O1054" s="87" t="n">
        <v>64285</v>
      </c>
      <c r="P1054" s="87" t="s">
        <v>1308</v>
      </c>
      <c r="Q1054" s="1" t="str">
        <f aca="false">CONCATENATE(N1054," - ",P1054)</f>
        <v>64 - JUXUE</v>
      </c>
      <c r="R1054" s="89" t="n">
        <v>44211</v>
      </c>
      <c r="S1054" s="89" t="n">
        <v>44309</v>
      </c>
      <c r="T1054" s="90" t="n">
        <v>0</v>
      </c>
      <c r="U1054" s="89" t="n">
        <v>44309</v>
      </c>
    </row>
    <row r="1055" customFormat="false" ht="13.8" hidden="false" customHeight="false" outlineLevel="0" collapsed="false">
      <c r="N1055" s="87" t="n">
        <v>64</v>
      </c>
      <c r="O1055" s="87" t="n">
        <v>64286</v>
      </c>
      <c r="P1055" s="87" t="s">
        <v>1309</v>
      </c>
      <c r="Q1055" s="1" t="str">
        <f aca="false">CONCATENATE(N1055," - ",P1055)</f>
        <v>64 - LAÀ-MONDRANS</v>
      </c>
      <c r="R1055" s="89" t="n">
        <v>44198</v>
      </c>
      <c r="S1055" s="89" t="n">
        <v>44323</v>
      </c>
      <c r="T1055" s="90" t="n">
        <v>0</v>
      </c>
      <c r="U1055" s="89" t="n">
        <v>44323</v>
      </c>
    </row>
    <row r="1056" customFormat="false" ht="13.8" hidden="false" customHeight="false" outlineLevel="0" collapsed="false">
      <c r="N1056" s="87" t="n">
        <v>64</v>
      </c>
      <c r="O1056" s="87" t="n">
        <v>64287</v>
      </c>
      <c r="P1056" s="87" t="s">
        <v>1310</v>
      </c>
      <c r="Q1056" s="1" t="str">
        <f aca="false">CONCATENATE(N1056," - ",P1056)</f>
        <v>64 - LAÀS</v>
      </c>
      <c r="R1056" s="89" t="n">
        <v>44203</v>
      </c>
      <c r="S1056" s="89" t="n">
        <v>44323</v>
      </c>
      <c r="T1056" s="90" t="n">
        <v>0</v>
      </c>
      <c r="U1056" s="89" t="n">
        <v>44323</v>
      </c>
    </row>
    <row r="1057" customFormat="false" ht="13.8" hidden="false" customHeight="false" outlineLevel="0" collapsed="false">
      <c r="N1057" s="87" t="n">
        <v>64</v>
      </c>
      <c r="O1057" s="87" t="n">
        <v>64288</v>
      </c>
      <c r="P1057" s="87" t="s">
        <v>1311</v>
      </c>
      <c r="Q1057" s="1" t="str">
        <f aca="false">CONCATENATE(N1057," - ",P1057)</f>
        <v>64 - LABASTIDE-CÉZÉRACQ</v>
      </c>
      <c r="R1057" s="89" t="n">
        <v>44211</v>
      </c>
      <c r="S1057" s="89" t="n">
        <v>44323</v>
      </c>
      <c r="T1057" s="90" t="n">
        <v>0</v>
      </c>
      <c r="U1057" s="89" t="n">
        <v>44323</v>
      </c>
    </row>
    <row r="1058" customFormat="false" ht="13.8" hidden="false" customHeight="false" outlineLevel="0" collapsed="false">
      <c r="N1058" s="87" t="n">
        <v>64</v>
      </c>
      <c r="O1058" s="87" t="n">
        <v>64289</v>
      </c>
      <c r="P1058" s="87" t="s">
        <v>1312</v>
      </c>
      <c r="Q1058" s="1" t="str">
        <f aca="false">CONCATENATE(N1058," - ",P1058)</f>
        <v>64 - LA BASTIDE-CLAIRENCE</v>
      </c>
      <c r="R1058" s="89" t="n">
        <v>44212</v>
      </c>
      <c r="S1058" s="89" t="n">
        <v>44308</v>
      </c>
      <c r="T1058" s="90" t="n">
        <v>0</v>
      </c>
      <c r="U1058" s="89" t="n">
        <v>44308</v>
      </c>
    </row>
    <row r="1059" customFormat="false" ht="13.8" hidden="false" customHeight="false" outlineLevel="0" collapsed="false">
      <c r="N1059" s="87" t="n">
        <v>64</v>
      </c>
      <c r="O1059" s="87" t="n">
        <v>64290</v>
      </c>
      <c r="P1059" s="87" t="s">
        <v>1313</v>
      </c>
      <c r="Q1059" s="1" t="str">
        <f aca="false">CONCATENATE(N1059," - ",P1059)</f>
        <v>64 - LABASTIDE-MONRÉJEAU</v>
      </c>
      <c r="R1059" s="89" t="n">
        <v>44204</v>
      </c>
      <c r="S1059" s="89" t="n">
        <v>44323</v>
      </c>
      <c r="T1059" s="90" t="n">
        <v>0</v>
      </c>
      <c r="U1059" s="89" t="n">
        <v>44323</v>
      </c>
    </row>
    <row r="1060" customFormat="false" ht="13.8" hidden="false" customHeight="false" outlineLevel="0" collapsed="false">
      <c r="N1060" s="87" t="n">
        <v>64</v>
      </c>
      <c r="O1060" s="87" t="n">
        <v>64291</v>
      </c>
      <c r="P1060" s="87" t="s">
        <v>1314</v>
      </c>
      <c r="Q1060" s="1" t="str">
        <f aca="false">CONCATENATE(N1060," - ",P1060)</f>
        <v>64 - LABASTIDE-VILLEFRANCHE</v>
      </c>
      <c r="R1060" s="89" t="n">
        <v>44211</v>
      </c>
      <c r="S1060" s="89" t="n">
        <v>44442</v>
      </c>
      <c r="T1060" s="90" t="n">
        <v>0</v>
      </c>
      <c r="U1060" s="89" t="n">
        <v>44442</v>
      </c>
    </row>
    <row r="1061" customFormat="false" ht="13.8" hidden="false" customHeight="false" outlineLevel="0" collapsed="false">
      <c r="N1061" s="87" t="n">
        <v>64</v>
      </c>
      <c r="O1061" s="87" t="n">
        <v>64292</v>
      </c>
      <c r="P1061" s="87" t="s">
        <v>1315</v>
      </c>
      <c r="Q1061" s="1" t="str">
        <f aca="false">CONCATENATE(N1061," - ",P1061)</f>
        <v>64 - LABATMALE</v>
      </c>
      <c r="R1061" s="89" t="n">
        <v>44211</v>
      </c>
      <c r="S1061" s="89" t="n">
        <v>44308</v>
      </c>
      <c r="T1061" s="90" t="n">
        <v>0</v>
      </c>
      <c r="U1061" s="89" t="n">
        <v>44308</v>
      </c>
    </row>
    <row r="1062" customFormat="false" ht="13.8" hidden="false" customHeight="false" outlineLevel="0" collapsed="false">
      <c r="N1062" s="87" t="n">
        <v>64</v>
      </c>
      <c r="O1062" s="87" t="n">
        <v>64293</v>
      </c>
      <c r="P1062" s="87" t="s">
        <v>770</v>
      </c>
      <c r="Q1062" s="1" t="str">
        <f aca="false">CONCATENATE(N1062," - ",P1062)</f>
        <v>64 - LABATUT</v>
      </c>
      <c r="R1062" s="89" t="n">
        <v>44189</v>
      </c>
      <c r="S1062" s="89" t="n">
        <v>44308</v>
      </c>
      <c r="T1062" s="90" t="n">
        <v>0</v>
      </c>
      <c r="U1062" s="89" t="n">
        <v>44308</v>
      </c>
    </row>
    <row r="1063" customFormat="false" ht="13.8" hidden="false" customHeight="false" outlineLevel="0" collapsed="false">
      <c r="N1063" s="87" t="n">
        <v>64</v>
      </c>
      <c r="O1063" s="87" t="n">
        <v>64294</v>
      </c>
      <c r="P1063" s="87" t="s">
        <v>1316</v>
      </c>
      <c r="Q1063" s="1" t="str">
        <f aca="false">CONCATENATE(N1063," - ",P1063)</f>
        <v>64 - LABETS-BISCAY</v>
      </c>
      <c r="R1063" s="89" t="n">
        <v>44211</v>
      </c>
      <c r="S1063" s="89" t="n">
        <v>44442</v>
      </c>
      <c r="T1063" s="90" t="n">
        <v>0</v>
      </c>
      <c r="U1063" s="89" t="n">
        <v>44442</v>
      </c>
    </row>
    <row r="1064" customFormat="false" ht="13.8" hidden="false" customHeight="false" outlineLevel="0" collapsed="false">
      <c r="N1064" s="87" t="n">
        <v>64</v>
      </c>
      <c r="O1064" s="87" t="n">
        <v>64295</v>
      </c>
      <c r="P1064" s="87" t="s">
        <v>1317</v>
      </c>
      <c r="Q1064" s="1" t="str">
        <f aca="false">CONCATENATE(N1064," - ",P1064)</f>
        <v>64 - LABEYRIE</v>
      </c>
      <c r="R1064" s="89" t="n">
        <v>44196</v>
      </c>
      <c r="S1064" s="89" t="n">
        <v>44357</v>
      </c>
      <c r="T1064" s="90" t="n">
        <v>0</v>
      </c>
      <c r="U1064" s="89" t="n">
        <v>44357</v>
      </c>
    </row>
    <row r="1065" customFormat="false" ht="13.8" hidden="false" customHeight="false" outlineLevel="0" collapsed="false">
      <c r="N1065" s="87" t="n">
        <v>64</v>
      </c>
      <c r="O1065" s="87" t="n">
        <v>64296</v>
      </c>
      <c r="P1065" s="87" t="s">
        <v>1318</v>
      </c>
      <c r="Q1065" s="1" t="str">
        <f aca="false">CONCATENATE(N1065," - ",P1065)</f>
        <v>64 - LACADÉE</v>
      </c>
      <c r="R1065" s="89" t="n">
        <v>44203</v>
      </c>
      <c r="S1065" s="89" t="n">
        <v>44357</v>
      </c>
      <c r="T1065" s="90" t="n">
        <v>0</v>
      </c>
      <c r="U1065" s="89" t="n">
        <v>44357</v>
      </c>
    </row>
    <row r="1066" customFormat="false" ht="13.8" hidden="false" customHeight="false" outlineLevel="0" collapsed="false">
      <c r="N1066" s="87" t="n">
        <v>64</v>
      </c>
      <c r="O1066" s="87" t="n">
        <v>64299</v>
      </c>
      <c r="P1066" s="87" t="s">
        <v>1319</v>
      </c>
      <c r="Q1066" s="1" t="str">
        <f aca="false">CONCATENATE(N1066," - ",P1066)</f>
        <v>64 - LACOMMANDE</v>
      </c>
      <c r="R1066" s="89" t="n">
        <v>44211</v>
      </c>
      <c r="S1066" s="89" t="n">
        <v>44309</v>
      </c>
      <c r="T1066" s="90" t="n">
        <v>0</v>
      </c>
      <c r="U1066" s="89" t="n">
        <v>44309</v>
      </c>
    </row>
    <row r="1067" customFormat="false" ht="13.8" hidden="false" customHeight="false" outlineLevel="0" collapsed="false">
      <c r="N1067" s="87" t="n">
        <v>64</v>
      </c>
      <c r="O1067" s="87" t="n">
        <v>64300</v>
      </c>
      <c r="P1067" s="87" t="s">
        <v>1320</v>
      </c>
      <c r="Q1067" s="1" t="str">
        <f aca="false">CONCATENATE(N1067," - ",P1067)</f>
        <v>64 - LACQ</v>
      </c>
      <c r="R1067" s="89" t="n">
        <v>44204</v>
      </c>
      <c r="S1067" s="89" t="n">
        <v>44357</v>
      </c>
      <c r="T1067" s="90" t="n">
        <v>0</v>
      </c>
      <c r="U1067" s="89" t="n">
        <v>44357</v>
      </c>
    </row>
    <row r="1068" customFormat="false" ht="13.8" hidden="false" customHeight="false" outlineLevel="0" collapsed="false">
      <c r="N1068" s="87" t="n">
        <v>64</v>
      </c>
      <c r="O1068" s="87" t="n">
        <v>64301</v>
      </c>
      <c r="P1068" s="87" t="s">
        <v>1321</v>
      </c>
      <c r="Q1068" s="1" t="str">
        <f aca="false">CONCATENATE(N1068," - ",P1068)</f>
        <v>64 - LAGOR</v>
      </c>
      <c r="R1068" s="89" t="n">
        <v>44211</v>
      </c>
      <c r="S1068" s="89" t="n">
        <v>44323</v>
      </c>
      <c r="T1068" s="90" t="n">
        <v>0</v>
      </c>
      <c r="U1068" s="89" t="n">
        <v>44323</v>
      </c>
    </row>
    <row r="1069" customFormat="false" ht="13.8" hidden="false" customHeight="false" outlineLevel="0" collapsed="false">
      <c r="N1069" s="87" t="n">
        <v>64</v>
      </c>
      <c r="O1069" s="87" t="n">
        <v>64302</v>
      </c>
      <c r="P1069" s="87" t="s">
        <v>1322</v>
      </c>
      <c r="Q1069" s="1" t="str">
        <f aca="false">CONCATENATE(N1069," - ",P1069)</f>
        <v>64 - LAGOS</v>
      </c>
      <c r="R1069" s="89" t="n">
        <v>44211</v>
      </c>
      <c r="S1069" s="89" t="n">
        <v>44308</v>
      </c>
      <c r="T1069" s="90" t="n">
        <v>0</v>
      </c>
      <c r="U1069" s="89" t="n">
        <v>44308</v>
      </c>
    </row>
    <row r="1070" customFormat="false" ht="13.8" hidden="false" customHeight="false" outlineLevel="0" collapsed="false">
      <c r="N1070" s="87" t="n">
        <v>64</v>
      </c>
      <c r="O1070" s="87" t="n">
        <v>64304</v>
      </c>
      <c r="P1070" s="87" t="s">
        <v>1323</v>
      </c>
      <c r="Q1070" s="1" t="str">
        <f aca="false">CONCATENATE(N1070," - ",P1070)</f>
        <v>64 - LAHONCE</v>
      </c>
      <c r="R1070" s="89" t="n">
        <v>44211</v>
      </c>
      <c r="S1070" s="89" t="n">
        <v>44309</v>
      </c>
      <c r="T1070" s="90" t="n">
        <v>0</v>
      </c>
      <c r="U1070" s="89" t="n">
        <v>44309</v>
      </c>
    </row>
    <row r="1071" customFormat="false" ht="13.8" hidden="false" customHeight="false" outlineLevel="0" collapsed="false">
      <c r="N1071" s="87" t="n">
        <v>64</v>
      </c>
      <c r="O1071" s="87" t="n">
        <v>64305</v>
      </c>
      <c r="P1071" s="87" t="s">
        <v>1324</v>
      </c>
      <c r="Q1071" s="1" t="str">
        <f aca="false">CONCATENATE(N1071," - ",P1071)</f>
        <v>64 - LAHONTAN</v>
      </c>
      <c r="R1071" s="89" t="n">
        <v>44192</v>
      </c>
      <c r="S1071" s="89" t="n">
        <v>44357</v>
      </c>
      <c r="T1071" s="90" t="n">
        <v>0</v>
      </c>
      <c r="U1071" s="89" t="n">
        <v>44357</v>
      </c>
    </row>
    <row r="1072" customFormat="false" ht="13.8" hidden="false" customHeight="false" outlineLevel="0" collapsed="false">
      <c r="N1072" s="87" t="n">
        <v>64</v>
      </c>
      <c r="O1072" s="87" t="n">
        <v>64306</v>
      </c>
      <c r="P1072" s="87" t="s">
        <v>1325</v>
      </c>
      <c r="Q1072" s="1" t="str">
        <f aca="false">CONCATENATE(N1072," - ",P1072)</f>
        <v>64 - LAHOURCADE</v>
      </c>
      <c r="R1072" s="89" t="n">
        <v>44211</v>
      </c>
      <c r="S1072" s="89" t="n">
        <v>44309</v>
      </c>
      <c r="T1072" s="90" t="n">
        <v>0</v>
      </c>
      <c r="U1072" s="89" t="n">
        <v>44309</v>
      </c>
    </row>
    <row r="1073" customFormat="false" ht="13.8" hidden="false" customHeight="false" outlineLevel="0" collapsed="false">
      <c r="N1073" s="87" t="n">
        <v>64</v>
      </c>
      <c r="O1073" s="87" t="n">
        <v>64307</v>
      </c>
      <c r="P1073" s="87" t="s">
        <v>1326</v>
      </c>
      <c r="Q1073" s="1" t="str">
        <f aca="false">CONCATENATE(N1073," - ",P1073)</f>
        <v>64 - LALONGUE</v>
      </c>
      <c r="R1073" s="89" t="n">
        <v>44203</v>
      </c>
      <c r="S1073" s="89" t="n">
        <v>44323</v>
      </c>
      <c r="T1073" s="90" t="n">
        <v>0</v>
      </c>
      <c r="U1073" s="89" t="n">
        <v>44323</v>
      </c>
    </row>
    <row r="1074" customFormat="false" ht="13.8" hidden="false" customHeight="false" outlineLevel="0" collapsed="false">
      <c r="N1074" s="87" t="n">
        <v>64</v>
      </c>
      <c r="O1074" s="87" t="n">
        <v>64308</v>
      </c>
      <c r="P1074" s="87" t="s">
        <v>1327</v>
      </c>
      <c r="Q1074" s="1" t="str">
        <f aca="false">CONCATENATE(N1074," - ",P1074)</f>
        <v>64 - LALONQUETTE</v>
      </c>
      <c r="R1074" s="89" t="n">
        <v>44203</v>
      </c>
      <c r="S1074" s="89" t="n">
        <v>44357</v>
      </c>
      <c r="T1074" s="90" t="n">
        <v>0</v>
      </c>
      <c r="U1074" s="89" t="n">
        <v>44357</v>
      </c>
    </row>
    <row r="1075" customFormat="false" ht="13.8" hidden="false" customHeight="false" outlineLevel="0" collapsed="false">
      <c r="N1075" s="87" t="n">
        <v>64</v>
      </c>
      <c r="O1075" s="87" t="n">
        <v>64309</v>
      </c>
      <c r="P1075" s="87" t="s">
        <v>1328</v>
      </c>
      <c r="Q1075" s="1" t="str">
        <f aca="false">CONCATENATE(N1075," - ",P1075)</f>
        <v>64 - LAMAYOU</v>
      </c>
      <c r="R1075" s="89" t="n">
        <v>44211</v>
      </c>
      <c r="S1075" s="89" t="n">
        <v>44308</v>
      </c>
      <c r="T1075" s="90" t="n">
        <v>0</v>
      </c>
      <c r="U1075" s="89" t="n">
        <v>44308</v>
      </c>
    </row>
    <row r="1076" customFormat="false" ht="13.8" hidden="false" customHeight="false" outlineLevel="0" collapsed="false">
      <c r="N1076" s="87" t="n">
        <v>64</v>
      </c>
      <c r="O1076" s="87" t="n">
        <v>64311</v>
      </c>
      <c r="P1076" s="87" t="s">
        <v>1329</v>
      </c>
      <c r="Q1076" s="1" t="str">
        <f aca="false">CONCATENATE(N1076," - ",P1076)</f>
        <v>64 - LANNECAUBE</v>
      </c>
      <c r="R1076" s="89" t="n">
        <v>44203</v>
      </c>
      <c r="S1076" s="89" t="n">
        <v>44323</v>
      </c>
      <c r="T1076" s="90" t="n">
        <v>0</v>
      </c>
      <c r="U1076" s="89" t="n">
        <v>44323</v>
      </c>
    </row>
    <row r="1077" customFormat="false" ht="13.8" hidden="false" customHeight="false" outlineLevel="0" collapsed="false">
      <c r="N1077" s="87" t="n">
        <v>64</v>
      </c>
      <c r="O1077" s="87" t="n">
        <v>64312</v>
      </c>
      <c r="P1077" s="87" t="s">
        <v>1330</v>
      </c>
      <c r="Q1077" s="1" t="str">
        <f aca="false">CONCATENATE(N1077," - ",P1077)</f>
        <v>64 - LANNEPLAÀ</v>
      </c>
      <c r="R1077" s="89" t="n">
        <v>44198</v>
      </c>
      <c r="S1077" s="89" t="n">
        <v>44323</v>
      </c>
      <c r="T1077" s="90" t="n">
        <v>0</v>
      </c>
      <c r="U1077" s="89" t="n">
        <v>44323</v>
      </c>
    </row>
    <row r="1078" customFormat="false" ht="13.8" hidden="false" customHeight="false" outlineLevel="0" collapsed="false">
      <c r="N1078" s="87" t="n">
        <v>64</v>
      </c>
      <c r="O1078" s="87" t="n">
        <v>64313</v>
      </c>
      <c r="P1078" s="87" t="s">
        <v>1331</v>
      </c>
      <c r="Q1078" s="1" t="str">
        <f aca="false">CONCATENATE(N1078," - ",P1078)</f>
        <v>64 - LANTABAT</v>
      </c>
      <c r="R1078" s="89" t="n">
        <v>44211</v>
      </c>
      <c r="S1078" s="89" t="n">
        <v>44308</v>
      </c>
      <c r="T1078" s="90" t="n">
        <v>0</v>
      </c>
      <c r="U1078" s="89" t="n">
        <v>44308</v>
      </c>
    </row>
    <row r="1079" customFormat="false" ht="13.8" hidden="false" customHeight="false" outlineLevel="0" collapsed="false">
      <c r="N1079" s="87" t="n">
        <v>64</v>
      </c>
      <c r="O1079" s="87" t="n">
        <v>64314</v>
      </c>
      <c r="P1079" s="87" t="s">
        <v>1332</v>
      </c>
      <c r="Q1079" s="1" t="str">
        <f aca="false">CONCATENATE(N1079," - ",P1079)</f>
        <v>64 - LARCEVEAU-ARROS-CIBITS</v>
      </c>
      <c r="R1079" s="89" t="n">
        <v>44211</v>
      </c>
      <c r="S1079" s="89" t="n">
        <v>44308</v>
      </c>
      <c r="T1079" s="90" t="n">
        <v>0</v>
      </c>
      <c r="U1079" s="89" t="n">
        <v>44308</v>
      </c>
    </row>
    <row r="1080" customFormat="false" ht="13.8" hidden="false" customHeight="false" outlineLevel="0" collapsed="false">
      <c r="N1080" s="87" t="n">
        <v>64</v>
      </c>
      <c r="O1080" s="87" t="n">
        <v>64315</v>
      </c>
      <c r="P1080" s="87" t="s">
        <v>1333</v>
      </c>
      <c r="Q1080" s="1" t="str">
        <f aca="false">CONCATENATE(N1080," - ",P1080)</f>
        <v>64 - LAROIN</v>
      </c>
      <c r="R1080" s="89" t="n">
        <v>44211</v>
      </c>
      <c r="S1080" s="89" t="n">
        <v>44308</v>
      </c>
      <c r="T1080" s="90" t="n">
        <v>0</v>
      </c>
      <c r="U1080" s="89" t="n">
        <v>44308</v>
      </c>
    </row>
    <row r="1081" customFormat="false" ht="13.8" hidden="false" customHeight="false" outlineLevel="0" collapsed="false">
      <c r="N1081" s="87" t="n">
        <v>64</v>
      </c>
      <c r="O1081" s="87" t="n">
        <v>64318</v>
      </c>
      <c r="P1081" s="87" t="s">
        <v>1334</v>
      </c>
      <c r="Q1081" s="1" t="str">
        <f aca="false">CONCATENATE(N1081," - ",P1081)</f>
        <v>64 - LARREULE</v>
      </c>
      <c r="R1081" s="89" t="n">
        <v>44203</v>
      </c>
      <c r="S1081" s="89" t="n">
        <v>44357</v>
      </c>
      <c r="T1081" s="90" t="n">
        <v>0</v>
      </c>
      <c r="U1081" s="89" t="n">
        <v>44357</v>
      </c>
    </row>
    <row r="1082" customFormat="false" ht="13.8" hidden="false" customHeight="false" outlineLevel="0" collapsed="false">
      <c r="N1082" s="87" t="n">
        <v>64</v>
      </c>
      <c r="O1082" s="87" t="n">
        <v>64319</v>
      </c>
      <c r="P1082" s="87" t="s">
        <v>1335</v>
      </c>
      <c r="Q1082" s="1" t="str">
        <f aca="false">CONCATENATE(N1082," - ",P1082)</f>
        <v>64 - LARRIBAR-SORHAPURU</v>
      </c>
      <c r="R1082" s="89" t="n">
        <v>44203</v>
      </c>
      <c r="S1082" s="89" t="n">
        <v>44309</v>
      </c>
      <c r="T1082" s="90" t="n">
        <v>0</v>
      </c>
      <c r="U1082" s="89" t="n">
        <v>44309</v>
      </c>
    </row>
    <row r="1083" customFormat="false" ht="13.8" hidden="false" customHeight="false" outlineLevel="0" collapsed="false">
      <c r="N1083" s="87" t="n">
        <v>64</v>
      </c>
      <c r="O1083" s="87" t="n">
        <v>64320</v>
      </c>
      <c r="P1083" s="87" t="s">
        <v>1336</v>
      </c>
      <c r="Q1083" s="1" t="str">
        <f aca="false">CONCATENATE(N1083," - ",P1083)</f>
        <v>64 - LARUNS</v>
      </c>
      <c r="R1083" s="89" t="n">
        <v>44214</v>
      </c>
      <c r="S1083" s="89" t="n">
        <v>44323</v>
      </c>
      <c r="T1083" s="90" t="n">
        <v>0</v>
      </c>
      <c r="U1083" s="89" t="n">
        <v>44323</v>
      </c>
    </row>
    <row r="1084" customFormat="false" ht="13.8" hidden="false" customHeight="false" outlineLevel="0" collapsed="false">
      <c r="N1084" s="87" t="n">
        <v>64</v>
      </c>
      <c r="O1084" s="87" t="n">
        <v>64321</v>
      </c>
      <c r="P1084" s="87" t="s">
        <v>1337</v>
      </c>
      <c r="Q1084" s="1" t="str">
        <f aca="false">CONCATENATE(N1084," - ",P1084)</f>
        <v>64 - LASCLAVERIES</v>
      </c>
      <c r="R1084" s="89" t="n">
        <v>44203</v>
      </c>
      <c r="S1084" s="89" t="n">
        <v>44357</v>
      </c>
      <c r="T1084" s="90" t="n">
        <v>0</v>
      </c>
      <c r="U1084" s="89" t="n">
        <v>44357</v>
      </c>
    </row>
    <row r="1085" customFormat="false" ht="13.8" hidden="false" customHeight="false" outlineLevel="0" collapsed="false">
      <c r="N1085" s="87" t="n">
        <v>64</v>
      </c>
      <c r="O1085" s="87" t="n">
        <v>64323</v>
      </c>
      <c r="P1085" s="87" t="s">
        <v>1338</v>
      </c>
      <c r="Q1085" s="1" t="str">
        <f aca="false">CONCATENATE(N1085," - ",P1085)</f>
        <v>64 - LASSERRE</v>
      </c>
      <c r="R1085" s="89" t="n">
        <v>44189</v>
      </c>
      <c r="S1085" s="89" t="n">
        <v>44323</v>
      </c>
      <c r="T1085" s="90" t="n">
        <v>0</v>
      </c>
      <c r="U1085" s="89" t="n">
        <v>44323</v>
      </c>
    </row>
    <row r="1086" customFormat="false" ht="13.8" hidden="false" customHeight="false" outlineLevel="0" collapsed="false">
      <c r="N1086" s="87" t="n">
        <v>64</v>
      </c>
      <c r="O1086" s="87" t="n">
        <v>64324</v>
      </c>
      <c r="P1086" s="87" t="s">
        <v>1339</v>
      </c>
      <c r="Q1086" s="1" t="str">
        <f aca="false">CONCATENATE(N1086," - ",P1086)</f>
        <v>64 - LASSEUBE</v>
      </c>
      <c r="R1086" s="89" t="n">
        <v>44211</v>
      </c>
      <c r="S1086" s="89" t="n">
        <v>44309</v>
      </c>
      <c r="T1086" s="90" t="n">
        <v>0</v>
      </c>
      <c r="U1086" s="89" t="n">
        <v>44309</v>
      </c>
    </row>
    <row r="1087" customFormat="false" ht="13.8" hidden="false" customHeight="false" outlineLevel="0" collapsed="false">
      <c r="N1087" s="87" t="n">
        <v>64</v>
      </c>
      <c r="O1087" s="87" t="n">
        <v>64325</v>
      </c>
      <c r="P1087" s="87" t="s">
        <v>1340</v>
      </c>
      <c r="Q1087" s="1" t="str">
        <f aca="false">CONCATENATE(N1087," - ",P1087)</f>
        <v>64 - LASSEUBETAT</v>
      </c>
      <c r="R1087" s="89" t="n">
        <v>44211</v>
      </c>
      <c r="S1087" s="89" t="n">
        <v>44323</v>
      </c>
      <c r="T1087" s="90" t="n">
        <v>0</v>
      </c>
      <c r="U1087" s="89" t="n">
        <v>44323</v>
      </c>
    </row>
    <row r="1088" customFormat="false" ht="13.8" hidden="false" customHeight="false" outlineLevel="0" collapsed="false">
      <c r="N1088" s="87" t="n">
        <v>64</v>
      </c>
      <c r="O1088" s="87" t="n">
        <v>64326</v>
      </c>
      <c r="P1088" s="87" t="s">
        <v>1341</v>
      </c>
      <c r="Q1088" s="1" t="str">
        <f aca="false">CONCATENATE(N1088," - ",P1088)</f>
        <v>64 - LAY-LAMIDOU</v>
      </c>
      <c r="R1088" s="89" t="n">
        <v>44202</v>
      </c>
      <c r="S1088" s="89" t="n">
        <v>44309</v>
      </c>
      <c r="T1088" s="90" t="n">
        <v>0</v>
      </c>
      <c r="U1088" s="89" t="n">
        <v>44309</v>
      </c>
    </row>
    <row r="1089" customFormat="false" ht="13.8" hidden="false" customHeight="false" outlineLevel="0" collapsed="false">
      <c r="N1089" s="87" t="n">
        <v>64</v>
      </c>
      <c r="O1089" s="87" t="n">
        <v>64328</v>
      </c>
      <c r="P1089" s="87" t="s">
        <v>1342</v>
      </c>
      <c r="Q1089" s="1" t="str">
        <f aca="false">CONCATENATE(N1089," - ",P1089)</f>
        <v>64 - LEDEUIX</v>
      </c>
      <c r="R1089" s="89" t="n">
        <v>44211</v>
      </c>
      <c r="S1089" s="89" t="n">
        <v>44309</v>
      </c>
      <c r="T1089" s="90" t="n">
        <v>0</v>
      </c>
      <c r="U1089" s="89" t="n">
        <v>44309</v>
      </c>
    </row>
    <row r="1090" customFormat="false" ht="13.8" hidden="false" customHeight="false" outlineLevel="0" collapsed="false">
      <c r="N1090" s="87" t="n">
        <v>64</v>
      </c>
      <c r="O1090" s="87" t="n">
        <v>64329</v>
      </c>
      <c r="P1090" s="87" t="s">
        <v>1343</v>
      </c>
      <c r="Q1090" s="1" t="str">
        <f aca="false">CONCATENATE(N1090," - ",P1090)</f>
        <v>64 - LÉE</v>
      </c>
      <c r="R1090" s="89" t="n">
        <v>44211</v>
      </c>
      <c r="S1090" s="89" t="n">
        <v>44308</v>
      </c>
      <c r="T1090" s="90" t="n">
        <v>0</v>
      </c>
      <c r="U1090" s="89" t="n">
        <v>44308</v>
      </c>
    </row>
    <row r="1091" customFormat="false" ht="13.8" hidden="false" customHeight="false" outlineLevel="0" collapsed="false">
      <c r="N1091" s="87" t="n">
        <v>64</v>
      </c>
      <c r="O1091" s="87" t="n">
        <v>64331</v>
      </c>
      <c r="P1091" s="87" t="s">
        <v>1344</v>
      </c>
      <c r="Q1091" s="1" t="str">
        <f aca="false">CONCATENATE(N1091," - ",P1091)</f>
        <v>64 - LEMBEYE</v>
      </c>
      <c r="R1091" s="89" t="n">
        <v>44211</v>
      </c>
      <c r="S1091" s="89" t="n">
        <v>44323</v>
      </c>
      <c r="T1091" s="90" t="n">
        <v>0</v>
      </c>
      <c r="U1091" s="89" t="n">
        <v>44323</v>
      </c>
    </row>
    <row r="1092" customFormat="false" ht="13.8" hidden="false" customHeight="false" outlineLevel="0" collapsed="false">
      <c r="N1092" s="87" t="n">
        <v>64</v>
      </c>
      <c r="O1092" s="87" t="n">
        <v>64332</v>
      </c>
      <c r="P1092" s="87" t="s">
        <v>1345</v>
      </c>
      <c r="Q1092" s="1" t="str">
        <f aca="false">CONCATENATE(N1092," - ",P1092)</f>
        <v>64 - LÈME</v>
      </c>
      <c r="R1092" s="89" t="n">
        <v>44203</v>
      </c>
      <c r="S1092" s="89" t="n">
        <v>44323</v>
      </c>
      <c r="T1092" s="90" t="n">
        <v>0</v>
      </c>
      <c r="U1092" s="89" t="n">
        <v>44323</v>
      </c>
    </row>
    <row r="1093" customFormat="false" ht="13.8" hidden="false" customHeight="false" outlineLevel="0" collapsed="false">
      <c r="N1093" s="87" t="n">
        <v>64</v>
      </c>
      <c r="O1093" s="87" t="n">
        <v>64334</v>
      </c>
      <c r="P1093" s="87" t="s">
        <v>1346</v>
      </c>
      <c r="Q1093" s="1" t="str">
        <f aca="false">CONCATENATE(N1093," - ",P1093)</f>
        <v>64 - LÉREN</v>
      </c>
      <c r="R1093" s="89" t="n">
        <v>44209</v>
      </c>
      <c r="S1093" s="89" t="n">
        <v>44442</v>
      </c>
      <c r="T1093" s="90" t="n">
        <v>0</v>
      </c>
      <c r="U1093" s="89" t="n">
        <v>44442</v>
      </c>
    </row>
    <row r="1094" customFormat="false" ht="13.8" hidden="false" customHeight="false" outlineLevel="0" collapsed="false">
      <c r="N1094" s="87" t="n">
        <v>64</v>
      </c>
      <c r="O1094" s="87" t="n">
        <v>64335</v>
      </c>
      <c r="P1094" s="87" t="s">
        <v>1347</v>
      </c>
      <c r="Q1094" s="1" t="str">
        <f aca="false">CONCATENATE(N1094," - ",P1094)</f>
        <v>64 - LESCAR</v>
      </c>
      <c r="R1094" s="89" t="n">
        <v>44211</v>
      </c>
      <c r="S1094" s="89" t="n">
        <v>44308</v>
      </c>
      <c r="T1094" s="90" t="n">
        <v>0</v>
      </c>
      <c r="U1094" s="89" t="n">
        <v>44308</v>
      </c>
    </row>
    <row r="1095" customFormat="false" ht="13.8" hidden="false" customHeight="false" outlineLevel="0" collapsed="false">
      <c r="N1095" s="87" t="n">
        <v>64</v>
      </c>
      <c r="O1095" s="87" t="n">
        <v>64337</v>
      </c>
      <c r="P1095" s="87" t="s">
        <v>1348</v>
      </c>
      <c r="Q1095" s="1" t="str">
        <f aca="false">CONCATENATE(N1095," - ",P1095)</f>
        <v>64 - LESPIELLE</v>
      </c>
      <c r="R1095" s="89" t="n">
        <v>44203</v>
      </c>
      <c r="S1095" s="89" t="n">
        <v>44323</v>
      </c>
      <c r="T1095" s="90" t="n">
        <v>0</v>
      </c>
      <c r="U1095" s="89" t="n">
        <v>44323</v>
      </c>
    </row>
    <row r="1096" customFormat="false" ht="13.8" hidden="false" customHeight="false" outlineLevel="0" collapsed="false">
      <c r="N1096" s="87" t="n">
        <v>64</v>
      </c>
      <c r="O1096" s="87" t="n">
        <v>64338</v>
      </c>
      <c r="P1096" s="87" t="s">
        <v>1349</v>
      </c>
      <c r="Q1096" s="1" t="str">
        <f aca="false">CONCATENATE(N1096," - ",P1096)</f>
        <v>64 - LESPOURCY</v>
      </c>
      <c r="R1096" s="89" t="n">
        <v>44211</v>
      </c>
      <c r="S1096" s="89" t="n">
        <v>44308</v>
      </c>
      <c r="T1096" s="90" t="n">
        <v>0</v>
      </c>
      <c r="U1096" s="89" t="n">
        <v>44308</v>
      </c>
    </row>
    <row r="1097" customFormat="false" ht="13.8" hidden="false" customHeight="false" outlineLevel="0" collapsed="false">
      <c r="N1097" s="87" t="n">
        <v>64</v>
      </c>
      <c r="O1097" s="87" t="n">
        <v>64339</v>
      </c>
      <c r="P1097" s="87" t="s">
        <v>1350</v>
      </c>
      <c r="Q1097" s="1" t="str">
        <f aca="false">CONCATENATE(N1097," - ",P1097)</f>
        <v>64 - LESTELLE-BÉTHARRAM</v>
      </c>
      <c r="R1097" s="89" t="n">
        <v>44206</v>
      </c>
      <c r="S1097" s="89" t="n">
        <v>44323</v>
      </c>
      <c r="T1097" s="90" t="n">
        <v>0</v>
      </c>
      <c r="U1097" s="89" t="n">
        <v>44323</v>
      </c>
    </row>
    <row r="1098" customFormat="false" ht="13.8" hidden="false" customHeight="false" outlineLevel="0" collapsed="false">
      <c r="N1098" s="87" t="n">
        <v>64</v>
      </c>
      <c r="O1098" s="87" t="n">
        <v>64341</v>
      </c>
      <c r="P1098" s="87" t="s">
        <v>1351</v>
      </c>
      <c r="Q1098" s="1" t="str">
        <f aca="false">CONCATENATE(N1098," - ",P1098)</f>
        <v>64 - LICHOS</v>
      </c>
      <c r="R1098" s="89" t="n">
        <v>44203</v>
      </c>
      <c r="S1098" s="89" t="n">
        <v>44323</v>
      </c>
      <c r="T1098" s="90" t="n">
        <v>0</v>
      </c>
      <c r="U1098" s="89" t="n">
        <v>44323</v>
      </c>
    </row>
    <row r="1099" customFormat="false" ht="13.8" hidden="false" customHeight="false" outlineLevel="0" collapsed="false">
      <c r="N1099" s="87" t="n">
        <v>64</v>
      </c>
      <c r="O1099" s="87" t="n">
        <v>64343</v>
      </c>
      <c r="P1099" s="87" t="s">
        <v>1352</v>
      </c>
      <c r="Q1099" s="1" t="str">
        <f aca="false">CONCATENATE(N1099," - ",P1099)</f>
        <v>64 - LIMENDOUS</v>
      </c>
      <c r="R1099" s="89" t="n">
        <v>44211</v>
      </c>
      <c r="S1099" s="89" t="n">
        <v>44308</v>
      </c>
      <c r="T1099" s="90" t="n">
        <v>0</v>
      </c>
      <c r="U1099" s="89" t="n">
        <v>44308</v>
      </c>
    </row>
    <row r="1100" customFormat="false" ht="13.8" hidden="false" customHeight="false" outlineLevel="0" collapsed="false">
      <c r="N1100" s="87" t="n">
        <v>64</v>
      </c>
      <c r="O1100" s="87" t="n">
        <v>64344</v>
      </c>
      <c r="P1100" s="87" t="s">
        <v>1353</v>
      </c>
      <c r="Q1100" s="1" t="str">
        <f aca="false">CONCATENATE(N1100," - ",P1100)</f>
        <v>64 - LIVRON</v>
      </c>
      <c r="R1100" s="89" t="n">
        <v>44211</v>
      </c>
      <c r="S1100" s="89" t="n">
        <v>44308</v>
      </c>
      <c r="T1100" s="90" t="n">
        <v>0</v>
      </c>
      <c r="U1100" s="89" t="n">
        <v>44308</v>
      </c>
    </row>
    <row r="1101" customFormat="false" ht="13.8" hidden="false" customHeight="false" outlineLevel="0" collapsed="false">
      <c r="N1101" s="87" t="n">
        <v>64</v>
      </c>
      <c r="O1101" s="87" t="n">
        <v>64345</v>
      </c>
      <c r="P1101" s="87" t="s">
        <v>1354</v>
      </c>
      <c r="Q1101" s="1" t="str">
        <f aca="false">CONCATENATE(N1101," - ",P1101)</f>
        <v>64 - LOHITZUN-OYHERCQ</v>
      </c>
      <c r="R1101" s="89" t="n">
        <v>44203</v>
      </c>
      <c r="S1101" s="89" t="n">
        <v>44309</v>
      </c>
      <c r="T1101" s="90" t="n">
        <v>0</v>
      </c>
      <c r="U1101" s="89" t="n">
        <v>44309</v>
      </c>
    </row>
    <row r="1102" customFormat="false" ht="13.8" hidden="false" customHeight="false" outlineLevel="0" collapsed="false">
      <c r="N1102" s="87" t="n">
        <v>64</v>
      </c>
      <c r="O1102" s="87" t="n">
        <v>64346</v>
      </c>
      <c r="P1102" s="87" t="s">
        <v>1355</v>
      </c>
      <c r="Q1102" s="1" t="str">
        <f aca="false">CONCATENATE(N1102," - ",P1102)</f>
        <v>64 - LOMBIA</v>
      </c>
      <c r="R1102" s="89" t="n">
        <v>44211</v>
      </c>
      <c r="S1102" s="89" t="n">
        <v>44308</v>
      </c>
      <c r="T1102" s="90" t="n">
        <v>0</v>
      </c>
      <c r="U1102" s="89" t="n">
        <v>44308</v>
      </c>
    </row>
    <row r="1103" customFormat="false" ht="13.8" hidden="false" customHeight="false" outlineLevel="0" collapsed="false">
      <c r="N1103" s="87" t="n">
        <v>64</v>
      </c>
      <c r="O1103" s="87" t="n">
        <v>64347</v>
      </c>
      <c r="P1103" s="87" t="s">
        <v>1356</v>
      </c>
      <c r="Q1103" s="1" t="str">
        <f aca="false">CONCATENATE(N1103," - ",P1103)</f>
        <v>64 - LONÇON</v>
      </c>
      <c r="R1103" s="89" t="n">
        <v>44204</v>
      </c>
      <c r="S1103" s="89" t="n">
        <v>44357</v>
      </c>
      <c r="T1103" s="90" t="n">
        <v>0</v>
      </c>
      <c r="U1103" s="89" t="n">
        <v>44357</v>
      </c>
    </row>
    <row r="1104" customFormat="false" ht="13.8" hidden="false" customHeight="false" outlineLevel="0" collapsed="false">
      <c r="N1104" s="87" t="n">
        <v>64</v>
      </c>
      <c r="O1104" s="87" t="n">
        <v>64348</v>
      </c>
      <c r="P1104" s="87" t="s">
        <v>1357</v>
      </c>
      <c r="Q1104" s="1" t="str">
        <f aca="false">CONCATENATE(N1104," - ",P1104)</f>
        <v>64 - LONS</v>
      </c>
      <c r="R1104" s="89" t="n">
        <v>44211</v>
      </c>
      <c r="S1104" s="89" t="n">
        <v>44308</v>
      </c>
      <c r="T1104" s="90" t="n">
        <v>0</v>
      </c>
      <c r="U1104" s="89" t="n">
        <v>44308</v>
      </c>
    </row>
    <row r="1105" customFormat="false" ht="13.8" hidden="false" customHeight="false" outlineLevel="0" collapsed="false">
      <c r="N1105" s="87" t="n">
        <v>64</v>
      </c>
      <c r="O1105" s="87" t="n">
        <v>64349</v>
      </c>
      <c r="P1105" s="87" t="s">
        <v>1358</v>
      </c>
      <c r="Q1105" s="1" t="str">
        <f aca="false">CONCATENATE(N1105," - ",P1105)</f>
        <v>64 - LOUBIENG</v>
      </c>
      <c r="R1105" s="89" t="n">
        <v>44205</v>
      </c>
      <c r="S1105" s="89" t="n">
        <v>44323</v>
      </c>
      <c r="T1105" s="90" t="n">
        <v>0</v>
      </c>
      <c r="U1105" s="89" t="n">
        <v>44323</v>
      </c>
    </row>
    <row r="1106" customFormat="false" ht="13.8" hidden="false" customHeight="false" outlineLevel="0" collapsed="false">
      <c r="N1106" s="87" t="n">
        <v>64</v>
      </c>
      <c r="O1106" s="87" t="n">
        <v>64352</v>
      </c>
      <c r="P1106" s="87" t="s">
        <v>1359</v>
      </c>
      <c r="Q1106" s="1" t="str">
        <f aca="false">CONCATENATE(N1106," - ",P1106)</f>
        <v>64 - LOURENTIES</v>
      </c>
      <c r="R1106" s="89" t="n">
        <v>44211</v>
      </c>
      <c r="S1106" s="89" t="n">
        <v>44308</v>
      </c>
      <c r="T1106" s="90" t="n">
        <v>0</v>
      </c>
      <c r="U1106" s="89" t="n">
        <v>44308</v>
      </c>
    </row>
    <row r="1107" customFormat="false" ht="13.8" hidden="false" customHeight="false" outlineLevel="0" collapsed="false">
      <c r="N1107" s="87" t="n">
        <v>64</v>
      </c>
      <c r="O1107" s="87" t="n">
        <v>64353</v>
      </c>
      <c r="P1107" s="87" t="s">
        <v>1360</v>
      </c>
      <c r="Q1107" s="1" t="str">
        <f aca="false">CONCATENATE(N1107," - ",P1107)</f>
        <v>64 - LOUVIE-JUZON</v>
      </c>
      <c r="R1107" s="89" t="n">
        <v>44206</v>
      </c>
      <c r="S1107" s="89" t="n">
        <v>44323</v>
      </c>
      <c r="T1107" s="90" t="n">
        <v>0</v>
      </c>
      <c r="U1107" s="89" t="n">
        <v>44323</v>
      </c>
    </row>
    <row r="1108" customFormat="false" ht="13.8" hidden="false" customHeight="false" outlineLevel="0" collapsed="false">
      <c r="N1108" s="87" t="n">
        <v>64</v>
      </c>
      <c r="O1108" s="87" t="n">
        <v>64354</v>
      </c>
      <c r="P1108" s="87" t="s">
        <v>1361</v>
      </c>
      <c r="Q1108" s="1" t="str">
        <f aca="false">CONCATENATE(N1108," - ",P1108)</f>
        <v>64 - LOUVIE-SOUBIRON</v>
      </c>
      <c r="R1108" s="89" t="n">
        <v>44206</v>
      </c>
      <c r="S1108" s="89" t="n">
        <v>44323</v>
      </c>
      <c r="T1108" s="90" t="n">
        <v>0</v>
      </c>
      <c r="U1108" s="89" t="n">
        <v>44323</v>
      </c>
    </row>
    <row r="1109" customFormat="false" ht="13.8" hidden="false" customHeight="false" outlineLevel="0" collapsed="false">
      <c r="N1109" s="87" t="n">
        <v>64</v>
      </c>
      <c r="O1109" s="87" t="n">
        <v>64355</v>
      </c>
      <c r="P1109" s="87" t="s">
        <v>1362</v>
      </c>
      <c r="Q1109" s="1" t="str">
        <f aca="false">CONCATENATE(N1109," - ",P1109)</f>
        <v>64 - LOUVIGNY</v>
      </c>
      <c r="R1109" s="89" t="n">
        <v>44203</v>
      </c>
      <c r="S1109" s="89" t="n">
        <v>44357</v>
      </c>
      <c r="T1109" s="90" t="n">
        <v>0</v>
      </c>
      <c r="U1109" s="89" t="n">
        <v>44357</v>
      </c>
    </row>
    <row r="1110" customFormat="false" ht="13.8" hidden="false" customHeight="false" outlineLevel="0" collapsed="false">
      <c r="N1110" s="87" t="n">
        <v>64</v>
      </c>
      <c r="O1110" s="87" t="n">
        <v>64356</v>
      </c>
      <c r="P1110" s="87" t="s">
        <v>1363</v>
      </c>
      <c r="Q1110" s="1" t="str">
        <f aca="false">CONCATENATE(N1110," - ",P1110)</f>
        <v>64 - LUC-ARMAU</v>
      </c>
      <c r="R1110" s="89" t="n">
        <v>44211</v>
      </c>
      <c r="S1110" s="89" t="n">
        <v>44308</v>
      </c>
      <c r="T1110" s="90" t="n">
        <v>0</v>
      </c>
      <c r="U1110" s="89" t="n">
        <v>44308</v>
      </c>
    </row>
    <row r="1111" customFormat="false" ht="13.8" hidden="false" customHeight="false" outlineLevel="0" collapsed="false">
      <c r="N1111" s="87" t="n">
        <v>64</v>
      </c>
      <c r="O1111" s="87" t="n">
        <v>64357</v>
      </c>
      <c r="P1111" s="87" t="s">
        <v>1364</v>
      </c>
      <c r="Q1111" s="1" t="str">
        <f aca="false">CONCATENATE(N1111," - ",P1111)</f>
        <v>64 - LUCARRÉ</v>
      </c>
      <c r="R1111" s="89" t="n">
        <v>44211</v>
      </c>
      <c r="S1111" s="89" t="n">
        <v>44308</v>
      </c>
      <c r="T1111" s="90" t="n">
        <v>0</v>
      </c>
      <c r="U1111" s="89" t="n">
        <v>44308</v>
      </c>
    </row>
    <row r="1112" customFormat="false" ht="13.8" hidden="false" customHeight="false" outlineLevel="0" collapsed="false">
      <c r="N1112" s="87" t="n">
        <v>64</v>
      </c>
      <c r="O1112" s="87" t="n">
        <v>64358</v>
      </c>
      <c r="P1112" s="87" t="s">
        <v>1365</v>
      </c>
      <c r="Q1112" s="1" t="str">
        <f aca="false">CONCATENATE(N1112," - ",P1112)</f>
        <v>64 - LUCGARIER</v>
      </c>
      <c r="R1112" s="89" t="n">
        <v>44211</v>
      </c>
      <c r="S1112" s="89" t="n">
        <v>44308</v>
      </c>
      <c r="T1112" s="90" t="n">
        <v>0</v>
      </c>
      <c r="U1112" s="89" t="n">
        <v>44308</v>
      </c>
    </row>
    <row r="1113" customFormat="false" ht="13.8" hidden="false" customHeight="false" outlineLevel="0" collapsed="false">
      <c r="N1113" s="87" t="n">
        <v>64</v>
      </c>
      <c r="O1113" s="87" t="n">
        <v>64359</v>
      </c>
      <c r="P1113" s="87" t="s">
        <v>1366</v>
      </c>
      <c r="Q1113" s="1" t="str">
        <f aca="false">CONCATENATE(N1113," - ",P1113)</f>
        <v>64 - LUCQ-DE-BÉARN</v>
      </c>
      <c r="R1113" s="89" t="n">
        <v>44202</v>
      </c>
      <c r="S1113" s="89" t="n">
        <v>44309</v>
      </c>
      <c r="T1113" s="90" t="n">
        <v>0</v>
      </c>
      <c r="U1113" s="89" t="n">
        <v>44309</v>
      </c>
    </row>
    <row r="1114" customFormat="false" ht="13.8" hidden="false" customHeight="false" outlineLevel="0" collapsed="false">
      <c r="N1114" s="87" t="n">
        <v>64</v>
      </c>
      <c r="O1114" s="87" t="n">
        <v>64360</v>
      </c>
      <c r="P1114" s="87" t="s">
        <v>1367</v>
      </c>
      <c r="Q1114" s="1" t="str">
        <f aca="false">CONCATENATE(N1114," - ",P1114)</f>
        <v>64 - LURBE-SAINT-CHRISTAU</v>
      </c>
      <c r="R1114" s="89" t="n">
        <v>44211</v>
      </c>
      <c r="S1114" s="89" t="n">
        <v>44309</v>
      </c>
      <c r="T1114" s="90" t="n">
        <v>0</v>
      </c>
      <c r="U1114" s="89" t="n">
        <v>44309</v>
      </c>
    </row>
    <row r="1115" customFormat="false" ht="13.8" hidden="false" customHeight="false" outlineLevel="0" collapsed="false">
      <c r="N1115" s="87" t="n">
        <v>64</v>
      </c>
      <c r="O1115" s="87" t="n">
        <v>64361</v>
      </c>
      <c r="P1115" s="87" t="s">
        <v>1368</v>
      </c>
      <c r="Q1115" s="1" t="str">
        <f aca="false">CONCATENATE(N1115," - ",P1115)</f>
        <v>64 - LUSSAGNET-LUSSON</v>
      </c>
      <c r="R1115" s="89" t="n">
        <v>44211</v>
      </c>
      <c r="S1115" s="89" t="n">
        <v>44323</v>
      </c>
      <c r="T1115" s="90" t="n">
        <v>0</v>
      </c>
      <c r="U1115" s="89" t="n">
        <v>44323</v>
      </c>
    </row>
    <row r="1116" customFormat="false" ht="13.8" hidden="false" customHeight="false" outlineLevel="0" collapsed="false">
      <c r="N1116" s="87" t="n">
        <v>64</v>
      </c>
      <c r="O1116" s="87" t="n">
        <v>64362</v>
      </c>
      <c r="P1116" s="87" t="s">
        <v>1369</v>
      </c>
      <c r="Q1116" s="1" t="str">
        <f aca="false">CONCATENATE(N1116," - ",P1116)</f>
        <v>64 - LUXE-SUMBERRAUTE</v>
      </c>
      <c r="R1116" s="89" t="n">
        <v>44211</v>
      </c>
      <c r="S1116" s="89" t="n">
        <v>44308</v>
      </c>
      <c r="T1116" s="90" t="n">
        <v>0</v>
      </c>
      <c r="U1116" s="89" t="n">
        <v>44308</v>
      </c>
    </row>
    <row r="1117" customFormat="false" ht="13.8" hidden="false" customHeight="false" outlineLevel="0" collapsed="false">
      <c r="N1117" s="87" t="n">
        <v>64</v>
      </c>
      <c r="O1117" s="87" t="n">
        <v>64363</v>
      </c>
      <c r="P1117" s="87" t="s">
        <v>1370</v>
      </c>
      <c r="Q1117" s="1" t="str">
        <f aca="false">CONCATENATE(N1117," - ",P1117)</f>
        <v>64 - LYS</v>
      </c>
      <c r="R1117" s="89" t="n">
        <v>44206</v>
      </c>
      <c r="S1117" s="89" t="n">
        <v>44323</v>
      </c>
      <c r="T1117" s="90" t="n">
        <v>0</v>
      </c>
      <c r="U1117" s="89" t="n">
        <v>44323</v>
      </c>
    </row>
    <row r="1118" customFormat="false" ht="13.8" hidden="false" customHeight="false" outlineLevel="0" collapsed="false">
      <c r="N1118" s="87" t="n">
        <v>64</v>
      </c>
      <c r="O1118" s="87" t="n">
        <v>64365</v>
      </c>
      <c r="P1118" s="87" t="s">
        <v>1371</v>
      </c>
      <c r="Q1118" s="1" t="str">
        <f aca="false">CONCATENATE(N1118," - ",P1118)</f>
        <v>64 - MALAUSSANNE</v>
      </c>
      <c r="R1118" s="89" t="n">
        <v>44196</v>
      </c>
      <c r="S1118" s="89" t="n">
        <v>44357</v>
      </c>
      <c r="T1118" s="90" t="n">
        <v>0</v>
      </c>
      <c r="U1118" s="89" t="n">
        <v>44357</v>
      </c>
    </row>
    <row r="1119" customFormat="false" ht="13.8" hidden="false" customHeight="false" outlineLevel="0" collapsed="false">
      <c r="N1119" s="87" t="n">
        <v>64</v>
      </c>
      <c r="O1119" s="87" t="n">
        <v>64366</v>
      </c>
      <c r="P1119" s="87" t="s">
        <v>1372</v>
      </c>
      <c r="Q1119" s="1" t="str">
        <f aca="false">CONCATENATE(N1119," - ",P1119)</f>
        <v>64 - MASCARAÀS-HARON</v>
      </c>
      <c r="R1119" s="89" t="n">
        <v>44203</v>
      </c>
      <c r="S1119" s="89" t="n">
        <v>44357</v>
      </c>
      <c r="T1119" s="90" t="n">
        <v>0</v>
      </c>
      <c r="U1119" s="89" t="n">
        <v>44357</v>
      </c>
    </row>
    <row r="1120" customFormat="false" ht="13.8" hidden="false" customHeight="false" outlineLevel="0" collapsed="false">
      <c r="N1120" s="87" t="n">
        <v>64</v>
      </c>
      <c r="O1120" s="87" t="n">
        <v>64367</v>
      </c>
      <c r="P1120" s="87" t="s">
        <v>1373</v>
      </c>
      <c r="Q1120" s="1" t="str">
        <f aca="false">CONCATENATE(N1120," - ",P1120)</f>
        <v>64 - MASLACQ</v>
      </c>
      <c r="R1120" s="89" t="n">
        <v>44205</v>
      </c>
      <c r="S1120" s="89" t="n">
        <v>44323</v>
      </c>
      <c r="T1120" s="90" t="n">
        <v>0</v>
      </c>
      <c r="U1120" s="89" t="n">
        <v>44323</v>
      </c>
    </row>
    <row r="1121" customFormat="false" ht="13.8" hidden="false" customHeight="false" outlineLevel="0" collapsed="false">
      <c r="N1121" s="87" t="n">
        <v>64</v>
      </c>
      <c r="O1121" s="87" t="n">
        <v>64368</v>
      </c>
      <c r="P1121" s="87" t="s">
        <v>1374</v>
      </c>
      <c r="Q1121" s="1" t="str">
        <f aca="false">CONCATENATE(N1121," - ",P1121)</f>
        <v>64 - MASPARRAUTE</v>
      </c>
      <c r="R1121" s="89" t="n">
        <v>44211</v>
      </c>
      <c r="S1121" s="89" t="n">
        <v>44442</v>
      </c>
      <c r="T1121" s="90" t="n">
        <v>0</v>
      </c>
      <c r="U1121" s="89" t="n">
        <v>44442</v>
      </c>
    </row>
    <row r="1122" customFormat="false" ht="13.8" hidden="false" customHeight="false" outlineLevel="0" collapsed="false">
      <c r="N1122" s="87" t="n">
        <v>64</v>
      </c>
      <c r="O1122" s="87" t="n">
        <v>64369</v>
      </c>
      <c r="P1122" s="87" t="s">
        <v>1375</v>
      </c>
      <c r="Q1122" s="1" t="str">
        <f aca="false">CONCATENATE(N1122," - ",P1122)</f>
        <v>64 - MASPIE-LALONQUÈRE-JUILLACQ</v>
      </c>
      <c r="R1122" s="89" t="n">
        <v>44211</v>
      </c>
      <c r="S1122" s="89" t="n">
        <v>44308</v>
      </c>
      <c r="T1122" s="90" t="n">
        <v>0</v>
      </c>
      <c r="U1122" s="89" t="n">
        <v>44308</v>
      </c>
    </row>
    <row r="1123" customFormat="false" ht="13.8" hidden="false" customHeight="false" outlineLevel="0" collapsed="false">
      <c r="N1123" s="87" t="n">
        <v>64</v>
      </c>
      <c r="O1123" s="87" t="n">
        <v>64370</v>
      </c>
      <c r="P1123" s="87" t="s">
        <v>1376</v>
      </c>
      <c r="Q1123" s="1" t="str">
        <f aca="false">CONCATENATE(N1123," - ",P1123)</f>
        <v>64 - MAUCOR</v>
      </c>
      <c r="R1123" s="89" t="n">
        <v>44211</v>
      </c>
      <c r="S1123" s="89" t="n">
        <v>44323</v>
      </c>
      <c r="T1123" s="90" t="n">
        <v>0</v>
      </c>
      <c r="U1123" s="89" t="n">
        <v>44323</v>
      </c>
    </row>
    <row r="1124" customFormat="false" ht="13.8" hidden="false" customHeight="false" outlineLevel="0" collapsed="false">
      <c r="N1124" s="87" t="n">
        <v>64</v>
      </c>
      <c r="O1124" s="87" t="n">
        <v>64371</v>
      </c>
      <c r="P1124" s="87" t="s">
        <v>1377</v>
      </c>
      <c r="Q1124" s="1" t="str">
        <f aca="false">CONCATENATE(N1124," - ",P1124)</f>
        <v>64 - MAULÉON-LICHARRE</v>
      </c>
      <c r="R1124" s="89" t="n">
        <v>44203</v>
      </c>
      <c r="S1124" s="89" t="n">
        <v>44309</v>
      </c>
      <c r="T1124" s="90" t="n">
        <v>0</v>
      </c>
      <c r="U1124" s="89" t="n">
        <v>44309</v>
      </c>
    </row>
    <row r="1125" customFormat="false" ht="13.8" hidden="false" customHeight="false" outlineLevel="0" collapsed="false">
      <c r="N1125" s="87" t="n">
        <v>64</v>
      </c>
      <c r="O1125" s="87" t="n">
        <v>64372</v>
      </c>
      <c r="P1125" s="87" t="s">
        <v>1378</v>
      </c>
      <c r="Q1125" s="1" t="str">
        <f aca="false">CONCATENATE(N1125," - ",P1125)</f>
        <v>64 - MAURE</v>
      </c>
      <c r="R1125" s="89" t="n">
        <v>44211</v>
      </c>
      <c r="S1125" s="89" t="n">
        <v>44308</v>
      </c>
      <c r="T1125" s="90" t="n">
        <v>0</v>
      </c>
      <c r="U1125" s="89" t="n">
        <v>44308</v>
      </c>
    </row>
    <row r="1126" customFormat="false" ht="13.8" hidden="false" customHeight="false" outlineLevel="0" collapsed="false">
      <c r="N1126" s="87" t="n">
        <v>64</v>
      </c>
      <c r="O1126" s="87" t="n">
        <v>64373</v>
      </c>
      <c r="P1126" s="87" t="s">
        <v>1379</v>
      </c>
      <c r="Q1126" s="1" t="str">
        <f aca="false">CONCATENATE(N1126," - ",P1126)</f>
        <v>64 - MAZÈRES-LEZONS</v>
      </c>
      <c r="R1126" s="89" t="n">
        <v>44211</v>
      </c>
      <c r="S1126" s="89" t="n">
        <v>44308</v>
      </c>
      <c r="T1126" s="90" t="n">
        <v>0</v>
      </c>
      <c r="U1126" s="89" t="n">
        <v>44308</v>
      </c>
    </row>
    <row r="1127" customFormat="false" ht="13.8" hidden="false" customHeight="false" outlineLevel="0" collapsed="false">
      <c r="N1127" s="87" t="n">
        <v>64</v>
      </c>
      <c r="O1127" s="87" t="n">
        <v>64374</v>
      </c>
      <c r="P1127" s="87" t="s">
        <v>811</v>
      </c>
      <c r="Q1127" s="1" t="str">
        <f aca="false">CONCATENATE(N1127," - ",P1127)</f>
        <v>64 - MAZEROLLES</v>
      </c>
      <c r="R1127" s="89" t="n">
        <v>44204</v>
      </c>
      <c r="S1127" s="89" t="n">
        <v>44357</v>
      </c>
      <c r="T1127" s="90" t="n">
        <v>0</v>
      </c>
      <c r="U1127" s="89" t="n">
        <v>44357</v>
      </c>
    </row>
    <row r="1128" customFormat="false" ht="13.8" hidden="false" customHeight="false" outlineLevel="0" collapsed="false">
      <c r="N1128" s="87" t="n">
        <v>64</v>
      </c>
      <c r="O1128" s="87" t="n">
        <v>64375</v>
      </c>
      <c r="P1128" s="87" t="s">
        <v>1380</v>
      </c>
      <c r="Q1128" s="1" t="str">
        <f aca="false">CONCATENATE(N1128," - ",P1128)</f>
        <v>64 - MÉHARIN</v>
      </c>
      <c r="R1128" s="89" t="n">
        <v>44211</v>
      </c>
      <c r="S1128" s="89" t="n">
        <v>44308</v>
      </c>
      <c r="T1128" s="90" t="n">
        <v>0</v>
      </c>
      <c r="U1128" s="89" t="n">
        <v>44308</v>
      </c>
    </row>
    <row r="1129" customFormat="false" ht="13.8" hidden="false" customHeight="false" outlineLevel="0" collapsed="false">
      <c r="N1129" s="87" t="n">
        <v>64</v>
      </c>
      <c r="O1129" s="87" t="n">
        <v>64376</v>
      </c>
      <c r="P1129" s="87" t="s">
        <v>1381</v>
      </c>
      <c r="Q1129" s="1" t="str">
        <f aca="false">CONCATENATE(N1129," - ",P1129)</f>
        <v>64 - MEILLON</v>
      </c>
      <c r="R1129" s="89" t="n">
        <v>44211</v>
      </c>
      <c r="S1129" s="89" t="n">
        <v>44308</v>
      </c>
      <c r="T1129" s="90" t="n">
        <v>0</v>
      </c>
      <c r="U1129" s="89" t="n">
        <v>44308</v>
      </c>
    </row>
    <row r="1130" customFormat="false" ht="13.8" hidden="false" customHeight="false" outlineLevel="0" collapsed="false">
      <c r="N1130" s="87" t="n">
        <v>64</v>
      </c>
      <c r="O1130" s="87" t="n">
        <v>64378</v>
      </c>
      <c r="P1130" s="87" t="s">
        <v>1382</v>
      </c>
      <c r="Q1130" s="1" t="str">
        <f aca="false">CONCATENATE(N1130," - ",P1130)</f>
        <v>64 - MENDITTE</v>
      </c>
      <c r="R1130" s="89" t="n">
        <v>44211</v>
      </c>
      <c r="S1130" s="89" t="n">
        <v>44309</v>
      </c>
      <c r="T1130" s="90" t="n">
        <v>0</v>
      </c>
      <c r="U1130" s="89" t="n">
        <v>44309</v>
      </c>
    </row>
    <row r="1131" customFormat="false" ht="13.8" hidden="false" customHeight="false" outlineLevel="0" collapsed="false">
      <c r="N1131" s="87" t="n">
        <v>64</v>
      </c>
      <c r="O1131" s="87" t="n">
        <v>64380</v>
      </c>
      <c r="P1131" s="87" t="s">
        <v>1383</v>
      </c>
      <c r="Q1131" s="1" t="str">
        <f aca="false">CONCATENATE(N1131," - ",P1131)</f>
        <v>64 - MÉRACQ</v>
      </c>
      <c r="R1131" s="89" t="n">
        <v>44203</v>
      </c>
      <c r="S1131" s="89" t="n">
        <v>44323</v>
      </c>
      <c r="T1131" s="90" t="n">
        <v>0</v>
      </c>
      <c r="U1131" s="89" t="n">
        <v>44323</v>
      </c>
    </row>
    <row r="1132" customFormat="false" ht="13.8" hidden="false" customHeight="false" outlineLevel="0" collapsed="false">
      <c r="N1132" s="87" t="n">
        <v>64</v>
      </c>
      <c r="O1132" s="87" t="n">
        <v>64381</v>
      </c>
      <c r="P1132" s="87" t="s">
        <v>1384</v>
      </c>
      <c r="Q1132" s="1" t="str">
        <f aca="false">CONCATENATE(N1132," - ",P1132)</f>
        <v>64 - MÉRITEIN</v>
      </c>
      <c r="R1132" s="89" t="n">
        <v>44202</v>
      </c>
      <c r="S1132" s="89" t="n">
        <v>44309</v>
      </c>
      <c r="T1132" s="90" t="n">
        <v>0</v>
      </c>
      <c r="U1132" s="89" t="n">
        <v>44309</v>
      </c>
    </row>
    <row r="1133" customFormat="false" ht="13.8" hidden="false" customHeight="false" outlineLevel="0" collapsed="false">
      <c r="N1133" s="87" t="n">
        <v>64</v>
      </c>
      <c r="O1133" s="87" t="n">
        <v>64382</v>
      </c>
      <c r="P1133" s="87" t="s">
        <v>1385</v>
      </c>
      <c r="Q1133" s="1" t="str">
        <f aca="false">CONCATENATE(N1133," - ",P1133)</f>
        <v>64 - MESPLÈDE</v>
      </c>
      <c r="R1133" s="89" t="n">
        <v>44205</v>
      </c>
      <c r="S1133" s="89" t="n">
        <v>44357</v>
      </c>
      <c r="T1133" s="90" t="n">
        <v>0</v>
      </c>
      <c r="U1133" s="89" t="n">
        <v>44357</v>
      </c>
    </row>
    <row r="1134" customFormat="false" ht="13.8" hidden="false" customHeight="false" outlineLevel="0" collapsed="false">
      <c r="N1134" s="87" t="n">
        <v>64</v>
      </c>
      <c r="O1134" s="87" t="n">
        <v>64383</v>
      </c>
      <c r="P1134" s="87" t="s">
        <v>1386</v>
      </c>
      <c r="Q1134" s="1" t="str">
        <f aca="false">CONCATENATE(N1134," - ",P1134)</f>
        <v>64 - MIALOS</v>
      </c>
      <c r="R1134" s="89" t="n">
        <v>44204</v>
      </c>
      <c r="S1134" s="89" t="n">
        <v>44357</v>
      </c>
      <c r="T1134" s="90" t="n">
        <v>0</v>
      </c>
      <c r="U1134" s="89" t="n">
        <v>44357</v>
      </c>
    </row>
    <row r="1135" customFormat="false" ht="13.8" hidden="false" customHeight="false" outlineLevel="0" collapsed="false">
      <c r="N1135" s="87" t="n">
        <v>64</v>
      </c>
      <c r="O1135" s="87" t="n">
        <v>64385</v>
      </c>
      <c r="P1135" s="87" t="s">
        <v>1387</v>
      </c>
      <c r="Q1135" s="1" t="str">
        <f aca="false">CONCATENATE(N1135," - ",P1135)</f>
        <v>64 - MIOSSENS-LANUSSE</v>
      </c>
      <c r="R1135" s="89" t="n">
        <v>44203</v>
      </c>
      <c r="S1135" s="89" t="n">
        <v>44357</v>
      </c>
      <c r="T1135" s="90" t="n">
        <v>0</v>
      </c>
      <c r="U1135" s="89" t="n">
        <v>44357</v>
      </c>
    </row>
    <row r="1136" customFormat="false" ht="13.8" hidden="false" customHeight="false" outlineLevel="0" collapsed="false">
      <c r="N1136" s="87" t="n">
        <v>64</v>
      </c>
      <c r="O1136" s="87" t="n">
        <v>64386</v>
      </c>
      <c r="P1136" s="87" t="s">
        <v>1388</v>
      </c>
      <c r="Q1136" s="1" t="str">
        <f aca="false">CONCATENATE(N1136," - ",P1136)</f>
        <v>64 - MIREPEIX</v>
      </c>
      <c r="R1136" s="89" t="n">
        <v>44211</v>
      </c>
      <c r="S1136" s="89" t="n">
        <v>44308</v>
      </c>
      <c r="T1136" s="90" t="n">
        <v>0</v>
      </c>
      <c r="U1136" s="89" t="n">
        <v>44308</v>
      </c>
    </row>
    <row r="1137" customFormat="false" ht="13.8" hidden="false" customHeight="false" outlineLevel="0" collapsed="false">
      <c r="N1137" s="87" t="n">
        <v>64</v>
      </c>
      <c r="O1137" s="87" t="n">
        <v>64387</v>
      </c>
      <c r="P1137" s="87" t="s">
        <v>1389</v>
      </c>
      <c r="Q1137" s="1" t="str">
        <f aca="false">CONCATENATE(N1137," - ",P1137)</f>
        <v>64 - MOMAS</v>
      </c>
      <c r="R1137" s="89" t="n">
        <v>44204</v>
      </c>
      <c r="S1137" s="89" t="n">
        <v>44357</v>
      </c>
      <c r="T1137" s="90" t="n">
        <v>0</v>
      </c>
      <c r="U1137" s="89" t="n">
        <v>44357</v>
      </c>
    </row>
    <row r="1138" customFormat="false" ht="13.8" hidden="false" customHeight="false" outlineLevel="0" collapsed="false">
      <c r="N1138" s="87" t="n">
        <v>64</v>
      </c>
      <c r="O1138" s="87" t="n">
        <v>64388</v>
      </c>
      <c r="P1138" s="87" t="s">
        <v>1390</v>
      </c>
      <c r="Q1138" s="1" t="str">
        <f aca="false">CONCATENATE(N1138," - ",P1138)</f>
        <v>64 - MOMY</v>
      </c>
      <c r="R1138" s="89" t="n">
        <v>44211</v>
      </c>
      <c r="S1138" s="89" t="n">
        <v>44308</v>
      </c>
      <c r="T1138" s="90" t="n">
        <v>0</v>
      </c>
      <c r="U1138" s="89" t="n">
        <v>44308</v>
      </c>
    </row>
    <row r="1139" customFormat="false" ht="13.8" hidden="false" customHeight="false" outlineLevel="0" collapsed="false">
      <c r="N1139" s="87" t="n">
        <v>64</v>
      </c>
      <c r="O1139" s="87" t="n">
        <v>64389</v>
      </c>
      <c r="P1139" s="87" t="s">
        <v>1391</v>
      </c>
      <c r="Q1139" s="1" t="str">
        <f aca="false">CONCATENATE(N1139," - ",P1139)</f>
        <v>64 - MONASSUT-AUDIRACQ</v>
      </c>
      <c r="R1139" s="89" t="n">
        <v>44211</v>
      </c>
      <c r="S1139" s="89" t="n">
        <v>44323</v>
      </c>
      <c r="T1139" s="90" t="n">
        <v>0</v>
      </c>
      <c r="U1139" s="89" t="n">
        <v>44323</v>
      </c>
    </row>
    <row r="1140" customFormat="false" ht="13.8" hidden="false" customHeight="false" outlineLevel="0" collapsed="false">
      <c r="N1140" s="87" t="n">
        <v>64</v>
      </c>
      <c r="O1140" s="87" t="n">
        <v>64390</v>
      </c>
      <c r="P1140" s="87" t="s">
        <v>1392</v>
      </c>
      <c r="Q1140" s="1" t="str">
        <f aca="false">CONCATENATE(N1140," - ",P1140)</f>
        <v>64 - MONCAUP</v>
      </c>
      <c r="R1140" s="89" t="n">
        <v>44189</v>
      </c>
      <c r="S1140" s="89" t="n">
        <v>44323</v>
      </c>
      <c r="T1140" s="90" t="n">
        <v>0</v>
      </c>
      <c r="U1140" s="89" t="n">
        <v>44323</v>
      </c>
    </row>
    <row r="1141" customFormat="false" ht="13.8" hidden="false" customHeight="false" outlineLevel="0" collapsed="false">
      <c r="N1141" s="87" t="n">
        <v>64</v>
      </c>
      <c r="O1141" s="87" t="n">
        <v>64391</v>
      </c>
      <c r="P1141" s="87" t="s">
        <v>1393</v>
      </c>
      <c r="Q1141" s="1" t="str">
        <f aca="false">CONCATENATE(N1141," - ",P1141)</f>
        <v>64 - MONCAYOLLE-LARRORY-MENDIBIEU</v>
      </c>
      <c r="R1141" s="89" t="n">
        <v>44202</v>
      </c>
      <c r="S1141" s="89" t="n">
        <v>44309</v>
      </c>
      <c r="T1141" s="90" t="n">
        <v>0</v>
      </c>
      <c r="U1141" s="89" t="n">
        <v>44309</v>
      </c>
    </row>
    <row r="1142" customFormat="false" ht="13.8" hidden="false" customHeight="false" outlineLevel="0" collapsed="false">
      <c r="N1142" s="87" t="n">
        <v>64</v>
      </c>
      <c r="O1142" s="87" t="n">
        <v>64392</v>
      </c>
      <c r="P1142" s="87" t="s">
        <v>1394</v>
      </c>
      <c r="Q1142" s="1" t="str">
        <f aca="false">CONCATENATE(N1142," - ",P1142)</f>
        <v>64 - MONCLA</v>
      </c>
      <c r="R1142" s="89" t="n">
        <v>44203</v>
      </c>
      <c r="S1142" s="89" t="n">
        <v>44357</v>
      </c>
      <c r="T1142" s="90" t="n">
        <v>0</v>
      </c>
      <c r="U1142" s="89" t="n">
        <v>44357</v>
      </c>
    </row>
    <row r="1143" customFormat="false" ht="13.8" hidden="false" customHeight="false" outlineLevel="0" collapsed="false">
      <c r="N1143" s="87" t="n">
        <v>64</v>
      </c>
      <c r="O1143" s="87" t="n">
        <v>64393</v>
      </c>
      <c r="P1143" s="87" t="s">
        <v>1395</v>
      </c>
      <c r="Q1143" s="1" t="str">
        <f aca="false">CONCATENATE(N1143," - ",P1143)</f>
        <v>64 - MONEIN</v>
      </c>
      <c r="R1143" s="89" t="n">
        <v>44211</v>
      </c>
      <c r="S1143" s="89" t="n">
        <v>44309</v>
      </c>
      <c r="T1143" s="90" t="n">
        <v>0</v>
      </c>
      <c r="U1143" s="89" t="n">
        <v>44309</v>
      </c>
    </row>
    <row r="1144" customFormat="false" ht="13.8" hidden="false" customHeight="false" outlineLevel="0" collapsed="false">
      <c r="N1144" s="87" t="n">
        <v>64</v>
      </c>
      <c r="O1144" s="87" t="n">
        <v>64394</v>
      </c>
      <c r="P1144" s="87" t="s">
        <v>1396</v>
      </c>
      <c r="Q1144" s="1" t="str">
        <f aca="false">CONCATENATE(N1144," - ",P1144)</f>
        <v>64 - MONPEZAT</v>
      </c>
      <c r="R1144" s="89" t="n">
        <v>44189</v>
      </c>
      <c r="S1144" s="89" t="n">
        <v>44323</v>
      </c>
      <c r="T1144" s="90" t="n">
        <v>0</v>
      </c>
      <c r="U1144" s="89" t="n">
        <v>44323</v>
      </c>
    </row>
    <row r="1145" customFormat="false" ht="13.8" hidden="false" customHeight="false" outlineLevel="0" collapsed="false">
      <c r="N1145" s="87" t="n">
        <v>64</v>
      </c>
      <c r="O1145" s="87" t="n">
        <v>64395</v>
      </c>
      <c r="P1145" s="87" t="s">
        <v>821</v>
      </c>
      <c r="Q1145" s="1" t="str">
        <f aca="false">CONCATENATE(N1145," - ",P1145)</f>
        <v>64 - MONSÉGUR</v>
      </c>
      <c r="R1145" s="89" t="n">
        <v>44189</v>
      </c>
      <c r="S1145" s="89" t="n">
        <v>44308</v>
      </c>
      <c r="T1145" s="90" t="n">
        <v>0</v>
      </c>
      <c r="U1145" s="89" t="n">
        <v>44308</v>
      </c>
    </row>
    <row r="1146" customFormat="false" ht="13.8" hidden="false" customHeight="false" outlineLevel="0" collapsed="false">
      <c r="N1146" s="87" t="n">
        <v>64</v>
      </c>
      <c r="O1146" s="87" t="n">
        <v>64396</v>
      </c>
      <c r="P1146" s="87" t="s">
        <v>1397</v>
      </c>
      <c r="Q1146" s="1" t="str">
        <f aca="false">CONCATENATE(N1146," - ",P1146)</f>
        <v>64 - MONT</v>
      </c>
      <c r="R1146" s="89" t="n">
        <v>44205</v>
      </c>
      <c r="S1146" s="89" t="n">
        <v>44323</v>
      </c>
      <c r="T1146" s="90" t="n">
        <v>0</v>
      </c>
      <c r="U1146" s="89" t="n">
        <v>44323</v>
      </c>
    </row>
    <row r="1147" customFormat="false" ht="13.8" hidden="false" customHeight="false" outlineLevel="0" collapsed="false">
      <c r="N1147" s="87" t="n">
        <v>64</v>
      </c>
      <c r="O1147" s="87" t="n">
        <v>64397</v>
      </c>
      <c r="P1147" s="87" t="s">
        <v>1398</v>
      </c>
      <c r="Q1147" s="1" t="str">
        <f aca="false">CONCATENATE(N1147," - ",P1147)</f>
        <v>64 - MONTAGUT</v>
      </c>
      <c r="R1147" s="89" t="n">
        <v>44196</v>
      </c>
      <c r="S1147" s="89" t="n">
        <v>44357</v>
      </c>
      <c r="T1147" s="90" t="n">
        <v>0</v>
      </c>
      <c r="U1147" s="89" t="n">
        <v>44357</v>
      </c>
    </row>
    <row r="1148" customFormat="false" ht="13.8" hidden="false" customHeight="false" outlineLevel="0" collapsed="false">
      <c r="N1148" s="87" t="n">
        <v>64</v>
      </c>
      <c r="O1148" s="87" t="n">
        <v>64398</v>
      </c>
      <c r="P1148" s="87" t="s">
        <v>1399</v>
      </c>
      <c r="Q1148" s="1" t="str">
        <f aca="false">CONCATENATE(N1148," - ",P1148)</f>
        <v>64 - MONTANER</v>
      </c>
      <c r="R1148" s="89" t="n">
        <v>44211</v>
      </c>
      <c r="S1148" s="89" t="n">
        <v>44308</v>
      </c>
      <c r="T1148" s="90" t="n">
        <v>0</v>
      </c>
      <c r="U1148" s="89" t="n">
        <v>44308</v>
      </c>
    </row>
    <row r="1149" customFormat="false" ht="13.8" hidden="false" customHeight="false" outlineLevel="0" collapsed="false">
      <c r="N1149" s="87" t="n">
        <v>64</v>
      </c>
      <c r="O1149" s="87" t="n">
        <v>64399</v>
      </c>
      <c r="P1149" s="87" t="s">
        <v>1400</v>
      </c>
      <c r="Q1149" s="1" t="str">
        <f aca="false">CONCATENATE(N1149," - ",P1149)</f>
        <v>64 - MONTARDON</v>
      </c>
      <c r="R1149" s="89" t="n">
        <v>44211</v>
      </c>
      <c r="S1149" s="89" t="n">
        <v>44323</v>
      </c>
      <c r="T1149" s="90" t="n">
        <v>0</v>
      </c>
      <c r="U1149" s="89" t="n">
        <v>44323</v>
      </c>
    </row>
    <row r="1150" customFormat="false" ht="13.8" hidden="false" customHeight="false" outlineLevel="0" collapsed="false">
      <c r="N1150" s="87" t="n">
        <v>64</v>
      </c>
      <c r="O1150" s="87" t="n">
        <v>64400</v>
      </c>
      <c r="P1150" s="87" t="s">
        <v>558</v>
      </c>
      <c r="Q1150" s="1" t="str">
        <f aca="false">CONCATENATE(N1150," - ",P1150)</f>
        <v>64 - MONTAUT</v>
      </c>
      <c r="R1150" s="89" t="n">
        <v>44211</v>
      </c>
      <c r="S1150" s="89" t="n">
        <v>44323</v>
      </c>
      <c r="T1150" s="90" t="n">
        <v>0</v>
      </c>
      <c r="U1150" s="89" t="n">
        <v>44323</v>
      </c>
    </row>
    <row r="1151" customFormat="false" ht="13.8" hidden="false" customHeight="false" outlineLevel="0" collapsed="false">
      <c r="N1151" s="87" t="n">
        <v>64</v>
      </c>
      <c r="O1151" s="87" t="n">
        <v>64401</v>
      </c>
      <c r="P1151" s="87" t="s">
        <v>1401</v>
      </c>
      <c r="Q1151" s="1" t="str">
        <f aca="false">CONCATENATE(N1151," - ",P1151)</f>
        <v>64 - MONT-DISSE</v>
      </c>
      <c r="R1151" s="89" t="n">
        <v>44203</v>
      </c>
      <c r="S1151" s="89" t="n">
        <v>44323</v>
      </c>
      <c r="T1151" s="90" t="n">
        <v>0</v>
      </c>
      <c r="U1151" s="89" t="n">
        <v>44323</v>
      </c>
    </row>
    <row r="1152" customFormat="false" ht="13.8" hidden="false" customHeight="false" outlineLevel="0" collapsed="false">
      <c r="N1152" s="87" t="n">
        <v>64</v>
      </c>
      <c r="O1152" s="87" t="n">
        <v>64403</v>
      </c>
      <c r="P1152" s="87" t="s">
        <v>1402</v>
      </c>
      <c r="Q1152" s="1" t="str">
        <f aca="false">CONCATENATE(N1152," - ",P1152)</f>
        <v>64 - MONTFORT</v>
      </c>
      <c r="R1152" s="89" t="n">
        <v>44203</v>
      </c>
      <c r="S1152" s="89" t="n">
        <v>44323</v>
      </c>
      <c r="T1152" s="90" t="n">
        <v>0</v>
      </c>
      <c r="U1152" s="89" t="n">
        <v>44323</v>
      </c>
    </row>
    <row r="1153" customFormat="false" ht="13.8" hidden="false" customHeight="false" outlineLevel="0" collapsed="false">
      <c r="N1153" s="87" t="n">
        <v>64</v>
      </c>
      <c r="O1153" s="87" t="n">
        <v>64405</v>
      </c>
      <c r="P1153" s="87" t="s">
        <v>1403</v>
      </c>
      <c r="Q1153" s="1" t="str">
        <f aca="false">CONCATENATE(N1153," - ",P1153)</f>
        <v>64 - MORLAÀS</v>
      </c>
      <c r="R1153" s="89" t="n">
        <v>44211</v>
      </c>
      <c r="S1153" s="89" t="n">
        <v>44323</v>
      </c>
      <c r="T1153" s="90" t="n">
        <v>0</v>
      </c>
      <c r="U1153" s="89" t="n">
        <v>44323</v>
      </c>
    </row>
    <row r="1154" customFormat="false" ht="13.8" hidden="false" customHeight="false" outlineLevel="0" collapsed="false">
      <c r="N1154" s="87" t="n">
        <v>64</v>
      </c>
      <c r="O1154" s="87" t="n">
        <v>64406</v>
      </c>
      <c r="P1154" s="87" t="s">
        <v>1404</v>
      </c>
      <c r="Q1154" s="1" t="str">
        <f aca="false">CONCATENATE(N1154," - ",P1154)</f>
        <v>64 - MORLANNE</v>
      </c>
      <c r="R1154" s="89" t="n">
        <v>44196</v>
      </c>
      <c r="S1154" s="89" t="n">
        <v>44357</v>
      </c>
      <c r="T1154" s="90" t="n">
        <v>0</v>
      </c>
      <c r="U1154" s="89" t="n">
        <v>44357</v>
      </c>
    </row>
    <row r="1155" customFormat="false" ht="13.8" hidden="false" customHeight="false" outlineLevel="0" collapsed="false">
      <c r="N1155" s="87" t="n">
        <v>64</v>
      </c>
      <c r="O1155" s="87" t="n">
        <v>64407</v>
      </c>
      <c r="P1155" s="87" t="s">
        <v>1405</v>
      </c>
      <c r="Q1155" s="1" t="str">
        <f aca="false">CONCATENATE(N1155," - ",P1155)</f>
        <v>64 - MOUGUERRE</v>
      </c>
      <c r="R1155" s="89" t="n">
        <v>44211</v>
      </c>
      <c r="S1155" s="89" t="n">
        <v>44309</v>
      </c>
      <c r="T1155" s="90" t="n">
        <v>0</v>
      </c>
      <c r="U1155" s="89" t="n">
        <v>44309</v>
      </c>
    </row>
    <row r="1156" customFormat="false" ht="13.8" hidden="false" customHeight="false" outlineLevel="0" collapsed="false">
      <c r="N1156" s="87" t="n">
        <v>64</v>
      </c>
      <c r="O1156" s="87" t="n">
        <v>64408</v>
      </c>
      <c r="P1156" s="87" t="s">
        <v>1406</v>
      </c>
      <c r="Q1156" s="1" t="str">
        <f aca="false">CONCATENATE(N1156," - ",P1156)</f>
        <v>64 - MOUHOUS</v>
      </c>
      <c r="R1156" s="89" t="n">
        <v>44203</v>
      </c>
      <c r="S1156" s="89" t="n">
        <v>44323</v>
      </c>
      <c r="T1156" s="90" t="n">
        <v>0</v>
      </c>
      <c r="U1156" s="89" t="n">
        <v>44323</v>
      </c>
    </row>
    <row r="1157" customFormat="false" ht="13.8" hidden="false" customHeight="false" outlineLevel="0" collapsed="false">
      <c r="N1157" s="87" t="n">
        <v>64</v>
      </c>
      <c r="O1157" s="87" t="n">
        <v>64409</v>
      </c>
      <c r="P1157" s="87" t="s">
        <v>1407</v>
      </c>
      <c r="Q1157" s="1" t="str">
        <f aca="false">CONCATENATE(N1157," - ",P1157)</f>
        <v>64 - MOUMOUR</v>
      </c>
      <c r="R1157" s="89" t="n">
        <v>44202</v>
      </c>
      <c r="S1157" s="89" t="n">
        <v>44309</v>
      </c>
      <c r="T1157" s="90" t="n">
        <v>0</v>
      </c>
      <c r="U1157" s="89" t="n">
        <v>44309</v>
      </c>
    </row>
    <row r="1158" customFormat="false" ht="13.8" hidden="false" customHeight="false" outlineLevel="0" collapsed="false">
      <c r="N1158" s="87" t="n">
        <v>64</v>
      </c>
      <c r="O1158" s="87" t="n">
        <v>64410</v>
      </c>
      <c r="P1158" s="87" t="s">
        <v>1408</v>
      </c>
      <c r="Q1158" s="1" t="str">
        <f aca="false">CONCATENATE(N1158," - ",P1158)</f>
        <v>64 - MOURENX</v>
      </c>
      <c r="R1158" s="89" t="n">
        <v>44211</v>
      </c>
      <c r="S1158" s="89" t="n">
        <v>44323</v>
      </c>
      <c r="T1158" s="90" t="n">
        <v>0</v>
      </c>
      <c r="U1158" s="89" t="n">
        <v>44323</v>
      </c>
    </row>
    <row r="1159" customFormat="false" ht="13.8" hidden="false" customHeight="false" outlineLevel="0" collapsed="false">
      <c r="N1159" s="87" t="n">
        <v>64</v>
      </c>
      <c r="O1159" s="87" t="n">
        <v>64411</v>
      </c>
      <c r="P1159" s="87" t="s">
        <v>1409</v>
      </c>
      <c r="Q1159" s="1" t="str">
        <f aca="false">CONCATENATE(N1159," - ",P1159)</f>
        <v>64 - MUSCULDY</v>
      </c>
      <c r="R1159" s="89" t="n">
        <v>44211</v>
      </c>
      <c r="S1159" s="89" t="n">
        <v>44309</v>
      </c>
      <c r="T1159" s="90" t="n">
        <v>0</v>
      </c>
      <c r="U1159" s="89" t="n">
        <v>44309</v>
      </c>
    </row>
    <row r="1160" customFormat="false" ht="13.8" hidden="false" customHeight="false" outlineLevel="0" collapsed="false">
      <c r="N1160" s="87" t="n">
        <v>64</v>
      </c>
      <c r="O1160" s="87" t="n">
        <v>64412</v>
      </c>
      <c r="P1160" s="87" t="s">
        <v>1410</v>
      </c>
      <c r="Q1160" s="1" t="str">
        <f aca="false">CONCATENATE(N1160," - ",P1160)</f>
        <v>64 - NABAS</v>
      </c>
      <c r="R1160" s="89" t="n">
        <v>44203</v>
      </c>
      <c r="S1160" s="89" t="n">
        <v>44323</v>
      </c>
      <c r="T1160" s="90" t="n">
        <v>0</v>
      </c>
      <c r="U1160" s="89" t="n">
        <v>44323</v>
      </c>
    </row>
    <row r="1161" customFormat="false" ht="13.8" hidden="false" customHeight="false" outlineLevel="0" collapsed="false">
      <c r="N1161" s="87" t="n">
        <v>64</v>
      </c>
      <c r="O1161" s="87" t="n">
        <v>64413</v>
      </c>
      <c r="P1161" s="87" t="s">
        <v>1411</v>
      </c>
      <c r="Q1161" s="1" t="str">
        <f aca="false">CONCATENATE(N1161," - ",P1161)</f>
        <v>64 - NARCASTET</v>
      </c>
      <c r="R1161" s="89" t="n">
        <v>44211</v>
      </c>
      <c r="S1161" s="89" t="n">
        <v>44308</v>
      </c>
      <c r="T1161" s="90" t="n">
        <v>0</v>
      </c>
      <c r="U1161" s="89" t="n">
        <v>44308</v>
      </c>
    </row>
    <row r="1162" customFormat="false" ht="13.8" hidden="false" customHeight="false" outlineLevel="0" collapsed="false">
      <c r="N1162" s="87" t="n">
        <v>64</v>
      </c>
      <c r="O1162" s="87" t="n">
        <v>64414</v>
      </c>
      <c r="P1162" s="87" t="s">
        <v>1412</v>
      </c>
      <c r="Q1162" s="1" t="str">
        <f aca="false">CONCATENATE(N1162," - ",P1162)</f>
        <v>64 - NARP</v>
      </c>
      <c r="R1162" s="89" t="n">
        <v>44203</v>
      </c>
      <c r="S1162" s="89" t="n">
        <v>44323</v>
      </c>
      <c r="T1162" s="90" t="n">
        <v>0</v>
      </c>
      <c r="U1162" s="89" t="n">
        <v>44323</v>
      </c>
    </row>
    <row r="1163" customFormat="false" ht="13.8" hidden="false" customHeight="false" outlineLevel="0" collapsed="false">
      <c r="N1163" s="87" t="n">
        <v>64</v>
      </c>
      <c r="O1163" s="87" t="n">
        <v>64415</v>
      </c>
      <c r="P1163" s="87" t="s">
        <v>1413</v>
      </c>
      <c r="Q1163" s="1" t="str">
        <f aca="false">CONCATENATE(N1163," - ",P1163)</f>
        <v>64 - NAVAILLES-ANGOS</v>
      </c>
      <c r="R1163" s="89" t="n">
        <v>44211</v>
      </c>
      <c r="S1163" s="89" t="n">
        <v>44323</v>
      </c>
      <c r="T1163" s="90" t="n">
        <v>0</v>
      </c>
      <c r="U1163" s="89" t="n">
        <v>44323</v>
      </c>
    </row>
    <row r="1164" customFormat="false" ht="13.8" hidden="false" customHeight="false" outlineLevel="0" collapsed="false">
      <c r="N1164" s="87" t="n">
        <v>64</v>
      </c>
      <c r="O1164" s="87" t="n">
        <v>64416</v>
      </c>
      <c r="P1164" s="87" t="s">
        <v>1414</v>
      </c>
      <c r="Q1164" s="1" t="str">
        <f aca="false">CONCATENATE(N1164," - ",P1164)</f>
        <v>64 - NAVARRENX</v>
      </c>
      <c r="R1164" s="89" t="n">
        <v>44202</v>
      </c>
      <c r="S1164" s="89" t="n">
        <v>44309</v>
      </c>
      <c r="T1164" s="90" t="n">
        <v>0</v>
      </c>
      <c r="U1164" s="89" t="n">
        <v>44309</v>
      </c>
    </row>
    <row r="1165" customFormat="false" ht="13.8" hidden="false" customHeight="false" outlineLevel="0" collapsed="false">
      <c r="N1165" s="87" t="n">
        <v>64</v>
      </c>
      <c r="O1165" s="87" t="n">
        <v>64417</v>
      </c>
      <c r="P1165" s="87" t="s">
        <v>1415</v>
      </c>
      <c r="Q1165" s="1" t="str">
        <f aca="false">CONCATENATE(N1165," - ",P1165)</f>
        <v>64 - NAY</v>
      </c>
      <c r="R1165" s="89" t="n">
        <v>44206</v>
      </c>
      <c r="S1165" s="89" t="n">
        <v>44323</v>
      </c>
      <c r="T1165" s="90" t="n">
        <v>0</v>
      </c>
      <c r="U1165" s="89" t="n">
        <v>44323</v>
      </c>
    </row>
    <row r="1166" customFormat="false" ht="13.8" hidden="false" customHeight="false" outlineLevel="0" collapsed="false">
      <c r="N1166" s="87" t="n">
        <v>64</v>
      </c>
      <c r="O1166" s="87" t="n">
        <v>64418</v>
      </c>
      <c r="P1166" s="87" t="s">
        <v>1416</v>
      </c>
      <c r="Q1166" s="1" t="str">
        <f aca="false">CONCATENATE(N1166," - ",P1166)</f>
        <v>64 - NOGUÈRES</v>
      </c>
      <c r="R1166" s="89" t="n">
        <v>44211</v>
      </c>
      <c r="S1166" s="89" t="n">
        <v>44323</v>
      </c>
      <c r="T1166" s="90" t="n">
        <v>0</v>
      </c>
      <c r="U1166" s="89" t="n">
        <v>44323</v>
      </c>
    </row>
    <row r="1167" customFormat="false" ht="13.8" hidden="false" customHeight="false" outlineLevel="0" collapsed="false">
      <c r="N1167" s="87" t="n">
        <v>64</v>
      </c>
      <c r="O1167" s="87" t="n">
        <v>64419</v>
      </c>
      <c r="P1167" s="87" t="s">
        <v>1417</v>
      </c>
      <c r="Q1167" s="1" t="str">
        <f aca="false">CONCATENATE(N1167," - ",P1167)</f>
        <v>64 - NOUSTY</v>
      </c>
      <c r="R1167" s="89" t="n">
        <v>44211</v>
      </c>
      <c r="S1167" s="89" t="n">
        <v>44308</v>
      </c>
      <c r="T1167" s="90" t="n">
        <v>0</v>
      </c>
      <c r="U1167" s="89" t="n">
        <v>44308</v>
      </c>
    </row>
    <row r="1168" customFormat="false" ht="13.8" hidden="false" customHeight="false" outlineLevel="0" collapsed="false">
      <c r="N1168" s="87" t="n">
        <v>64</v>
      </c>
      <c r="O1168" s="87" t="n">
        <v>64420</v>
      </c>
      <c r="P1168" s="87" t="s">
        <v>1418</v>
      </c>
      <c r="Q1168" s="1" t="str">
        <f aca="false">CONCATENATE(N1168," - ",P1168)</f>
        <v>64 - OGENNE-CAMPTORT</v>
      </c>
      <c r="R1168" s="89" t="n">
        <v>44202</v>
      </c>
      <c r="S1168" s="89" t="n">
        <v>44309</v>
      </c>
      <c r="T1168" s="90" t="n">
        <v>0</v>
      </c>
      <c r="U1168" s="89" t="n">
        <v>44309</v>
      </c>
    </row>
    <row r="1169" customFormat="false" ht="13.8" hidden="false" customHeight="false" outlineLevel="0" collapsed="false">
      <c r="N1169" s="87" t="n">
        <v>64</v>
      </c>
      <c r="O1169" s="87" t="n">
        <v>64421</v>
      </c>
      <c r="P1169" s="87" t="s">
        <v>1419</v>
      </c>
      <c r="Q1169" s="1" t="str">
        <f aca="false">CONCATENATE(N1169," - ",P1169)</f>
        <v>64 - OGEU-LES-BAINS</v>
      </c>
      <c r="R1169" s="89" t="n">
        <v>44211</v>
      </c>
      <c r="S1169" s="89" t="n">
        <v>44323</v>
      </c>
      <c r="T1169" s="90" t="n">
        <v>0</v>
      </c>
      <c r="U1169" s="89" t="n">
        <v>44323</v>
      </c>
    </row>
    <row r="1170" customFormat="false" ht="13.8" hidden="false" customHeight="false" outlineLevel="0" collapsed="false">
      <c r="N1170" s="87" t="n">
        <v>64</v>
      </c>
      <c r="O1170" s="87" t="n">
        <v>64422</v>
      </c>
      <c r="P1170" s="87" t="s">
        <v>1420</v>
      </c>
      <c r="Q1170" s="1" t="str">
        <f aca="false">CONCATENATE(N1170," - ",P1170)</f>
        <v>64 - OLORON-SAINTE-MARIE</v>
      </c>
      <c r="R1170" s="89" t="n">
        <v>44211</v>
      </c>
      <c r="S1170" s="89" t="n">
        <v>44323</v>
      </c>
      <c r="T1170" s="90" t="n">
        <v>0</v>
      </c>
      <c r="U1170" s="89" t="n">
        <v>44323</v>
      </c>
    </row>
    <row r="1171" customFormat="false" ht="13.8" hidden="false" customHeight="false" outlineLevel="0" collapsed="false">
      <c r="N1171" s="87" t="n">
        <v>64</v>
      </c>
      <c r="O1171" s="87" t="n">
        <v>64423</v>
      </c>
      <c r="P1171" s="87" t="s">
        <v>1421</v>
      </c>
      <c r="Q1171" s="1" t="str">
        <f aca="false">CONCATENATE(N1171," - ",P1171)</f>
        <v>64 - ORAÀS</v>
      </c>
      <c r="R1171" s="89" t="n">
        <v>44211</v>
      </c>
      <c r="S1171" s="89" t="n">
        <v>44323</v>
      </c>
      <c r="T1171" s="90" t="n">
        <v>0</v>
      </c>
      <c r="U1171" s="89" t="n">
        <v>44323</v>
      </c>
    </row>
    <row r="1172" customFormat="false" ht="13.8" hidden="false" customHeight="false" outlineLevel="0" collapsed="false">
      <c r="N1172" s="87" t="n">
        <v>64</v>
      </c>
      <c r="O1172" s="87" t="n">
        <v>64424</v>
      </c>
      <c r="P1172" s="87" t="s">
        <v>1422</v>
      </c>
      <c r="Q1172" s="1" t="str">
        <f aca="false">CONCATENATE(N1172," - ",P1172)</f>
        <v>64 - ORDIARP</v>
      </c>
      <c r="R1172" s="89" t="n">
        <v>44211</v>
      </c>
      <c r="S1172" s="89" t="n">
        <v>44309</v>
      </c>
      <c r="T1172" s="90" t="n">
        <v>0</v>
      </c>
      <c r="U1172" s="89" t="n">
        <v>44309</v>
      </c>
    </row>
    <row r="1173" customFormat="false" ht="13.8" hidden="false" customHeight="false" outlineLevel="0" collapsed="false">
      <c r="N1173" s="87" t="n">
        <v>64</v>
      </c>
      <c r="O1173" s="87" t="n">
        <v>64425</v>
      </c>
      <c r="P1173" s="87" t="s">
        <v>1423</v>
      </c>
      <c r="Q1173" s="1" t="str">
        <f aca="false">CONCATENATE(N1173," - ",P1173)</f>
        <v>64 - ORÈGUE</v>
      </c>
      <c r="R1173" s="89" t="n">
        <v>44212</v>
      </c>
      <c r="S1173" s="89" t="n">
        <v>44442</v>
      </c>
      <c r="T1173" s="90" t="n">
        <v>0</v>
      </c>
      <c r="U1173" s="89" t="n">
        <v>44442</v>
      </c>
    </row>
    <row r="1174" customFormat="false" ht="13.8" hidden="false" customHeight="false" outlineLevel="0" collapsed="false">
      <c r="N1174" s="87" t="n">
        <v>64</v>
      </c>
      <c r="O1174" s="87" t="n">
        <v>64426</v>
      </c>
      <c r="P1174" s="87" t="s">
        <v>1424</v>
      </c>
      <c r="Q1174" s="1" t="str">
        <f aca="false">CONCATENATE(N1174," - ",P1174)</f>
        <v>64 - ORIN</v>
      </c>
      <c r="R1174" s="89" t="n">
        <v>44202</v>
      </c>
      <c r="S1174" s="89" t="n">
        <v>44309</v>
      </c>
      <c r="T1174" s="90" t="n">
        <v>0</v>
      </c>
      <c r="U1174" s="89" t="n">
        <v>44309</v>
      </c>
    </row>
    <row r="1175" customFormat="false" ht="13.8" hidden="false" customHeight="false" outlineLevel="0" collapsed="false">
      <c r="N1175" s="87" t="n">
        <v>64</v>
      </c>
      <c r="O1175" s="87" t="n">
        <v>64427</v>
      </c>
      <c r="P1175" s="87" t="s">
        <v>1425</v>
      </c>
      <c r="Q1175" s="1" t="str">
        <f aca="false">CONCATENATE(N1175," - ",P1175)</f>
        <v>64 - ORION</v>
      </c>
      <c r="R1175" s="89" t="n">
        <v>44203</v>
      </c>
      <c r="S1175" s="89" t="n">
        <v>44323</v>
      </c>
      <c r="T1175" s="90" t="n">
        <v>0</v>
      </c>
      <c r="U1175" s="89" t="n">
        <v>44323</v>
      </c>
    </row>
    <row r="1176" customFormat="false" ht="13.8" hidden="false" customHeight="false" outlineLevel="0" collapsed="false">
      <c r="N1176" s="87" t="n">
        <v>64</v>
      </c>
      <c r="O1176" s="87" t="n">
        <v>64428</v>
      </c>
      <c r="P1176" s="87" t="s">
        <v>1426</v>
      </c>
      <c r="Q1176" s="1" t="str">
        <f aca="false">CONCATENATE(N1176," - ",P1176)</f>
        <v>64 - ORRIULE</v>
      </c>
      <c r="R1176" s="89" t="n">
        <v>44203</v>
      </c>
      <c r="S1176" s="89" t="n">
        <v>44323</v>
      </c>
      <c r="T1176" s="90" t="n">
        <v>0</v>
      </c>
      <c r="U1176" s="89" t="n">
        <v>44323</v>
      </c>
    </row>
    <row r="1177" customFormat="false" ht="13.8" hidden="false" customHeight="false" outlineLevel="0" collapsed="false">
      <c r="N1177" s="87" t="n">
        <v>64</v>
      </c>
      <c r="O1177" s="87" t="n">
        <v>64429</v>
      </c>
      <c r="P1177" s="87" t="s">
        <v>1427</v>
      </c>
      <c r="Q1177" s="1" t="str">
        <f aca="false">CONCATENATE(N1177," - ",P1177)</f>
        <v>64 - ORSANCO</v>
      </c>
      <c r="R1177" s="89" t="n">
        <v>44211</v>
      </c>
      <c r="S1177" s="89" t="n">
        <v>44308</v>
      </c>
      <c r="T1177" s="90" t="n">
        <v>0</v>
      </c>
      <c r="U1177" s="89" t="n">
        <v>44308</v>
      </c>
    </row>
    <row r="1178" customFormat="false" ht="13.8" hidden="false" customHeight="false" outlineLevel="0" collapsed="false">
      <c r="N1178" s="87" t="n">
        <v>64</v>
      </c>
      <c r="O1178" s="87" t="n">
        <v>64430</v>
      </c>
      <c r="P1178" s="87" t="s">
        <v>1428</v>
      </c>
      <c r="Q1178" s="1" t="str">
        <f aca="false">CONCATENATE(N1178," - ",P1178)</f>
        <v>64 - ORTHEZ</v>
      </c>
      <c r="R1178" s="89" t="n">
        <v>44198</v>
      </c>
      <c r="S1178" s="89" t="n">
        <v>44357</v>
      </c>
      <c r="T1178" s="90" t="n">
        <v>0</v>
      </c>
      <c r="U1178" s="89" t="n">
        <v>44357</v>
      </c>
    </row>
    <row r="1179" customFormat="false" ht="13.8" hidden="false" customHeight="false" outlineLevel="0" collapsed="false">
      <c r="N1179" s="87" t="n">
        <v>64</v>
      </c>
      <c r="O1179" s="87" t="n">
        <v>64431</v>
      </c>
      <c r="P1179" s="87" t="s">
        <v>1429</v>
      </c>
      <c r="Q1179" s="1" t="str">
        <f aca="false">CONCATENATE(N1179," - ",P1179)</f>
        <v>64 - OS-MARSILLON</v>
      </c>
      <c r="R1179" s="89" t="n">
        <v>44211</v>
      </c>
      <c r="S1179" s="89" t="n">
        <v>44323</v>
      </c>
      <c r="T1179" s="90" t="n">
        <v>0</v>
      </c>
      <c r="U1179" s="89" t="n">
        <v>44323</v>
      </c>
    </row>
    <row r="1180" customFormat="false" ht="13.8" hidden="false" customHeight="false" outlineLevel="0" collapsed="false">
      <c r="N1180" s="87" t="n">
        <v>64</v>
      </c>
      <c r="O1180" s="87" t="n">
        <v>64434</v>
      </c>
      <c r="P1180" s="87" t="s">
        <v>1430</v>
      </c>
      <c r="Q1180" s="1" t="str">
        <f aca="false">CONCATENATE(N1180," - ",P1180)</f>
        <v>64 - OSSENX</v>
      </c>
      <c r="R1180" s="89" t="n">
        <v>44203</v>
      </c>
      <c r="S1180" s="89" t="n">
        <v>44323</v>
      </c>
      <c r="T1180" s="90" t="n">
        <v>0</v>
      </c>
      <c r="U1180" s="89" t="n">
        <v>44323</v>
      </c>
    </row>
    <row r="1181" customFormat="false" ht="13.8" hidden="false" customHeight="false" outlineLevel="0" collapsed="false">
      <c r="N1181" s="87" t="n">
        <v>64</v>
      </c>
      <c r="O1181" s="87" t="n">
        <v>64435</v>
      </c>
      <c r="P1181" s="87" t="s">
        <v>1431</v>
      </c>
      <c r="Q1181" s="1" t="str">
        <f aca="false">CONCATENATE(N1181," - ",P1181)</f>
        <v>64 - OSSERAIN-RIVAREYTE</v>
      </c>
      <c r="R1181" s="89" t="n">
        <v>44203</v>
      </c>
      <c r="S1181" s="89" t="n">
        <v>44323</v>
      </c>
      <c r="T1181" s="90" t="n">
        <v>0</v>
      </c>
      <c r="U1181" s="89" t="n">
        <v>44323</v>
      </c>
    </row>
    <row r="1182" customFormat="false" ht="13.8" hidden="false" customHeight="false" outlineLevel="0" collapsed="false">
      <c r="N1182" s="87" t="n">
        <v>64</v>
      </c>
      <c r="O1182" s="87" t="n">
        <v>64437</v>
      </c>
      <c r="P1182" s="87" t="s">
        <v>1432</v>
      </c>
      <c r="Q1182" s="1" t="str">
        <f aca="false">CONCATENATE(N1182," - ",P1182)</f>
        <v>64 - OSTABAT-ASME</v>
      </c>
      <c r="R1182" s="89" t="n">
        <v>44211</v>
      </c>
      <c r="S1182" s="89" t="n">
        <v>44308</v>
      </c>
      <c r="T1182" s="90" t="n">
        <v>0</v>
      </c>
      <c r="U1182" s="89" t="n">
        <v>44308</v>
      </c>
    </row>
    <row r="1183" customFormat="false" ht="13.8" hidden="false" customHeight="false" outlineLevel="0" collapsed="false">
      <c r="N1183" s="87" t="n">
        <v>64</v>
      </c>
      <c r="O1183" s="87" t="n">
        <v>64438</v>
      </c>
      <c r="P1183" s="87" t="s">
        <v>1433</v>
      </c>
      <c r="Q1183" s="1" t="str">
        <f aca="false">CONCATENATE(N1183," - ",P1183)</f>
        <v>64 - OUILLON</v>
      </c>
      <c r="R1183" s="89" t="n">
        <v>44211</v>
      </c>
      <c r="S1183" s="89" t="n">
        <v>44308</v>
      </c>
      <c r="T1183" s="90" t="n">
        <v>0</v>
      </c>
      <c r="U1183" s="89" t="n">
        <v>44308</v>
      </c>
    </row>
    <row r="1184" customFormat="false" ht="13.8" hidden="false" customHeight="false" outlineLevel="0" collapsed="false">
      <c r="N1184" s="87" t="n">
        <v>64</v>
      </c>
      <c r="O1184" s="87" t="n">
        <v>64439</v>
      </c>
      <c r="P1184" s="87" t="s">
        <v>1434</v>
      </c>
      <c r="Q1184" s="1" t="str">
        <f aca="false">CONCATENATE(N1184," - ",P1184)</f>
        <v>64 - OUSSE</v>
      </c>
      <c r="R1184" s="89" t="n">
        <v>44211</v>
      </c>
      <c r="S1184" s="89" t="n">
        <v>44308</v>
      </c>
      <c r="T1184" s="90" t="n">
        <v>0</v>
      </c>
      <c r="U1184" s="89" t="n">
        <v>44308</v>
      </c>
    </row>
    <row r="1185" customFormat="false" ht="13.8" hidden="false" customHeight="false" outlineLevel="0" collapsed="false">
      <c r="N1185" s="87" t="n">
        <v>64</v>
      </c>
      <c r="O1185" s="87" t="n">
        <v>64440</v>
      </c>
      <c r="P1185" s="87" t="s">
        <v>1435</v>
      </c>
      <c r="Q1185" s="1" t="str">
        <f aca="false">CONCATENATE(N1185," - ",P1185)</f>
        <v>64 - OZENX-MONTESTRUCQ</v>
      </c>
      <c r="R1185" s="89" t="n">
        <v>44205</v>
      </c>
      <c r="S1185" s="89" t="n">
        <v>44323</v>
      </c>
      <c r="T1185" s="90" t="n">
        <v>0</v>
      </c>
      <c r="U1185" s="89" t="n">
        <v>44323</v>
      </c>
    </row>
    <row r="1186" customFormat="false" ht="13.8" hidden="false" customHeight="false" outlineLevel="0" collapsed="false">
      <c r="N1186" s="87" t="n">
        <v>64</v>
      </c>
      <c r="O1186" s="87" t="n">
        <v>64441</v>
      </c>
      <c r="P1186" s="87" t="s">
        <v>1436</v>
      </c>
      <c r="Q1186" s="1" t="str">
        <f aca="false">CONCATENATE(N1186," - ",P1186)</f>
        <v>64 - PAGOLLE</v>
      </c>
      <c r="R1186" s="89" t="n">
        <v>44211</v>
      </c>
      <c r="S1186" s="89" t="n">
        <v>44309</v>
      </c>
      <c r="T1186" s="90" t="n">
        <v>0</v>
      </c>
      <c r="U1186" s="89" t="n">
        <v>44309</v>
      </c>
    </row>
    <row r="1187" customFormat="false" ht="13.8" hidden="false" customHeight="false" outlineLevel="0" collapsed="false">
      <c r="N1187" s="87" t="n">
        <v>64</v>
      </c>
      <c r="O1187" s="87" t="n">
        <v>64442</v>
      </c>
      <c r="P1187" s="87" t="s">
        <v>1437</v>
      </c>
      <c r="Q1187" s="1" t="str">
        <f aca="false">CONCATENATE(N1187," - ",P1187)</f>
        <v>64 - PARBAYSE</v>
      </c>
      <c r="R1187" s="89" t="n">
        <v>44211</v>
      </c>
      <c r="S1187" s="89" t="n">
        <v>44309</v>
      </c>
      <c r="T1187" s="90" t="n">
        <v>0</v>
      </c>
      <c r="U1187" s="89" t="n">
        <v>44309</v>
      </c>
    </row>
    <row r="1188" customFormat="false" ht="13.8" hidden="false" customHeight="false" outlineLevel="0" collapsed="false">
      <c r="N1188" s="87" t="n">
        <v>64</v>
      </c>
      <c r="O1188" s="87" t="n">
        <v>64443</v>
      </c>
      <c r="P1188" s="87" t="s">
        <v>1438</v>
      </c>
      <c r="Q1188" s="1" t="str">
        <f aca="false">CONCATENATE(N1188," - ",P1188)</f>
        <v>64 - PARDIES</v>
      </c>
      <c r="R1188" s="89" t="n">
        <v>44211</v>
      </c>
      <c r="S1188" s="89" t="n">
        <v>44323</v>
      </c>
      <c r="T1188" s="90" t="n">
        <v>0</v>
      </c>
      <c r="U1188" s="89" t="n">
        <v>44323</v>
      </c>
    </row>
    <row r="1189" customFormat="false" ht="13.8" hidden="false" customHeight="false" outlineLevel="0" collapsed="false">
      <c r="N1189" s="87" t="n">
        <v>64</v>
      </c>
      <c r="O1189" s="87" t="n">
        <v>64444</v>
      </c>
      <c r="P1189" s="87" t="s">
        <v>1439</v>
      </c>
      <c r="Q1189" s="1" t="str">
        <f aca="false">CONCATENATE(N1189," - ",P1189)</f>
        <v>64 - PARDIES-PIÉTAT</v>
      </c>
      <c r="R1189" s="89" t="n">
        <v>44211</v>
      </c>
      <c r="S1189" s="89" t="n">
        <v>44308</v>
      </c>
      <c r="T1189" s="90" t="n">
        <v>0</v>
      </c>
      <c r="U1189" s="89" t="n">
        <v>44308</v>
      </c>
    </row>
    <row r="1190" customFormat="false" ht="13.8" hidden="false" customHeight="false" outlineLevel="0" collapsed="false">
      <c r="N1190" s="87" t="n">
        <v>64</v>
      </c>
      <c r="O1190" s="87" t="n">
        <v>64445</v>
      </c>
      <c r="P1190" s="87" t="s">
        <v>1440</v>
      </c>
      <c r="Q1190" s="1" t="str">
        <f aca="false">CONCATENATE(N1190," - ",P1190)</f>
        <v>64 - PAU</v>
      </c>
      <c r="R1190" s="89" t="n">
        <v>44211</v>
      </c>
      <c r="S1190" s="89" t="n">
        <v>44308</v>
      </c>
      <c r="T1190" s="90" t="n">
        <v>0</v>
      </c>
      <c r="U1190" s="89" t="n">
        <v>44308</v>
      </c>
    </row>
    <row r="1191" customFormat="false" ht="13.8" hidden="false" customHeight="false" outlineLevel="0" collapsed="false">
      <c r="N1191" s="87" t="n">
        <v>64</v>
      </c>
      <c r="O1191" s="87" t="n">
        <v>64446</v>
      </c>
      <c r="P1191" s="87" t="s">
        <v>1441</v>
      </c>
      <c r="Q1191" s="1" t="str">
        <f aca="false">CONCATENATE(N1191," - ",P1191)</f>
        <v>64 - PEYRELONGUE-ABOS</v>
      </c>
      <c r="R1191" s="89" t="n">
        <v>44211</v>
      </c>
      <c r="S1191" s="89" t="n">
        <v>44308</v>
      </c>
      <c r="T1191" s="90" t="n">
        <v>0</v>
      </c>
      <c r="U1191" s="89" t="n">
        <v>44308</v>
      </c>
    </row>
    <row r="1192" customFormat="false" ht="13.8" hidden="false" customHeight="false" outlineLevel="0" collapsed="false">
      <c r="N1192" s="87" t="n">
        <v>64</v>
      </c>
      <c r="O1192" s="87" t="n">
        <v>64447</v>
      </c>
      <c r="P1192" s="87" t="s">
        <v>1442</v>
      </c>
      <c r="Q1192" s="1" t="str">
        <f aca="false">CONCATENATE(N1192," - ",P1192)</f>
        <v>64 - PIETS-PLASENCE-MOUSTROU</v>
      </c>
      <c r="R1192" s="89" t="n">
        <v>44196</v>
      </c>
      <c r="S1192" s="89" t="n">
        <v>44357</v>
      </c>
      <c r="T1192" s="90" t="n">
        <v>0</v>
      </c>
      <c r="U1192" s="89" t="n">
        <v>44357</v>
      </c>
    </row>
    <row r="1193" customFormat="false" ht="13.8" hidden="false" customHeight="false" outlineLevel="0" collapsed="false">
      <c r="N1193" s="87" t="n">
        <v>64</v>
      </c>
      <c r="O1193" s="87" t="n">
        <v>64448</v>
      </c>
      <c r="P1193" s="87" t="s">
        <v>1443</v>
      </c>
      <c r="Q1193" s="1" t="str">
        <f aca="false">CONCATENATE(N1193," - ",P1193)</f>
        <v>64 - POEY-DE-LESCAR</v>
      </c>
      <c r="R1193" s="89" t="n">
        <v>44211</v>
      </c>
      <c r="S1193" s="89" t="n">
        <v>44309</v>
      </c>
      <c r="T1193" s="90" t="n">
        <v>0</v>
      </c>
      <c r="U1193" s="89" t="n">
        <v>44309</v>
      </c>
    </row>
    <row r="1194" customFormat="false" ht="13.8" hidden="false" customHeight="false" outlineLevel="0" collapsed="false">
      <c r="N1194" s="87" t="n">
        <v>64</v>
      </c>
      <c r="O1194" s="87" t="n">
        <v>64449</v>
      </c>
      <c r="P1194" s="87" t="s">
        <v>1444</v>
      </c>
      <c r="Q1194" s="1" t="str">
        <f aca="false">CONCATENATE(N1194," - ",P1194)</f>
        <v>64 - POEY-D'OLORON</v>
      </c>
      <c r="R1194" s="89" t="n">
        <v>44202</v>
      </c>
      <c r="S1194" s="89" t="n">
        <v>44309</v>
      </c>
      <c r="T1194" s="90" t="n">
        <v>0</v>
      </c>
      <c r="U1194" s="89" t="n">
        <v>44309</v>
      </c>
    </row>
    <row r="1195" customFormat="false" ht="13.8" hidden="false" customHeight="false" outlineLevel="0" collapsed="false">
      <c r="N1195" s="87" t="n">
        <v>64</v>
      </c>
      <c r="O1195" s="87" t="n">
        <v>64450</v>
      </c>
      <c r="P1195" s="87" t="s">
        <v>1445</v>
      </c>
      <c r="Q1195" s="1" t="str">
        <f aca="false">CONCATENATE(N1195," - ",P1195)</f>
        <v>64 - POMPS</v>
      </c>
      <c r="R1195" s="89" t="n">
        <v>44203</v>
      </c>
      <c r="S1195" s="89" t="n">
        <v>44357</v>
      </c>
      <c r="T1195" s="90" t="n">
        <v>0</v>
      </c>
      <c r="U1195" s="89" t="n">
        <v>44357</v>
      </c>
    </row>
    <row r="1196" customFormat="false" ht="13.8" hidden="false" customHeight="false" outlineLevel="0" collapsed="false">
      <c r="N1196" s="87" t="n">
        <v>64</v>
      </c>
      <c r="O1196" s="87" t="n">
        <v>64451</v>
      </c>
      <c r="P1196" s="87" t="s">
        <v>1446</v>
      </c>
      <c r="Q1196" s="1" t="str">
        <f aca="false">CONCATENATE(N1196," - ",P1196)</f>
        <v>64 - PONSON-DEBAT-POUTS</v>
      </c>
      <c r="R1196" s="89" t="n">
        <v>44211</v>
      </c>
      <c r="S1196" s="89" t="n">
        <v>44308</v>
      </c>
      <c r="T1196" s="90" t="n">
        <v>0</v>
      </c>
      <c r="U1196" s="89" t="n">
        <v>44308</v>
      </c>
    </row>
    <row r="1197" customFormat="false" ht="13.8" hidden="false" customHeight="false" outlineLevel="0" collapsed="false">
      <c r="N1197" s="87" t="n">
        <v>64</v>
      </c>
      <c r="O1197" s="87" t="n">
        <v>64452</v>
      </c>
      <c r="P1197" s="87" t="s">
        <v>1447</v>
      </c>
      <c r="Q1197" s="1" t="str">
        <f aca="false">CONCATENATE(N1197," - ",P1197)</f>
        <v>64 - PONSON-DESSUS</v>
      </c>
      <c r="R1197" s="89" t="n">
        <v>44211</v>
      </c>
      <c r="S1197" s="89" t="n">
        <v>44308</v>
      </c>
      <c r="T1197" s="90" t="n">
        <v>0</v>
      </c>
      <c r="U1197" s="89" t="n">
        <v>44308</v>
      </c>
    </row>
    <row r="1198" customFormat="false" ht="13.8" hidden="false" customHeight="false" outlineLevel="0" collapsed="false">
      <c r="N1198" s="87" t="n">
        <v>64</v>
      </c>
      <c r="O1198" s="87" t="n">
        <v>64453</v>
      </c>
      <c r="P1198" s="87" t="s">
        <v>1448</v>
      </c>
      <c r="Q1198" s="1" t="str">
        <f aca="false">CONCATENATE(N1198," - ",P1198)</f>
        <v>64 - PONTACQ</v>
      </c>
      <c r="R1198" s="89" t="n">
        <v>44211</v>
      </c>
      <c r="S1198" s="89" t="n">
        <v>44308</v>
      </c>
      <c r="T1198" s="90" t="n">
        <v>0</v>
      </c>
      <c r="U1198" s="89" t="n">
        <v>44308</v>
      </c>
    </row>
    <row r="1199" customFormat="false" ht="13.8" hidden="false" customHeight="false" outlineLevel="0" collapsed="false">
      <c r="N1199" s="87" t="n">
        <v>64</v>
      </c>
      <c r="O1199" s="87" t="n">
        <v>64454</v>
      </c>
      <c r="P1199" s="87" t="s">
        <v>1449</v>
      </c>
      <c r="Q1199" s="1" t="str">
        <f aca="false">CONCATENATE(N1199," - ",P1199)</f>
        <v>64 - PONTIACQ-VIELLEPINTE</v>
      </c>
      <c r="R1199" s="89" t="n">
        <v>44211</v>
      </c>
      <c r="S1199" s="89" t="n">
        <v>44308</v>
      </c>
      <c r="T1199" s="90" t="n">
        <v>0</v>
      </c>
      <c r="U1199" s="89" t="n">
        <v>44308</v>
      </c>
    </row>
    <row r="1200" customFormat="false" ht="13.8" hidden="false" customHeight="false" outlineLevel="0" collapsed="false">
      <c r="N1200" s="87" t="n">
        <v>64</v>
      </c>
      <c r="O1200" s="87" t="n">
        <v>64455</v>
      </c>
      <c r="P1200" s="87" t="s">
        <v>1450</v>
      </c>
      <c r="Q1200" s="1" t="str">
        <f aca="false">CONCATENATE(N1200," - ",P1200)</f>
        <v>64 - PORTET</v>
      </c>
      <c r="R1200" s="89" t="n">
        <v>44203</v>
      </c>
      <c r="S1200" s="89" t="n">
        <v>44357</v>
      </c>
      <c r="T1200" s="90" t="n">
        <v>0</v>
      </c>
      <c r="U1200" s="89" t="n">
        <v>44357</v>
      </c>
    </row>
    <row r="1201" customFormat="false" ht="13.8" hidden="false" customHeight="false" outlineLevel="0" collapsed="false">
      <c r="N1201" s="87" t="n">
        <v>64</v>
      </c>
      <c r="O1201" s="87" t="n">
        <v>64456</v>
      </c>
      <c r="P1201" s="87" t="s">
        <v>1451</v>
      </c>
      <c r="Q1201" s="1" t="str">
        <f aca="false">CONCATENATE(N1201," - ",P1201)</f>
        <v>64 - POULIACQ</v>
      </c>
      <c r="R1201" s="89" t="n">
        <v>44203</v>
      </c>
      <c r="S1201" s="89" t="n">
        <v>44323</v>
      </c>
      <c r="T1201" s="90" t="n">
        <v>0</v>
      </c>
      <c r="U1201" s="89" t="n">
        <v>44323</v>
      </c>
    </row>
    <row r="1202" customFormat="false" ht="13.8" hidden="false" customHeight="false" outlineLevel="0" collapsed="false">
      <c r="N1202" s="87" t="n">
        <v>64</v>
      </c>
      <c r="O1202" s="87" t="n">
        <v>64457</v>
      </c>
      <c r="P1202" s="87" t="s">
        <v>1452</v>
      </c>
      <c r="Q1202" s="1" t="str">
        <f aca="false">CONCATENATE(N1202," - ",P1202)</f>
        <v>64 - POURSIUGUES-BOUCOUE</v>
      </c>
      <c r="R1202" s="89" t="n">
        <v>44203</v>
      </c>
      <c r="S1202" s="89" t="n">
        <v>44357</v>
      </c>
      <c r="T1202" s="90" t="n">
        <v>0</v>
      </c>
      <c r="U1202" s="89" t="n">
        <v>44357</v>
      </c>
    </row>
    <row r="1203" customFormat="false" ht="13.8" hidden="false" customHeight="false" outlineLevel="0" collapsed="false">
      <c r="N1203" s="87" t="n">
        <v>64</v>
      </c>
      <c r="O1203" s="87" t="n">
        <v>64458</v>
      </c>
      <c r="P1203" s="87" t="s">
        <v>1453</v>
      </c>
      <c r="Q1203" s="1" t="str">
        <f aca="false">CONCATENATE(N1203," - ",P1203)</f>
        <v>64 - PRÉCHACQ-JOSBAIG</v>
      </c>
      <c r="R1203" s="89" t="n">
        <v>44202</v>
      </c>
      <c r="S1203" s="89" t="n">
        <v>44309</v>
      </c>
      <c r="T1203" s="90" t="n">
        <v>0</v>
      </c>
      <c r="U1203" s="89" t="n">
        <v>44309</v>
      </c>
    </row>
    <row r="1204" customFormat="false" ht="13.8" hidden="false" customHeight="false" outlineLevel="0" collapsed="false">
      <c r="N1204" s="87" t="n">
        <v>64</v>
      </c>
      <c r="O1204" s="87" t="n">
        <v>64459</v>
      </c>
      <c r="P1204" s="87" t="s">
        <v>1454</v>
      </c>
      <c r="Q1204" s="1" t="str">
        <f aca="false">CONCATENATE(N1204," - ",P1204)</f>
        <v>64 - PRÉCHACQ-NAVARRENX</v>
      </c>
      <c r="R1204" s="89" t="n">
        <v>44202</v>
      </c>
      <c r="S1204" s="89" t="n">
        <v>44309</v>
      </c>
      <c r="T1204" s="90" t="n">
        <v>0</v>
      </c>
      <c r="U1204" s="89" t="n">
        <v>44309</v>
      </c>
    </row>
    <row r="1205" customFormat="false" ht="13.8" hidden="false" customHeight="false" outlineLevel="0" collapsed="false">
      <c r="N1205" s="87" t="n">
        <v>64</v>
      </c>
      <c r="O1205" s="87" t="n">
        <v>64460</v>
      </c>
      <c r="P1205" s="87" t="s">
        <v>1455</v>
      </c>
      <c r="Q1205" s="1" t="str">
        <f aca="false">CONCATENATE(N1205," - ",P1205)</f>
        <v>64 - PRÉCILHON</v>
      </c>
      <c r="R1205" s="89" t="n">
        <v>44211</v>
      </c>
      <c r="S1205" s="89" t="n">
        <v>44309</v>
      </c>
      <c r="T1205" s="90" t="n">
        <v>0</v>
      </c>
      <c r="U1205" s="89" t="n">
        <v>44309</v>
      </c>
    </row>
    <row r="1206" customFormat="false" ht="13.8" hidden="false" customHeight="false" outlineLevel="0" collapsed="false">
      <c r="N1206" s="87" t="n">
        <v>64</v>
      </c>
      <c r="O1206" s="87" t="n">
        <v>64461</v>
      </c>
      <c r="P1206" s="87" t="s">
        <v>1456</v>
      </c>
      <c r="Q1206" s="1" t="str">
        <f aca="false">CONCATENATE(N1206," - ",P1206)</f>
        <v>64 - PUYOÔ</v>
      </c>
      <c r="R1206" s="89" t="n">
        <v>44192</v>
      </c>
      <c r="S1206" s="89" t="n">
        <v>44357</v>
      </c>
      <c r="T1206" s="90" t="n">
        <v>0</v>
      </c>
      <c r="U1206" s="89" t="n">
        <v>44357</v>
      </c>
    </row>
    <row r="1207" customFormat="false" ht="13.8" hidden="false" customHeight="false" outlineLevel="0" collapsed="false">
      <c r="N1207" s="87" t="n">
        <v>64</v>
      </c>
      <c r="O1207" s="87" t="n">
        <v>64462</v>
      </c>
      <c r="P1207" s="87" t="s">
        <v>1457</v>
      </c>
      <c r="Q1207" s="1" t="str">
        <f aca="false">CONCATENATE(N1207," - ",P1207)</f>
        <v>64 - RAMOUS</v>
      </c>
      <c r="R1207" s="89" t="n">
        <v>44198</v>
      </c>
      <c r="S1207" s="89" t="n">
        <v>44357</v>
      </c>
      <c r="T1207" s="90" t="n">
        <v>0</v>
      </c>
      <c r="U1207" s="89" t="n">
        <v>44357</v>
      </c>
    </row>
    <row r="1208" customFormat="false" ht="13.8" hidden="false" customHeight="false" outlineLevel="0" collapsed="false">
      <c r="N1208" s="87" t="n">
        <v>64</v>
      </c>
      <c r="O1208" s="87" t="n">
        <v>64463</v>
      </c>
      <c r="P1208" s="87" t="s">
        <v>1458</v>
      </c>
      <c r="Q1208" s="1" t="str">
        <f aca="false">CONCATENATE(N1208," - ",P1208)</f>
        <v>64 - RÉBÉNACQ</v>
      </c>
      <c r="R1208" s="89" t="n">
        <v>44206</v>
      </c>
      <c r="S1208" s="89" t="n">
        <v>44323</v>
      </c>
      <c r="T1208" s="90" t="n">
        <v>0</v>
      </c>
      <c r="U1208" s="89" t="n">
        <v>44323</v>
      </c>
    </row>
    <row r="1209" customFormat="false" ht="13.8" hidden="false" customHeight="false" outlineLevel="0" collapsed="false">
      <c r="N1209" s="87" t="n">
        <v>64</v>
      </c>
      <c r="O1209" s="87" t="n">
        <v>64464</v>
      </c>
      <c r="P1209" s="87" t="s">
        <v>1459</v>
      </c>
      <c r="Q1209" s="1" t="str">
        <f aca="false">CONCATENATE(N1209," - ",P1209)</f>
        <v>64 - RIBARROUY</v>
      </c>
      <c r="R1209" s="89" t="n">
        <v>44203</v>
      </c>
      <c r="S1209" s="89" t="n">
        <v>44357</v>
      </c>
      <c r="T1209" s="90" t="n">
        <v>0</v>
      </c>
      <c r="U1209" s="89" t="n">
        <v>44357</v>
      </c>
    </row>
    <row r="1210" customFormat="false" ht="13.8" hidden="false" customHeight="false" outlineLevel="0" collapsed="false">
      <c r="N1210" s="87" t="n">
        <v>64</v>
      </c>
      <c r="O1210" s="87" t="n">
        <v>64465</v>
      </c>
      <c r="P1210" s="87" t="s">
        <v>1460</v>
      </c>
      <c r="Q1210" s="1" t="str">
        <f aca="false">CONCATENATE(N1210," - ",P1210)</f>
        <v>64 - RIUPEYROUS</v>
      </c>
      <c r="R1210" s="89" t="n">
        <v>44211</v>
      </c>
      <c r="S1210" s="89" t="n">
        <v>44323</v>
      </c>
      <c r="T1210" s="90" t="n">
        <v>0</v>
      </c>
      <c r="U1210" s="89" t="n">
        <v>44323</v>
      </c>
    </row>
    <row r="1211" customFormat="false" ht="13.8" hidden="false" customHeight="false" outlineLevel="0" collapsed="false">
      <c r="N1211" s="87" t="n">
        <v>64</v>
      </c>
      <c r="O1211" s="87" t="n">
        <v>64466</v>
      </c>
      <c r="P1211" s="87" t="s">
        <v>1461</v>
      </c>
      <c r="Q1211" s="1" t="str">
        <f aca="false">CONCATENATE(N1211," - ",P1211)</f>
        <v>64 - RIVEHAUTE</v>
      </c>
      <c r="R1211" s="89" t="n">
        <v>44203</v>
      </c>
      <c r="S1211" s="89" t="n">
        <v>44323</v>
      </c>
      <c r="T1211" s="90" t="n">
        <v>0</v>
      </c>
      <c r="U1211" s="89" t="n">
        <v>44323</v>
      </c>
    </row>
    <row r="1212" customFormat="false" ht="13.8" hidden="false" customHeight="false" outlineLevel="0" collapsed="false">
      <c r="N1212" s="87" t="n">
        <v>64</v>
      </c>
      <c r="O1212" s="87" t="n">
        <v>64467</v>
      </c>
      <c r="P1212" s="87" t="s">
        <v>1462</v>
      </c>
      <c r="Q1212" s="1" t="str">
        <f aca="false">CONCATENATE(N1212," - ",P1212)</f>
        <v>64 - RONTIGNON</v>
      </c>
      <c r="R1212" s="89" t="n">
        <v>44211</v>
      </c>
      <c r="S1212" s="89" t="n">
        <v>44308</v>
      </c>
      <c r="T1212" s="90" t="n">
        <v>0</v>
      </c>
      <c r="U1212" s="89" t="n">
        <v>44308</v>
      </c>
    </row>
    <row r="1213" customFormat="false" ht="13.8" hidden="false" customHeight="false" outlineLevel="0" collapsed="false">
      <c r="N1213" s="87" t="n">
        <v>64</v>
      </c>
      <c r="O1213" s="87" t="n">
        <v>64468</v>
      </c>
      <c r="P1213" s="87" t="s">
        <v>1463</v>
      </c>
      <c r="Q1213" s="1" t="str">
        <f aca="false">CONCATENATE(N1213," - ",P1213)</f>
        <v>64 - ROQUIAGUE</v>
      </c>
      <c r="R1213" s="89" t="n">
        <v>44211</v>
      </c>
      <c r="S1213" s="89" t="n">
        <v>44309</v>
      </c>
      <c r="T1213" s="90" t="n">
        <v>0</v>
      </c>
      <c r="U1213" s="89" t="n">
        <v>44309</v>
      </c>
    </row>
    <row r="1214" customFormat="false" ht="13.8" hidden="false" customHeight="false" outlineLevel="0" collapsed="false">
      <c r="N1214" s="87" t="n">
        <v>64</v>
      </c>
      <c r="O1214" s="87" t="n">
        <v>64469</v>
      </c>
      <c r="P1214" s="87" t="s">
        <v>1464</v>
      </c>
      <c r="Q1214" s="1" t="str">
        <f aca="false">CONCATENATE(N1214," - ",P1214)</f>
        <v>64 - SAINT-ABIT</v>
      </c>
      <c r="R1214" s="89" t="n">
        <v>44211</v>
      </c>
      <c r="S1214" s="89" t="n">
        <v>44308</v>
      </c>
      <c r="T1214" s="90" t="n">
        <v>0</v>
      </c>
      <c r="U1214" s="89" t="n">
        <v>44308</v>
      </c>
    </row>
    <row r="1215" customFormat="false" ht="13.8" hidden="false" customHeight="false" outlineLevel="0" collapsed="false">
      <c r="N1215" s="87" t="n">
        <v>64</v>
      </c>
      <c r="O1215" s="87" t="n">
        <v>64470</v>
      </c>
      <c r="P1215" s="87" t="s">
        <v>1465</v>
      </c>
      <c r="Q1215" s="1" t="str">
        <f aca="false">CONCATENATE(N1215," - ",P1215)</f>
        <v>64 - SAINT-ARMOU</v>
      </c>
      <c r="R1215" s="89" t="n">
        <v>44211</v>
      </c>
      <c r="S1215" s="89" t="n">
        <v>44357</v>
      </c>
      <c r="T1215" s="90" t="n">
        <v>0</v>
      </c>
      <c r="U1215" s="89" t="n">
        <v>44357</v>
      </c>
    </row>
    <row r="1216" customFormat="false" ht="13.8" hidden="false" customHeight="false" outlineLevel="0" collapsed="false">
      <c r="N1216" s="87" t="n">
        <v>64</v>
      </c>
      <c r="O1216" s="87" t="n">
        <v>64471</v>
      </c>
      <c r="P1216" s="87" t="s">
        <v>1466</v>
      </c>
      <c r="Q1216" s="1" t="str">
        <f aca="false">CONCATENATE(N1216," - ",P1216)</f>
        <v>64 - SAINT-BOÈS</v>
      </c>
      <c r="R1216" s="89" t="n">
        <v>44198</v>
      </c>
      <c r="S1216" s="89" t="n">
        <v>44357</v>
      </c>
      <c r="T1216" s="90" t="n">
        <v>0</v>
      </c>
      <c r="U1216" s="89" t="n">
        <v>44357</v>
      </c>
    </row>
    <row r="1217" customFormat="false" ht="13.8" hidden="false" customHeight="false" outlineLevel="0" collapsed="false">
      <c r="N1217" s="87" t="n">
        <v>64</v>
      </c>
      <c r="O1217" s="87" t="n">
        <v>64472</v>
      </c>
      <c r="P1217" s="87" t="s">
        <v>1467</v>
      </c>
      <c r="Q1217" s="1" t="str">
        <f aca="false">CONCATENATE(N1217," - ",P1217)</f>
        <v>64 - SAINT-CASTIN</v>
      </c>
      <c r="R1217" s="89" t="n">
        <v>44211</v>
      </c>
      <c r="S1217" s="89" t="n">
        <v>44323</v>
      </c>
      <c r="T1217" s="90" t="n">
        <v>0</v>
      </c>
      <c r="U1217" s="89" t="n">
        <v>44323</v>
      </c>
    </row>
    <row r="1218" customFormat="false" ht="13.8" hidden="false" customHeight="false" outlineLevel="0" collapsed="false">
      <c r="N1218" s="87" t="n">
        <v>64</v>
      </c>
      <c r="O1218" s="87" t="n">
        <v>64473</v>
      </c>
      <c r="P1218" s="87" t="s">
        <v>1468</v>
      </c>
      <c r="Q1218" s="1" t="str">
        <f aca="false">CONCATENATE(N1218," - ",P1218)</f>
        <v>64 - SAINTE-COLOME</v>
      </c>
      <c r="R1218" s="89" t="n">
        <v>44206</v>
      </c>
      <c r="S1218" s="89" t="n">
        <v>44323</v>
      </c>
      <c r="T1218" s="90" t="n">
        <v>0</v>
      </c>
      <c r="U1218" s="89" t="n">
        <v>44323</v>
      </c>
    </row>
    <row r="1219" customFormat="false" ht="13.8" hidden="false" customHeight="false" outlineLevel="0" collapsed="false">
      <c r="N1219" s="87" t="n">
        <v>64</v>
      </c>
      <c r="O1219" s="87" t="n">
        <v>64474</v>
      </c>
      <c r="P1219" s="87" t="s">
        <v>1469</v>
      </c>
      <c r="Q1219" s="1" t="str">
        <f aca="false">CONCATENATE(N1219," - ",P1219)</f>
        <v>64 - SAINT-DOS</v>
      </c>
      <c r="R1219" s="89" t="n">
        <v>44211</v>
      </c>
      <c r="S1219" s="89" t="n">
        <v>44442</v>
      </c>
      <c r="T1219" s="90" t="n">
        <v>0</v>
      </c>
      <c r="U1219" s="89" t="n">
        <v>44442</v>
      </c>
    </row>
    <row r="1220" customFormat="false" ht="13.8" hidden="false" customHeight="false" outlineLevel="0" collapsed="false">
      <c r="N1220" s="87" t="n">
        <v>64</v>
      </c>
      <c r="O1220" s="87" t="n">
        <v>64478</v>
      </c>
      <c r="P1220" s="87" t="s">
        <v>1470</v>
      </c>
      <c r="Q1220" s="1" t="str">
        <f aca="false">CONCATENATE(N1220," - ",P1220)</f>
        <v>64 - SAINT-FAUST</v>
      </c>
      <c r="R1220" s="89" t="n">
        <v>44211</v>
      </c>
      <c r="S1220" s="89" t="n">
        <v>44308</v>
      </c>
      <c r="T1220" s="90" t="n">
        <v>0</v>
      </c>
      <c r="U1220" s="89" t="n">
        <v>44308</v>
      </c>
    </row>
    <row r="1221" customFormat="false" ht="13.8" hidden="false" customHeight="false" outlineLevel="0" collapsed="false">
      <c r="N1221" s="87" t="n">
        <v>64</v>
      </c>
      <c r="O1221" s="87" t="n">
        <v>64479</v>
      </c>
      <c r="P1221" s="87" t="s">
        <v>1471</v>
      </c>
      <c r="Q1221" s="1" t="str">
        <f aca="false">CONCATENATE(N1221," - ",P1221)</f>
        <v>64 - SAINT-GIRONS</v>
      </c>
      <c r="R1221" s="89" t="n">
        <v>44192</v>
      </c>
      <c r="S1221" s="89" t="n">
        <v>44357</v>
      </c>
      <c r="T1221" s="90" t="n">
        <v>0</v>
      </c>
      <c r="U1221" s="89" t="n">
        <v>44357</v>
      </c>
    </row>
    <row r="1222" customFormat="false" ht="13.8" hidden="false" customHeight="false" outlineLevel="0" collapsed="false">
      <c r="N1222" s="87" t="n">
        <v>64</v>
      </c>
      <c r="O1222" s="87" t="n">
        <v>64480</v>
      </c>
      <c r="P1222" s="87" t="s">
        <v>1472</v>
      </c>
      <c r="Q1222" s="1" t="str">
        <f aca="false">CONCATENATE(N1222," - ",P1222)</f>
        <v>64 - SAINT-GLADIE-ARRIVE-MUNEIN</v>
      </c>
      <c r="R1222" s="89" t="n">
        <v>44203</v>
      </c>
      <c r="S1222" s="89" t="n">
        <v>44323</v>
      </c>
      <c r="T1222" s="90" t="n">
        <v>0</v>
      </c>
      <c r="U1222" s="89" t="n">
        <v>44323</v>
      </c>
    </row>
    <row r="1223" customFormat="false" ht="13.8" hidden="false" customHeight="false" outlineLevel="0" collapsed="false">
      <c r="N1223" s="87" t="n">
        <v>64</v>
      </c>
      <c r="O1223" s="87" t="n">
        <v>64481</v>
      </c>
      <c r="P1223" s="87" t="s">
        <v>1473</v>
      </c>
      <c r="Q1223" s="1" t="str">
        <f aca="false">CONCATENATE(N1223," - ",P1223)</f>
        <v>64 - SAINT-GOIN</v>
      </c>
      <c r="R1223" s="89" t="n">
        <v>44202</v>
      </c>
      <c r="S1223" s="89" t="n">
        <v>44309</v>
      </c>
      <c r="T1223" s="90" t="n">
        <v>0</v>
      </c>
      <c r="U1223" s="89" t="n">
        <v>44309</v>
      </c>
    </row>
    <row r="1224" customFormat="false" ht="13.8" hidden="false" customHeight="false" outlineLevel="0" collapsed="false">
      <c r="N1224" s="87" t="n">
        <v>64</v>
      </c>
      <c r="O1224" s="87" t="n">
        <v>64482</v>
      </c>
      <c r="P1224" s="87" t="s">
        <v>1474</v>
      </c>
      <c r="Q1224" s="1" t="str">
        <f aca="false">CONCATENATE(N1224," - ",P1224)</f>
        <v>64 - SAINT-JAMMES</v>
      </c>
      <c r="R1224" s="89" t="n">
        <v>44211</v>
      </c>
      <c r="S1224" s="89" t="n">
        <v>44323</v>
      </c>
      <c r="T1224" s="90" t="n">
        <v>0</v>
      </c>
      <c r="U1224" s="89" t="n">
        <v>44323</v>
      </c>
    </row>
    <row r="1225" customFormat="false" ht="13.8" hidden="false" customHeight="false" outlineLevel="0" collapsed="false">
      <c r="N1225" s="87" t="n">
        <v>64</v>
      </c>
      <c r="O1225" s="87" t="n">
        <v>64486</v>
      </c>
      <c r="P1225" s="87" t="s">
        <v>1475</v>
      </c>
      <c r="Q1225" s="1" t="str">
        <f aca="false">CONCATENATE(N1225," - ",P1225)</f>
        <v>64 - SAINT-JEAN-POUDGE</v>
      </c>
      <c r="R1225" s="89" t="n">
        <v>44203</v>
      </c>
      <c r="S1225" s="89" t="n">
        <v>44323</v>
      </c>
      <c r="T1225" s="90" t="n">
        <v>0</v>
      </c>
      <c r="U1225" s="89" t="n">
        <v>44323</v>
      </c>
    </row>
    <row r="1226" customFormat="false" ht="13.8" hidden="false" customHeight="false" outlineLevel="0" collapsed="false">
      <c r="N1226" s="87" t="n">
        <v>64</v>
      </c>
      <c r="O1226" s="87" t="n">
        <v>64488</v>
      </c>
      <c r="P1226" s="87" t="s">
        <v>1476</v>
      </c>
      <c r="Q1226" s="1" t="str">
        <f aca="false">CONCATENATE(N1226," - ",P1226)</f>
        <v>64 - SAINT-LAURENT-BRETAGNE</v>
      </c>
      <c r="R1226" s="89" t="n">
        <v>44211</v>
      </c>
      <c r="S1226" s="89" t="n">
        <v>44323</v>
      </c>
      <c r="T1226" s="90" t="n">
        <v>0</v>
      </c>
      <c r="U1226" s="89" t="n">
        <v>44323</v>
      </c>
    </row>
    <row r="1227" customFormat="false" ht="13.8" hidden="false" customHeight="false" outlineLevel="0" collapsed="false">
      <c r="N1227" s="87" t="n">
        <v>64</v>
      </c>
      <c r="O1227" s="87" t="n">
        <v>64489</v>
      </c>
      <c r="P1227" s="87" t="s">
        <v>1477</v>
      </c>
      <c r="Q1227" s="1" t="str">
        <f aca="false">CONCATENATE(N1227," - ",P1227)</f>
        <v>64 - SAINT-MARTIN-D'ARBEROUE</v>
      </c>
      <c r="R1227" s="89" t="n">
        <v>44219</v>
      </c>
      <c r="S1227" s="89" t="n">
        <v>44308</v>
      </c>
      <c r="T1227" s="90" t="n">
        <v>0</v>
      </c>
      <c r="U1227" s="89" t="n">
        <v>44308</v>
      </c>
    </row>
    <row r="1228" customFormat="false" ht="13.8" hidden="false" customHeight="false" outlineLevel="0" collapsed="false">
      <c r="N1228" s="87" t="n">
        <v>64</v>
      </c>
      <c r="O1228" s="87" t="n">
        <v>64491</v>
      </c>
      <c r="P1228" s="87" t="s">
        <v>1478</v>
      </c>
      <c r="Q1228" s="1" t="str">
        <f aca="false">CONCATENATE(N1228," - ",P1228)</f>
        <v>64 - SAINT-MÉDARD</v>
      </c>
      <c r="R1228" s="89" t="n">
        <v>44196</v>
      </c>
      <c r="S1228" s="89" t="n">
        <v>44357</v>
      </c>
      <c r="T1228" s="90" t="n">
        <v>0</v>
      </c>
      <c r="U1228" s="89" t="n">
        <v>44357</v>
      </c>
    </row>
    <row r="1229" customFormat="false" ht="13.8" hidden="false" customHeight="false" outlineLevel="0" collapsed="false">
      <c r="N1229" s="87" t="n">
        <v>64</v>
      </c>
      <c r="O1229" s="87" t="n">
        <v>64493</v>
      </c>
      <c r="P1229" s="87" t="s">
        <v>1479</v>
      </c>
      <c r="Q1229" s="1" t="str">
        <f aca="false">CONCATENATE(N1229," - ",P1229)</f>
        <v>64 - SAINT-PALAIS</v>
      </c>
      <c r="R1229" s="89" t="n">
        <v>44211</v>
      </c>
      <c r="S1229" s="89" t="n">
        <v>44308</v>
      </c>
      <c r="T1229" s="90" t="n">
        <v>0</v>
      </c>
      <c r="U1229" s="89" t="n">
        <v>44308</v>
      </c>
    </row>
    <row r="1230" customFormat="false" ht="13.8" hidden="false" customHeight="false" outlineLevel="0" collapsed="false">
      <c r="N1230" s="87" t="n">
        <v>64</v>
      </c>
      <c r="O1230" s="87" t="n">
        <v>64494</v>
      </c>
      <c r="P1230" s="87" t="s">
        <v>1480</v>
      </c>
      <c r="Q1230" s="1" t="str">
        <f aca="false">CONCATENATE(N1230," - ",P1230)</f>
        <v>64 - SAINT-PÉ-DE-LÉREN</v>
      </c>
      <c r="R1230" s="89" t="n">
        <v>44209</v>
      </c>
      <c r="S1230" s="89" t="n">
        <v>44442</v>
      </c>
      <c r="T1230" s="90" t="n">
        <v>0</v>
      </c>
      <c r="U1230" s="89" t="n">
        <v>44442</v>
      </c>
    </row>
    <row r="1231" customFormat="false" ht="13.8" hidden="false" customHeight="false" outlineLevel="0" collapsed="false">
      <c r="N1231" s="87" t="n">
        <v>64</v>
      </c>
      <c r="O1231" s="87" t="n">
        <v>64496</v>
      </c>
      <c r="P1231" s="87" t="s">
        <v>1481</v>
      </c>
      <c r="Q1231" s="1" t="str">
        <f aca="false">CONCATENATE(N1231," - ",P1231)</f>
        <v>64 - SAINT-PIERRE-D'IRUBE</v>
      </c>
      <c r="R1231" s="89" t="n">
        <v>44211</v>
      </c>
      <c r="S1231" s="89" t="n">
        <v>44309</v>
      </c>
      <c r="T1231" s="90" t="n">
        <v>0</v>
      </c>
      <c r="U1231" s="89" t="n">
        <v>44309</v>
      </c>
    </row>
    <row r="1232" customFormat="false" ht="13.8" hidden="false" customHeight="false" outlineLevel="0" collapsed="false">
      <c r="N1232" s="87" t="n">
        <v>64</v>
      </c>
      <c r="O1232" s="87" t="n">
        <v>64498</v>
      </c>
      <c r="P1232" s="87" t="s">
        <v>1482</v>
      </c>
      <c r="Q1232" s="1" t="str">
        <f aca="false">CONCATENATE(N1232," - ",P1232)</f>
        <v>64 - SAINT-VINCENT</v>
      </c>
      <c r="R1232" s="89" t="n">
        <v>44211</v>
      </c>
      <c r="S1232" s="89" t="n">
        <v>44308</v>
      </c>
      <c r="T1232" s="90" t="n">
        <v>0</v>
      </c>
      <c r="U1232" s="89" t="n">
        <v>44308</v>
      </c>
    </row>
    <row r="1233" customFormat="false" ht="13.8" hidden="false" customHeight="false" outlineLevel="0" collapsed="false">
      <c r="N1233" s="87" t="n">
        <v>64</v>
      </c>
      <c r="O1233" s="87" t="n">
        <v>64499</v>
      </c>
      <c r="P1233" s="87" t="s">
        <v>1483</v>
      </c>
      <c r="Q1233" s="1" t="str">
        <f aca="false">CONCATENATE(N1233," - ",P1233)</f>
        <v>64 - SALIES-DE-BÉARN</v>
      </c>
      <c r="R1233" s="89" t="n">
        <v>44198</v>
      </c>
      <c r="S1233" s="89" t="n">
        <v>44323</v>
      </c>
      <c r="T1233" s="90" t="n">
        <v>0</v>
      </c>
      <c r="U1233" s="89" t="n">
        <v>44323</v>
      </c>
    </row>
    <row r="1234" customFormat="false" ht="13.8" hidden="false" customHeight="false" outlineLevel="0" collapsed="false">
      <c r="N1234" s="87" t="n">
        <v>64</v>
      </c>
      <c r="O1234" s="87" t="n">
        <v>64500</v>
      </c>
      <c r="P1234" s="87" t="s">
        <v>1484</v>
      </c>
      <c r="Q1234" s="1" t="str">
        <f aca="false">CONCATENATE(N1234," - ",P1234)</f>
        <v>64 - SALLES-MONGISCARD</v>
      </c>
      <c r="R1234" s="89" t="n">
        <v>44198</v>
      </c>
      <c r="S1234" s="89" t="n">
        <v>44323</v>
      </c>
      <c r="T1234" s="90" t="n">
        <v>0</v>
      </c>
      <c r="U1234" s="89" t="n">
        <v>44323</v>
      </c>
    </row>
    <row r="1235" customFormat="false" ht="13.8" hidden="false" customHeight="false" outlineLevel="0" collapsed="false">
      <c r="N1235" s="87" t="n">
        <v>64</v>
      </c>
      <c r="O1235" s="87" t="n">
        <v>64501</v>
      </c>
      <c r="P1235" s="87" t="s">
        <v>1485</v>
      </c>
      <c r="Q1235" s="1" t="str">
        <f aca="false">CONCATENATE(N1235," - ",P1235)</f>
        <v>64 - SALLESPISSE</v>
      </c>
      <c r="R1235" s="89" t="n">
        <v>44198</v>
      </c>
      <c r="S1235" s="89" t="n">
        <v>44357</v>
      </c>
      <c r="T1235" s="90" t="n">
        <v>0</v>
      </c>
      <c r="U1235" s="89" t="n">
        <v>44357</v>
      </c>
    </row>
    <row r="1236" customFormat="false" ht="13.8" hidden="false" customHeight="false" outlineLevel="0" collapsed="false">
      <c r="N1236" s="87" t="n">
        <v>64</v>
      </c>
      <c r="O1236" s="87" t="n">
        <v>64502</v>
      </c>
      <c r="P1236" s="87" t="s">
        <v>1486</v>
      </c>
      <c r="Q1236" s="1" t="str">
        <f aca="false">CONCATENATE(N1236," - ",P1236)</f>
        <v>64 - SAMES</v>
      </c>
      <c r="R1236" s="89" t="n">
        <v>44211</v>
      </c>
      <c r="S1236" s="89" t="n">
        <v>44442</v>
      </c>
      <c r="T1236" s="90" t="n">
        <v>0</v>
      </c>
      <c r="U1236" s="89" t="n">
        <v>44442</v>
      </c>
    </row>
    <row r="1237" customFormat="false" ht="13.8" hidden="false" customHeight="false" outlineLevel="0" collapsed="false">
      <c r="N1237" s="87" t="n">
        <v>64</v>
      </c>
      <c r="O1237" s="87" t="n">
        <v>64503</v>
      </c>
      <c r="P1237" s="87" t="s">
        <v>1487</v>
      </c>
      <c r="Q1237" s="1" t="str">
        <f aca="false">CONCATENATE(N1237," - ",P1237)</f>
        <v>64 - SAMSONS-LION</v>
      </c>
      <c r="R1237" s="89" t="n">
        <v>44211</v>
      </c>
      <c r="S1237" s="89" t="n">
        <v>44308</v>
      </c>
      <c r="T1237" s="90" t="n">
        <v>0</v>
      </c>
      <c r="U1237" s="89" t="n">
        <v>44308</v>
      </c>
    </row>
    <row r="1238" customFormat="false" ht="13.8" hidden="false" customHeight="false" outlineLevel="0" collapsed="false">
      <c r="N1238" s="87" t="n">
        <v>64</v>
      </c>
      <c r="O1238" s="87" t="n">
        <v>64505</v>
      </c>
      <c r="P1238" s="87" t="s">
        <v>1488</v>
      </c>
      <c r="Q1238" s="1" t="str">
        <f aca="false">CONCATENATE(N1238," - ",P1238)</f>
        <v>64 - SARPOURENX</v>
      </c>
      <c r="R1238" s="89" t="n">
        <v>44205</v>
      </c>
      <c r="S1238" s="89" t="n">
        <v>44323</v>
      </c>
      <c r="T1238" s="90" t="n">
        <v>0</v>
      </c>
      <c r="U1238" s="89" t="n">
        <v>44323</v>
      </c>
    </row>
    <row r="1239" customFormat="false" ht="13.8" hidden="false" customHeight="false" outlineLevel="0" collapsed="false">
      <c r="N1239" s="87" t="n">
        <v>64</v>
      </c>
      <c r="O1239" s="87" t="n">
        <v>64506</v>
      </c>
      <c r="P1239" s="87" t="s">
        <v>1489</v>
      </c>
      <c r="Q1239" s="1" t="str">
        <f aca="false">CONCATENATE(N1239," - ",P1239)</f>
        <v>64 - SARRANCE</v>
      </c>
      <c r="R1239" s="89" t="n">
        <v>44214</v>
      </c>
      <c r="S1239" s="89" t="n">
        <v>44323</v>
      </c>
      <c r="T1239" s="90" t="n">
        <v>0</v>
      </c>
      <c r="U1239" s="89" t="n">
        <v>44323</v>
      </c>
    </row>
    <row r="1240" customFormat="false" ht="13.8" hidden="false" customHeight="false" outlineLevel="0" collapsed="false">
      <c r="N1240" s="87" t="n">
        <v>64</v>
      </c>
      <c r="O1240" s="87" t="n">
        <v>64507</v>
      </c>
      <c r="P1240" s="87" t="s">
        <v>1490</v>
      </c>
      <c r="Q1240" s="1" t="str">
        <f aca="false">CONCATENATE(N1240," - ",P1240)</f>
        <v>64 - SAUBOLE</v>
      </c>
      <c r="R1240" s="89" t="n">
        <v>44211</v>
      </c>
      <c r="S1240" s="89" t="n">
        <v>44308</v>
      </c>
      <c r="T1240" s="90" t="n">
        <v>0</v>
      </c>
      <c r="U1240" s="89" t="n">
        <v>44308</v>
      </c>
    </row>
    <row r="1241" customFormat="false" ht="13.8" hidden="false" customHeight="false" outlineLevel="0" collapsed="false">
      <c r="N1241" s="87" t="n">
        <v>64</v>
      </c>
      <c r="O1241" s="87" t="n">
        <v>64508</v>
      </c>
      <c r="P1241" s="87" t="s">
        <v>1491</v>
      </c>
      <c r="Q1241" s="1" t="str">
        <f aca="false">CONCATENATE(N1241," - ",P1241)</f>
        <v>64 - SAUCÈDE</v>
      </c>
      <c r="R1241" s="89" t="n">
        <v>44202</v>
      </c>
      <c r="S1241" s="89" t="n">
        <v>44309</v>
      </c>
      <c r="T1241" s="90" t="n">
        <v>0</v>
      </c>
      <c r="U1241" s="89" t="n">
        <v>44309</v>
      </c>
    </row>
    <row r="1242" customFormat="false" ht="13.8" hidden="false" customHeight="false" outlineLevel="0" collapsed="false">
      <c r="N1242" s="87" t="n">
        <v>64</v>
      </c>
      <c r="O1242" s="87" t="n">
        <v>64509</v>
      </c>
      <c r="P1242" s="87" t="s">
        <v>1492</v>
      </c>
      <c r="Q1242" s="1" t="str">
        <f aca="false">CONCATENATE(N1242," - ",P1242)</f>
        <v>64 - SAUGUIS-SAINT-ÉTIENNE</v>
      </c>
      <c r="R1242" s="89" t="n">
        <v>44211</v>
      </c>
      <c r="S1242" s="89" t="n">
        <v>44309</v>
      </c>
      <c r="T1242" s="90" t="n">
        <v>0</v>
      </c>
      <c r="U1242" s="89" t="n">
        <v>44309</v>
      </c>
    </row>
    <row r="1243" customFormat="false" ht="13.8" hidden="false" customHeight="false" outlineLevel="0" collapsed="false">
      <c r="N1243" s="87" t="n">
        <v>64</v>
      </c>
      <c r="O1243" s="87" t="n">
        <v>64510</v>
      </c>
      <c r="P1243" s="87" t="s">
        <v>1493</v>
      </c>
      <c r="Q1243" s="1" t="str">
        <f aca="false">CONCATENATE(N1243," - ",P1243)</f>
        <v>64 - SAULT-DE-NAVAILLES</v>
      </c>
      <c r="R1243" s="89" t="n">
        <v>44196</v>
      </c>
      <c r="S1243" s="89" t="n">
        <v>44357</v>
      </c>
      <c r="T1243" s="90" t="n">
        <v>0</v>
      </c>
      <c r="U1243" s="89" t="n">
        <v>44357</v>
      </c>
    </row>
    <row r="1244" customFormat="false" ht="13.8" hidden="false" customHeight="false" outlineLevel="0" collapsed="false">
      <c r="N1244" s="87" t="n">
        <v>64</v>
      </c>
      <c r="O1244" s="87" t="n">
        <v>64511</v>
      </c>
      <c r="P1244" s="87" t="s">
        <v>1494</v>
      </c>
      <c r="Q1244" s="1" t="str">
        <f aca="false">CONCATENATE(N1244," - ",P1244)</f>
        <v>64 - SAUVAGNON</v>
      </c>
      <c r="R1244" s="89" t="n">
        <v>44211</v>
      </c>
      <c r="S1244" s="89" t="n">
        <v>44323</v>
      </c>
      <c r="T1244" s="90" t="n">
        <v>0</v>
      </c>
      <c r="U1244" s="89" t="n">
        <v>44323</v>
      </c>
    </row>
    <row r="1245" customFormat="false" ht="13.8" hidden="false" customHeight="false" outlineLevel="0" collapsed="false">
      <c r="N1245" s="87" t="n">
        <v>64</v>
      </c>
      <c r="O1245" s="87" t="n">
        <v>64512</v>
      </c>
      <c r="P1245" s="87" t="s">
        <v>1495</v>
      </c>
      <c r="Q1245" s="1" t="str">
        <f aca="false">CONCATENATE(N1245," - ",P1245)</f>
        <v>64 - SAUVELADE</v>
      </c>
      <c r="R1245" s="89" t="n">
        <v>44205</v>
      </c>
      <c r="S1245" s="89" t="n">
        <v>44309</v>
      </c>
      <c r="T1245" s="90" t="n">
        <v>0</v>
      </c>
      <c r="U1245" s="89" t="n">
        <v>44309</v>
      </c>
    </row>
    <row r="1246" customFormat="false" ht="13.8" hidden="false" customHeight="false" outlineLevel="0" collapsed="false">
      <c r="N1246" s="87" t="n">
        <v>64</v>
      </c>
      <c r="O1246" s="87" t="n">
        <v>64513</v>
      </c>
      <c r="P1246" s="87" t="s">
        <v>1496</v>
      </c>
      <c r="Q1246" s="1" t="str">
        <f aca="false">CONCATENATE(N1246," - ",P1246)</f>
        <v>64 - SAUVETERRE-DE-BÉARN</v>
      </c>
      <c r="R1246" s="89" t="n">
        <v>44203</v>
      </c>
      <c r="S1246" s="89" t="n">
        <v>44323</v>
      </c>
      <c r="T1246" s="90" t="n">
        <v>0</v>
      </c>
      <c r="U1246" s="89" t="n">
        <v>44323</v>
      </c>
    </row>
    <row r="1247" customFormat="false" ht="13.8" hidden="false" customHeight="false" outlineLevel="0" collapsed="false">
      <c r="N1247" s="87" t="n">
        <v>64</v>
      </c>
      <c r="O1247" s="87" t="n">
        <v>64514</v>
      </c>
      <c r="P1247" s="87" t="s">
        <v>1497</v>
      </c>
      <c r="Q1247" s="1" t="str">
        <f aca="false">CONCATENATE(N1247," - ",P1247)</f>
        <v>64 - SÉBY</v>
      </c>
      <c r="R1247" s="89" t="n">
        <v>44204</v>
      </c>
      <c r="S1247" s="89" t="n">
        <v>44357</v>
      </c>
      <c r="T1247" s="90" t="n">
        <v>0</v>
      </c>
      <c r="U1247" s="89" t="n">
        <v>44357</v>
      </c>
    </row>
    <row r="1248" customFormat="false" ht="13.8" hidden="false" customHeight="false" outlineLevel="0" collapsed="false">
      <c r="N1248" s="87" t="n">
        <v>64</v>
      </c>
      <c r="O1248" s="87" t="n">
        <v>64515</v>
      </c>
      <c r="P1248" s="87" t="s">
        <v>1498</v>
      </c>
      <c r="Q1248" s="1" t="str">
        <f aca="false">CONCATENATE(N1248," - ",P1248)</f>
        <v>64 - SEDZE-MAUBECQ</v>
      </c>
      <c r="R1248" s="89" t="n">
        <v>44211</v>
      </c>
      <c r="S1248" s="89" t="n">
        <v>44308</v>
      </c>
      <c r="T1248" s="90" t="n">
        <v>0</v>
      </c>
      <c r="U1248" s="89" t="n">
        <v>44308</v>
      </c>
    </row>
    <row r="1249" customFormat="false" ht="13.8" hidden="false" customHeight="false" outlineLevel="0" collapsed="false">
      <c r="N1249" s="87" t="n">
        <v>64</v>
      </c>
      <c r="O1249" s="87" t="n">
        <v>64516</v>
      </c>
      <c r="P1249" s="87" t="s">
        <v>1499</v>
      </c>
      <c r="Q1249" s="1" t="str">
        <f aca="false">CONCATENATE(N1249," - ",P1249)</f>
        <v>64 - SEDZÈRE</v>
      </c>
      <c r="R1249" s="89" t="n">
        <v>44211</v>
      </c>
      <c r="S1249" s="89" t="n">
        <v>44308</v>
      </c>
      <c r="T1249" s="90" t="n">
        <v>0</v>
      </c>
      <c r="U1249" s="89" t="n">
        <v>44308</v>
      </c>
    </row>
    <row r="1250" customFormat="false" ht="13.8" hidden="false" customHeight="false" outlineLevel="0" collapsed="false">
      <c r="N1250" s="87" t="n">
        <v>64</v>
      </c>
      <c r="O1250" s="87" t="n">
        <v>64517</v>
      </c>
      <c r="P1250" s="87" t="s">
        <v>1500</v>
      </c>
      <c r="Q1250" s="1" t="str">
        <f aca="false">CONCATENATE(N1250," - ",P1250)</f>
        <v>64 - SÉMÉACQ-BLACHON</v>
      </c>
      <c r="R1250" s="89" t="n">
        <v>44189</v>
      </c>
      <c r="S1250" s="89" t="n">
        <v>44323</v>
      </c>
      <c r="T1250" s="90" t="n">
        <v>0</v>
      </c>
      <c r="U1250" s="89" t="n">
        <v>44323</v>
      </c>
    </row>
    <row r="1251" customFormat="false" ht="13.8" hidden="false" customHeight="false" outlineLevel="0" collapsed="false">
      <c r="N1251" s="87" t="n">
        <v>64</v>
      </c>
      <c r="O1251" s="87" t="n">
        <v>64518</v>
      </c>
      <c r="P1251" s="87" t="s">
        <v>1501</v>
      </c>
      <c r="Q1251" s="1" t="str">
        <f aca="false">CONCATENATE(N1251," - ",P1251)</f>
        <v>64 - SENDETS</v>
      </c>
      <c r="R1251" s="89" t="n">
        <v>44211</v>
      </c>
      <c r="S1251" s="89" t="n">
        <v>44308</v>
      </c>
      <c r="T1251" s="90" t="n">
        <v>0</v>
      </c>
      <c r="U1251" s="89" t="n">
        <v>44308</v>
      </c>
    </row>
    <row r="1252" customFormat="false" ht="13.8" hidden="false" customHeight="false" outlineLevel="0" collapsed="false">
      <c r="N1252" s="87" t="n">
        <v>64</v>
      </c>
      <c r="O1252" s="87" t="n">
        <v>64519</v>
      </c>
      <c r="P1252" s="87" t="s">
        <v>1502</v>
      </c>
      <c r="Q1252" s="1" t="str">
        <f aca="false">CONCATENATE(N1252," - ",P1252)</f>
        <v>64 - SERRES-CASTET</v>
      </c>
      <c r="R1252" s="89" t="n">
        <v>44211</v>
      </c>
      <c r="S1252" s="89" t="n">
        <v>44323</v>
      </c>
      <c r="T1252" s="90" t="n">
        <v>0</v>
      </c>
      <c r="U1252" s="89" t="n">
        <v>44323</v>
      </c>
    </row>
    <row r="1253" customFormat="false" ht="13.8" hidden="false" customHeight="false" outlineLevel="0" collapsed="false">
      <c r="N1253" s="87" t="n">
        <v>64</v>
      </c>
      <c r="O1253" s="87" t="n">
        <v>64520</v>
      </c>
      <c r="P1253" s="87" t="s">
        <v>1503</v>
      </c>
      <c r="Q1253" s="1" t="str">
        <f aca="false">CONCATENATE(N1253," - ",P1253)</f>
        <v>64 - SERRES-MORLAÀS</v>
      </c>
      <c r="R1253" s="89" t="n">
        <v>44211</v>
      </c>
      <c r="S1253" s="89" t="n">
        <v>44308</v>
      </c>
      <c r="T1253" s="90" t="n">
        <v>0</v>
      </c>
      <c r="U1253" s="89" t="n">
        <v>44308</v>
      </c>
    </row>
    <row r="1254" customFormat="false" ht="13.8" hidden="false" customHeight="false" outlineLevel="0" collapsed="false">
      <c r="N1254" s="87" t="n">
        <v>64</v>
      </c>
      <c r="O1254" s="87" t="n">
        <v>64521</v>
      </c>
      <c r="P1254" s="87" t="s">
        <v>1504</v>
      </c>
      <c r="Q1254" s="1" t="str">
        <f aca="false">CONCATENATE(N1254," - ",P1254)</f>
        <v>64 - SERRES-SAINTE-MARIE</v>
      </c>
      <c r="R1254" s="89" t="n">
        <v>44204</v>
      </c>
      <c r="S1254" s="89" t="n">
        <v>44323</v>
      </c>
      <c r="T1254" s="90" t="n">
        <v>0</v>
      </c>
      <c r="U1254" s="89" t="n">
        <v>44323</v>
      </c>
    </row>
    <row r="1255" customFormat="false" ht="13.8" hidden="false" customHeight="false" outlineLevel="0" collapsed="false">
      <c r="N1255" s="87" t="n">
        <v>64</v>
      </c>
      <c r="O1255" s="87" t="n">
        <v>64522</v>
      </c>
      <c r="P1255" s="87" t="s">
        <v>1505</v>
      </c>
      <c r="Q1255" s="1" t="str">
        <f aca="false">CONCATENATE(N1255," - ",P1255)</f>
        <v>64 - SÉVIGNACQ-MEYRACQ</v>
      </c>
      <c r="R1255" s="89" t="n">
        <v>44206</v>
      </c>
      <c r="S1255" s="89" t="n">
        <v>44323</v>
      </c>
      <c r="T1255" s="90" t="n">
        <v>0</v>
      </c>
      <c r="U1255" s="89" t="n">
        <v>44323</v>
      </c>
    </row>
    <row r="1256" customFormat="false" ht="13.8" hidden="false" customHeight="false" outlineLevel="0" collapsed="false">
      <c r="N1256" s="87" t="n">
        <v>64</v>
      </c>
      <c r="O1256" s="87" t="n">
        <v>64523</v>
      </c>
      <c r="P1256" s="87" t="s">
        <v>1506</v>
      </c>
      <c r="Q1256" s="1" t="str">
        <f aca="false">CONCATENATE(N1256," - ",P1256)</f>
        <v>64 - SÉVIGNACQ</v>
      </c>
      <c r="R1256" s="89" t="n">
        <v>44203</v>
      </c>
      <c r="S1256" s="89" t="n">
        <v>44357</v>
      </c>
      <c r="T1256" s="90" t="n">
        <v>0</v>
      </c>
      <c r="U1256" s="89" t="n">
        <v>44357</v>
      </c>
    </row>
    <row r="1257" customFormat="false" ht="13.8" hidden="false" customHeight="false" outlineLevel="0" collapsed="false">
      <c r="N1257" s="87" t="n">
        <v>64</v>
      </c>
      <c r="O1257" s="87" t="n">
        <v>64524</v>
      </c>
      <c r="P1257" s="87" t="s">
        <v>1507</v>
      </c>
      <c r="Q1257" s="1" t="str">
        <f aca="false">CONCATENATE(N1257," - ",P1257)</f>
        <v>64 - SIMACOURBE</v>
      </c>
      <c r="R1257" s="89" t="n">
        <v>44211</v>
      </c>
      <c r="S1257" s="89" t="n">
        <v>44323</v>
      </c>
      <c r="T1257" s="90" t="n">
        <v>0</v>
      </c>
      <c r="U1257" s="89" t="n">
        <v>44323</v>
      </c>
    </row>
    <row r="1258" customFormat="false" ht="13.8" hidden="false" customHeight="false" outlineLevel="0" collapsed="false">
      <c r="N1258" s="87" t="n">
        <v>64</v>
      </c>
      <c r="O1258" s="87" t="n">
        <v>64525</v>
      </c>
      <c r="P1258" s="87" t="s">
        <v>1508</v>
      </c>
      <c r="Q1258" s="1" t="str">
        <f aca="false">CONCATENATE(N1258," - ",P1258)</f>
        <v>64 - SIROS</v>
      </c>
      <c r="R1258" s="89" t="n">
        <v>44211</v>
      </c>
      <c r="S1258" s="89" t="n">
        <v>44309</v>
      </c>
      <c r="T1258" s="90" t="n">
        <v>0</v>
      </c>
      <c r="U1258" s="89" t="n">
        <v>44309</v>
      </c>
    </row>
    <row r="1259" customFormat="false" ht="13.8" hidden="false" customHeight="false" outlineLevel="0" collapsed="false">
      <c r="N1259" s="87" t="n">
        <v>64</v>
      </c>
      <c r="O1259" s="87" t="n">
        <v>64526</v>
      </c>
      <c r="P1259" s="87" t="s">
        <v>1509</v>
      </c>
      <c r="Q1259" s="1" t="str">
        <f aca="false">CONCATENATE(N1259," - ",P1259)</f>
        <v>64 - SOUMOULOU</v>
      </c>
      <c r="R1259" s="89" t="n">
        <v>44211</v>
      </c>
      <c r="S1259" s="89" t="n">
        <v>44308</v>
      </c>
      <c r="T1259" s="90" t="n">
        <v>0</v>
      </c>
      <c r="U1259" s="89" t="n">
        <v>44308</v>
      </c>
    </row>
    <row r="1260" customFormat="false" ht="13.8" hidden="false" customHeight="false" outlineLevel="0" collapsed="false">
      <c r="N1260" s="87" t="n">
        <v>64</v>
      </c>
      <c r="O1260" s="87" t="n">
        <v>64529</v>
      </c>
      <c r="P1260" s="87" t="s">
        <v>1510</v>
      </c>
      <c r="Q1260" s="1" t="str">
        <f aca="false">CONCATENATE(N1260," - ",P1260)</f>
        <v>64 - SUS</v>
      </c>
      <c r="R1260" s="89" t="n">
        <v>44202</v>
      </c>
      <c r="S1260" s="89" t="n">
        <v>44309</v>
      </c>
      <c r="T1260" s="90" t="n">
        <v>0</v>
      </c>
      <c r="U1260" s="89" t="n">
        <v>44309</v>
      </c>
    </row>
    <row r="1261" customFormat="false" ht="13.8" hidden="false" customHeight="false" outlineLevel="0" collapsed="false">
      <c r="N1261" s="87" t="n">
        <v>64</v>
      </c>
      <c r="O1261" s="87" t="n">
        <v>64530</v>
      </c>
      <c r="P1261" s="87" t="s">
        <v>1511</v>
      </c>
      <c r="Q1261" s="1" t="str">
        <f aca="false">CONCATENATE(N1261," - ",P1261)</f>
        <v>64 - SUSMIOU</v>
      </c>
      <c r="R1261" s="89" t="n">
        <v>44202</v>
      </c>
      <c r="S1261" s="89" t="n">
        <v>44309</v>
      </c>
      <c r="T1261" s="90" t="n">
        <v>0</v>
      </c>
      <c r="U1261" s="89" t="n">
        <v>44309</v>
      </c>
    </row>
    <row r="1262" customFormat="false" ht="13.8" hidden="false" customHeight="false" outlineLevel="0" collapsed="false">
      <c r="N1262" s="87" t="n">
        <v>64</v>
      </c>
      <c r="O1262" s="87" t="n">
        <v>64531</v>
      </c>
      <c r="P1262" s="87" t="s">
        <v>1512</v>
      </c>
      <c r="Q1262" s="1" t="str">
        <f aca="false">CONCATENATE(N1262," - ",P1262)</f>
        <v>64 - TABAILLE-USQUAIN</v>
      </c>
      <c r="R1262" s="89" t="n">
        <v>44203</v>
      </c>
      <c r="S1262" s="89" t="n">
        <v>44323</v>
      </c>
      <c r="T1262" s="90" t="n">
        <v>0</v>
      </c>
      <c r="U1262" s="89" t="n">
        <v>44323</v>
      </c>
    </row>
    <row r="1263" customFormat="false" ht="13.8" hidden="false" customHeight="false" outlineLevel="0" collapsed="false">
      <c r="N1263" s="87" t="n">
        <v>64</v>
      </c>
      <c r="O1263" s="87" t="n">
        <v>64532</v>
      </c>
      <c r="P1263" s="87" t="s">
        <v>1513</v>
      </c>
      <c r="Q1263" s="1" t="str">
        <f aca="false">CONCATENATE(N1263," - ",P1263)</f>
        <v>64 - TADOUSSE-USSAU</v>
      </c>
      <c r="R1263" s="89" t="n">
        <v>44203</v>
      </c>
      <c r="S1263" s="89" t="n">
        <v>44357</v>
      </c>
      <c r="T1263" s="90" t="n">
        <v>0</v>
      </c>
      <c r="U1263" s="89" t="n">
        <v>44357</v>
      </c>
    </row>
    <row r="1264" customFormat="false" ht="13.8" hidden="false" customHeight="false" outlineLevel="0" collapsed="false">
      <c r="N1264" s="87" t="n">
        <v>64</v>
      </c>
      <c r="O1264" s="87" t="n">
        <v>64534</v>
      </c>
      <c r="P1264" s="87" t="s">
        <v>1514</v>
      </c>
      <c r="Q1264" s="1" t="str">
        <f aca="false">CONCATENATE(N1264," - ",P1264)</f>
        <v>64 - TARON-SADIRAC-VIELLENAVE</v>
      </c>
      <c r="R1264" s="89" t="n">
        <v>44203</v>
      </c>
      <c r="S1264" s="89" t="n">
        <v>44357</v>
      </c>
      <c r="T1264" s="90" t="n">
        <v>0</v>
      </c>
      <c r="U1264" s="89" t="n">
        <v>44357</v>
      </c>
    </row>
    <row r="1265" customFormat="false" ht="13.8" hidden="false" customHeight="false" outlineLevel="0" collapsed="false">
      <c r="N1265" s="87" t="n">
        <v>64</v>
      </c>
      <c r="O1265" s="87" t="n">
        <v>64535</v>
      </c>
      <c r="P1265" s="87" t="s">
        <v>1515</v>
      </c>
      <c r="Q1265" s="1" t="str">
        <f aca="false">CONCATENATE(N1265," - ",P1265)</f>
        <v>64 - TARSACQ</v>
      </c>
      <c r="R1265" s="89" t="n">
        <v>44211</v>
      </c>
      <c r="S1265" s="89" t="n">
        <v>44309</v>
      </c>
      <c r="T1265" s="90" t="n">
        <v>0</v>
      </c>
      <c r="U1265" s="89" t="n">
        <v>44309</v>
      </c>
    </row>
    <row r="1266" customFormat="false" ht="13.8" hidden="false" customHeight="false" outlineLevel="0" collapsed="false">
      <c r="N1266" s="87" t="n">
        <v>64</v>
      </c>
      <c r="O1266" s="87" t="n">
        <v>64536</v>
      </c>
      <c r="P1266" s="87" t="s">
        <v>1516</v>
      </c>
      <c r="Q1266" s="1" t="str">
        <f aca="false">CONCATENATE(N1266," - ",P1266)</f>
        <v>64 - THÈZE</v>
      </c>
      <c r="R1266" s="89" t="n">
        <v>44203</v>
      </c>
      <c r="S1266" s="89" t="n">
        <v>44323</v>
      </c>
      <c r="T1266" s="90" t="n">
        <v>0</v>
      </c>
      <c r="U1266" s="89" t="n">
        <v>44323</v>
      </c>
    </row>
    <row r="1267" customFormat="false" ht="13.8" hidden="false" customHeight="false" outlineLevel="0" collapsed="false">
      <c r="N1267" s="87" t="n">
        <v>64</v>
      </c>
      <c r="O1267" s="87" t="n">
        <v>64539</v>
      </c>
      <c r="P1267" s="87" t="s">
        <v>1517</v>
      </c>
      <c r="Q1267" s="1" t="str">
        <f aca="false">CONCATENATE(N1267," - ",P1267)</f>
        <v>64 - UHART-MIXE</v>
      </c>
      <c r="R1267" s="89" t="n">
        <v>44211</v>
      </c>
      <c r="S1267" s="89" t="n">
        <v>44309</v>
      </c>
      <c r="T1267" s="90" t="n">
        <v>0</v>
      </c>
      <c r="U1267" s="89" t="n">
        <v>44309</v>
      </c>
    </row>
    <row r="1268" customFormat="false" ht="13.8" hidden="false" customHeight="false" outlineLevel="0" collapsed="false">
      <c r="N1268" s="87" t="n">
        <v>64</v>
      </c>
      <c r="O1268" s="87" t="n">
        <v>64540</v>
      </c>
      <c r="P1268" s="87" t="s">
        <v>1518</v>
      </c>
      <c r="Q1268" s="1" t="str">
        <f aca="false">CONCATENATE(N1268," - ",P1268)</f>
        <v>64 - URCUIT</v>
      </c>
      <c r="R1268" s="89" t="n">
        <v>44211</v>
      </c>
      <c r="S1268" s="89" t="n">
        <v>44309</v>
      </c>
      <c r="T1268" s="90" t="n">
        <v>0</v>
      </c>
      <c r="U1268" s="89" t="n">
        <v>44309</v>
      </c>
    </row>
    <row r="1269" customFormat="false" ht="13.8" hidden="false" customHeight="false" outlineLevel="0" collapsed="false">
      <c r="N1269" s="87" t="n">
        <v>64</v>
      </c>
      <c r="O1269" s="87" t="n">
        <v>64541</v>
      </c>
      <c r="P1269" s="87" t="s">
        <v>1519</v>
      </c>
      <c r="Q1269" s="1" t="str">
        <f aca="false">CONCATENATE(N1269," - ",P1269)</f>
        <v>64 - URDÈS</v>
      </c>
      <c r="R1269" s="89" t="n">
        <v>44204</v>
      </c>
      <c r="S1269" s="89" t="n">
        <v>44357</v>
      </c>
      <c r="T1269" s="90" t="n">
        <v>0</v>
      </c>
      <c r="U1269" s="89" t="n">
        <v>44357</v>
      </c>
    </row>
    <row r="1270" customFormat="false" ht="13.8" hidden="false" customHeight="false" outlineLevel="0" collapsed="false">
      <c r="N1270" s="87" t="n">
        <v>64</v>
      </c>
      <c r="O1270" s="87" t="n">
        <v>64544</v>
      </c>
      <c r="P1270" s="87" t="s">
        <v>1520</v>
      </c>
      <c r="Q1270" s="1" t="str">
        <f aca="false">CONCATENATE(N1270," - ",P1270)</f>
        <v>64 - UROST</v>
      </c>
      <c r="R1270" s="89" t="n">
        <v>44211</v>
      </c>
      <c r="S1270" s="89" t="n">
        <v>44308</v>
      </c>
      <c r="T1270" s="90" t="n">
        <v>0</v>
      </c>
      <c r="U1270" s="89" t="n">
        <v>44308</v>
      </c>
    </row>
    <row r="1271" customFormat="false" ht="13.8" hidden="false" customHeight="false" outlineLevel="0" collapsed="false">
      <c r="N1271" s="87" t="n">
        <v>64</v>
      </c>
      <c r="O1271" s="87" t="n">
        <v>64546</v>
      </c>
      <c r="P1271" s="87" t="s">
        <v>1521</v>
      </c>
      <c r="Q1271" s="1" t="str">
        <f aca="false">CONCATENATE(N1271," - ",P1271)</f>
        <v>64 - URT</v>
      </c>
      <c r="R1271" s="89" t="n">
        <v>44211</v>
      </c>
      <c r="S1271" s="89" t="n">
        <v>44309</v>
      </c>
      <c r="T1271" s="90" t="n">
        <v>0</v>
      </c>
      <c r="U1271" s="89" t="n">
        <v>44309</v>
      </c>
    </row>
    <row r="1272" customFormat="false" ht="13.8" hidden="false" customHeight="false" outlineLevel="0" collapsed="false">
      <c r="N1272" s="87" t="n">
        <v>64</v>
      </c>
      <c r="O1272" s="87" t="n">
        <v>64548</v>
      </c>
      <c r="P1272" s="87" t="s">
        <v>1522</v>
      </c>
      <c r="Q1272" s="1" t="str">
        <f aca="false">CONCATENATE(N1272," - ",P1272)</f>
        <v>64 - UZAN</v>
      </c>
      <c r="R1272" s="89" t="n">
        <v>44203</v>
      </c>
      <c r="S1272" s="89" t="n">
        <v>44357</v>
      </c>
      <c r="T1272" s="90" t="n">
        <v>0</v>
      </c>
      <c r="U1272" s="89" t="n">
        <v>44357</v>
      </c>
    </row>
    <row r="1273" customFormat="false" ht="13.8" hidden="false" customHeight="false" outlineLevel="0" collapsed="false">
      <c r="N1273" s="87" t="n">
        <v>64</v>
      </c>
      <c r="O1273" s="87" t="n">
        <v>64549</v>
      </c>
      <c r="P1273" s="87" t="s">
        <v>1523</v>
      </c>
      <c r="Q1273" s="1" t="str">
        <f aca="false">CONCATENATE(N1273," - ",P1273)</f>
        <v>64 - UZEIN</v>
      </c>
      <c r="R1273" s="89" t="n">
        <v>44204</v>
      </c>
      <c r="S1273" s="89" t="n">
        <v>44323</v>
      </c>
      <c r="T1273" s="90" t="n">
        <v>0</v>
      </c>
      <c r="U1273" s="89" t="n">
        <v>44323</v>
      </c>
    </row>
    <row r="1274" customFormat="false" ht="13.8" hidden="false" customHeight="false" outlineLevel="0" collapsed="false">
      <c r="N1274" s="87" t="n">
        <v>64</v>
      </c>
      <c r="O1274" s="87" t="n">
        <v>64550</v>
      </c>
      <c r="P1274" s="87" t="s">
        <v>1524</v>
      </c>
      <c r="Q1274" s="1" t="str">
        <f aca="false">CONCATENATE(N1274," - ",P1274)</f>
        <v>64 - UZOS</v>
      </c>
      <c r="R1274" s="89" t="n">
        <v>44211</v>
      </c>
      <c r="S1274" s="89" t="n">
        <v>44308</v>
      </c>
      <c r="T1274" s="90" t="n">
        <v>0</v>
      </c>
      <c r="U1274" s="89" t="n">
        <v>44308</v>
      </c>
    </row>
    <row r="1275" customFormat="false" ht="13.8" hidden="false" customHeight="false" outlineLevel="0" collapsed="false">
      <c r="N1275" s="87" t="n">
        <v>64</v>
      </c>
      <c r="O1275" s="87" t="n">
        <v>64551</v>
      </c>
      <c r="P1275" s="87" t="s">
        <v>1525</v>
      </c>
      <c r="Q1275" s="1" t="str">
        <f aca="false">CONCATENATE(N1275," - ",P1275)</f>
        <v>64 - VERDETS</v>
      </c>
      <c r="R1275" s="89" t="n">
        <v>44202</v>
      </c>
      <c r="S1275" s="89" t="n">
        <v>44309</v>
      </c>
      <c r="T1275" s="90" t="n">
        <v>0</v>
      </c>
      <c r="U1275" s="89" t="n">
        <v>44309</v>
      </c>
    </row>
    <row r="1276" customFormat="false" ht="13.8" hidden="false" customHeight="false" outlineLevel="0" collapsed="false">
      <c r="N1276" s="87" t="n">
        <v>64</v>
      </c>
      <c r="O1276" s="87" t="n">
        <v>64552</v>
      </c>
      <c r="P1276" s="87" t="s">
        <v>1526</v>
      </c>
      <c r="Q1276" s="1" t="str">
        <f aca="false">CONCATENATE(N1276," - ",P1276)</f>
        <v>64 - VIALER</v>
      </c>
      <c r="R1276" s="89" t="n">
        <v>44203</v>
      </c>
      <c r="S1276" s="89" t="n">
        <v>44323</v>
      </c>
      <c r="T1276" s="90" t="n">
        <v>0</v>
      </c>
      <c r="U1276" s="89" t="n">
        <v>44323</v>
      </c>
    </row>
    <row r="1277" customFormat="false" ht="13.8" hidden="false" customHeight="false" outlineLevel="0" collapsed="false">
      <c r="N1277" s="87" t="n">
        <v>64</v>
      </c>
      <c r="O1277" s="87" t="n">
        <v>64554</v>
      </c>
      <c r="P1277" s="87" t="s">
        <v>1527</v>
      </c>
      <c r="Q1277" s="1" t="str">
        <f aca="false">CONCATENATE(N1277," - ",P1277)</f>
        <v>64 - VIELLENAVE-D'ARTHEZ</v>
      </c>
      <c r="R1277" s="89" t="n">
        <v>44204</v>
      </c>
      <c r="S1277" s="89" t="n">
        <v>44323</v>
      </c>
      <c r="T1277" s="90" t="n">
        <v>0</v>
      </c>
      <c r="U1277" s="89" t="n">
        <v>44323</v>
      </c>
    </row>
    <row r="1278" customFormat="false" ht="13.8" hidden="false" customHeight="false" outlineLevel="0" collapsed="false">
      <c r="N1278" s="87" t="n">
        <v>64</v>
      </c>
      <c r="O1278" s="87" t="n">
        <v>64555</v>
      </c>
      <c r="P1278" s="87" t="s">
        <v>1528</v>
      </c>
      <c r="Q1278" s="1" t="str">
        <f aca="false">CONCATENATE(N1278," - ",P1278)</f>
        <v>64 - VIELLENAVE-DE-NAVARRENX</v>
      </c>
      <c r="R1278" s="89" t="n">
        <v>44203</v>
      </c>
      <c r="S1278" s="89" t="n">
        <v>44323</v>
      </c>
      <c r="T1278" s="90" t="n">
        <v>0</v>
      </c>
      <c r="U1278" s="89" t="n">
        <v>44323</v>
      </c>
    </row>
    <row r="1279" customFormat="false" ht="13.8" hidden="false" customHeight="false" outlineLevel="0" collapsed="false">
      <c r="N1279" s="87" t="n">
        <v>64</v>
      </c>
      <c r="O1279" s="87" t="n">
        <v>64556</v>
      </c>
      <c r="P1279" s="87" t="s">
        <v>1529</v>
      </c>
      <c r="Q1279" s="1" t="str">
        <f aca="false">CONCATENATE(N1279," - ",P1279)</f>
        <v>64 - VIELLESÉGURE</v>
      </c>
      <c r="R1279" s="89" t="n">
        <v>44202</v>
      </c>
      <c r="S1279" s="89" t="n">
        <v>44309</v>
      </c>
      <c r="T1279" s="90" t="n">
        <v>0</v>
      </c>
      <c r="U1279" s="89" t="n">
        <v>44309</v>
      </c>
    </row>
    <row r="1280" customFormat="false" ht="13.8" hidden="false" customHeight="false" outlineLevel="0" collapsed="false">
      <c r="N1280" s="87" t="n">
        <v>64</v>
      </c>
      <c r="O1280" s="87" t="n">
        <v>64557</v>
      </c>
      <c r="P1280" s="87" t="s">
        <v>1530</v>
      </c>
      <c r="Q1280" s="1" t="str">
        <f aca="false">CONCATENATE(N1280," - ",P1280)</f>
        <v>64 - VIGNES</v>
      </c>
      <c r="R1280" s="89" t="n">
        <v>44203</v>
      </c>
      <c r="S1280" s="89" t="n">
        <v>44357</v>
      </c>
      <c r="T1280" s="90" t="n">
        <v>0</v>
      </c>
      <c r="U1280" s="89" t="n">
        <v>44357</v>
      </c>
    </row>
    <row r="1281" customFormat="false" ht="13.8" hidden="false" customHeight="false" outlineLevel="0" collapsed="false">
      <c r="N1281" s="87" t="n">
        <v>64</v>
      </c>
      <c r="O1281" s="87" t="n">
        <v>64558</v>
      </c>
      <c r="P1281" s="87" t="s">
        <v>1531</v>
      </c>
      <c r="Q1281" s="1" t="str">
        <f aca="false">CONCATENATE(N1281," - ",P1281)</f>
        <v>64 - VILLEFRANQUE</v>
      </c>
      <c r="R1281" s="89" t="n">
        <v>44211</v>
      </c>
      <c r="S1281" s="89" t="n">
        <v>44309</v>
      </c>
      <c r="T1281" s="90" t="n">
        <v>0</v>
      </c>
      <c r="U1281" s="89" t="n">
        <v>44309</v>
      </c>
    </row>
    <row r="1282" customFormat="false" ht="13.8" hidden="false" customHeight="false" outlineLevel="0" collapsed="false">
      <c r="N1282" s="87" t="n">
        <v>64</v>
      </c>
      <c r="O1282" s="87" t="n">
        <v>64559</v>
      </c>
      <c r="P1282" s="87" t="s">
        <v>1532</v>
      </c>
      <c r="Q1282" s="1" t="str">
        <f aca="false">CONCATENATE(N1282," - ",P1282)</f>
        <v>64 - VIODOS-ABENSE-DE-BAS</v>
      </c>
      <c r="R1282" s="89" t="n">
        <v>44203</v>
      </c>
      <c r="S1282" s="89" t="n">
        <v>44309</v>
      </c>
      <c r="T1282" s="90" t="n">
        <v>0</v>
      </c>
      <c r="U1282" s="89" t="n">
        <v>44309</v>
      </c>
    </row>
    <row r="1283" customFormat="false" ht="13.8" hidden="false" customHeight="false" outlineLevel="0" collapsed="false">
      <c r="N1283" s="87" t="n">
        <v>64</v>
      </c>
      <c r="O1283" s="87" t="n">
        <v>64560</v>
      </c>
      <c r="P1283" s="87" t="s">
        <v>1533</v>
      </c>
      <c r="Q1283" s="1" t="str">
        <f aca="false">CONCATENATE(N1283," - ",P1283)</f>
        <v>64 - VIVEN</v>
      </c>
      <c r="R1283" s="89" t="n">
        <v>44204</v>
      </c>
      <c r="S1283" s="89" t="n">
        <v>44323</v>
      </c>
      <c r="T1283" s="90" t="n">
        <v>0</v>
      </c>
      <c r="U1283" s="89" t="n">
        <v>44323</v>
      </c>
    </row>
    <row r="1284" customFormat="false" ht="13.8" hidden="false" customHeight="false" outlineLevel="0" collapsed="false">
      <c r="N1284" s="87" t="n">
        <v>65</v>
      </c>
      <c r="O1284" s="88" t="n">
        <v>65007</v>
      </c>
      <c r="P1284" s="87" t="s">
        <v>1534</v>
      </c>
      <c r="Q1284" s="1" t="str">
        <f aca="false">CONCATENATE(N1284," - ",P1284)</f>
        <v>65 - ANDREST</v>
      </c>
      <c r="R1284" s="89" t="n">
        <v>44211</v>
      </c>
      <c r="S1284" s="89" t="n">
        <v>44307</v>
      </c>
      <c r="T1284" s="90" t="n">
        <v>0</v>
      </c>
      <c r="U1284" s="89" t="n">
        <v>44307</v>
      </c>
    </row>
    <row r="1285" customFormat="false" ht="13.8" hidden="false" customHeight="false" outlineLevel="0" collapsed="false">
      <c r="N1285" s="87" t="n">
        <v>65</v>
      </c>
      <c r="O1285" s="88" t="s">
        <v>1535</v>
      </c>
      <c r="P1285" s="87" t="s">
        <v>1536</v>
      </c>
      <c r="Q1285" s="1" t="str">
        <f aca="false">CONCATENATE(N1285," - ",P1285)</f>
        <v>65 - ANGOS</v>
      </c>
      <c r="R1285" s="89" t="n">
        <v>44265</v>
      </c>
      <c r="S1285" s="89" t="n">
        <v>44273</v>
      </c>
      <c r="T1285" s="90" t="n">
        <v>0</v>
      </c>
      <c r="U1285" s="89" t="n">
        <v>44273</v>
      </c>
    </row>
    <row r="1286" customFormat="false" ht="13.8" hidden="false" customHeight="false" outlineLevel="0" collapsed="false">
      <c r="N1286" s="87" t="n">
        <v>65</v>
      </c>
      <c r="O1286" s="88" t="n">
        <v>65013</v>
      </c>
      <c r="P1286" s="87" t="s">
        <v>1537</v>
      </c>
      <c r="Q1286" s="1" t="str">
        <f aca="false">CONCATENATE(N1286," - ",P1286)</f>
        <v>65 - ANSOST</v>
      </c>
      <c r="R1286" s="89" t="n">
        <v>44188</v>
      </c>
      <c r="S1286" s="89" t="n">
        <v>44335</v>
      </c>
      <c r="T1286" s="90" t="n">
        <v>0</v>
      </c>
      <c r="U1286" s="89" t="n">
        <v>44335</v>
      </c>
    </row>
    <row r="1287" customFormat="false" ht="13.8" hidden="false" customHeight="false" outlineLevel="0" collapsed="false">
      <c r="N1287" s="87" t="n">
        <v>65</v>
      </c>
      <c r="O1287" s="88" t="n">
        <v>65015</v>
      </c>
      <c r="P1287" s="87" t="s">
        <v>1538</v>
      </c>
      <c r="Q1287" s="1" t="str">
        <f aca="false">CONCATENATE(N1287," - ",P1287)</f>
        <v>65 - ANTIN</v>
      </c>
      <c r="R1287" s="89" t="n">
        <v>44222</v>
      </c>
      <c r="S1287" s="89" t="n">
        <v>44335</v>
      </c>
      <c r="T1287" s="90" t="n">
        <v>0</v>
      </c>
      <c r="U1287" s="89" t="n">
        <v>44335</v>
      </c>
    </row>
    <row r="1288" customFormat="false" ht="13.8" hidden="false" customHeight="false" outlineLevel="0" collapsed="false">
      <c r="N1288" s="87" t="n">
        <v>65</v>
      </c>
      <c r="O1288" s="88" t="n">
        <v>65035</v>
      </c>
      <c r="P1288" s="87" t="s">
        <v>1539</v>
      </c>
      <c r="Q1288" s="1" t="str">
        <f aca="false">CONCATENATE(N1288," - ",P1288)</f>
        <v>65 - ARTAGNAN</v>
      </c>
      <c r="R1288" s="89" t="n">
        <v>44205</v>
      </c>
      <c r="S1288" s="89" t="n">
        <v>44307</v>
      </c>
      <c r="T1288" s="90" t="n">
        <v>0</v>
      </c>
      <c r="U1288" s="89" t="n">
        <v>44307</v>
      </c>
    </row>
    <row r="1289" customFormat="false" ht="13.8" hidden="false" customHeight="false" outlineLevel="0" collapsed="false">
      <c r="N1289" s="87" t="n">
        <v>65</v>
      </c>
      <c r="O1289" s="88" t="n">
        <v>65044</v>
      </c>
      <c r="P1289" s="87" t="s">
        <v>1540</v>
      </c>
      <c r="Q1289" s="1" t="str">
        <f aca="false">CONCATENATE(N1289," - ",P1289)</f>
        <v>65 - AUBAREDE</v>
      </c>
      <c r="R1289" s="89" t="n">
        <v>44226</v>
      </c>
      <c r="S1289" s="89" t="n">
        <v>44323</v>
      </c>
      <c r="T1289" s="90" t="n">
        <v>0</v>
      </c>
      <c r="U1289" s="89" t="n">
        <v>44323</v>
      </c>
    </row>
    <row r="1290" customFormat="false" ht="13.8" hidden="false" customHeight="false" outlineLevel="0" collapsed="false">
      <c r="N1290" s="87" t="n">
        <v>65</v>
      </c>
      <c r="O1290" s="88" t="n">
        <v>65045</v>
      </c>
      <c r="P1290" s="87" t="s">
        <v>1541</v>
      </c>
      <c r="Q1290" s="1" t="str">
        <f aca="false">CONCATENATE(N1290," - ",P1290)</f>
        <v>65 - AUCUN</v>
      </c>
      <c r="R1290" s="89" t="n">
        <v>44211</v>
      </c>
      <c r="S1290" s="89" t="n">
        <v>44335</v>
      </c>
      <c r="T1290" s="90" t="n">
        <v>0</v>
      </c>
      <c r="U1290" s="89" t="n">
        <v>44335</v>
      </c>
    </row>
    <row r="1291" customFormat="false" ht="13.8" hidden="false" customHeight="false" outlineLevel="0" collapsed="false">
      <c r="N1291" s="87" t="n">
        <v>65</v>
      </c>
      <c r="O1291" s="88" t="s">
        <v>1542</v>
      </c>
      <c r="P1291" s="87" t="s">
        <v>1543</v>
      </c>
      <c r="Q1291" s="1" t="str">
        <f aca="false">CONCATENATE(N1291," - ",P1291)</f>
        <v>65 - AUREILHAN</v>
      </c>
      <c r="R1291" s="89" t="n">
        <v>44265</v>
      </c>
      <c r="S1291" s="89" t="n">
        <v>44273</v>
      </c>
      <c r="T1291" s="90" t="n">
        <v>0</v>
      </c>
      <c r="U1291" s="89" t="n">
        <v>44273</v>
      </c>
    </row>
    <row r="1292" customFormat="false" ht="13.8" hidden="false" customHeight="false" outlineLevel="0" collapsed="false">
      <c r="N1292" s="87" t="n">
        <v>65</v>
      </c>
      <c r="O1292" s="88" t="n">
        <v>65048</v>
      </c>
      <c r="P1292" s="87" t="s">
        <v>404</v>
      </c>
      <c r="Q1292" s="1" t="str">
        <f aca="false">CONCATENATE(N1292," - ",P1292)</f>
        <v>65 - AURENSAN</v>
      </c>
      <c r="R1292" s="89" t="n">
        <v>44229</v>
      </c>
      <c r="S1292" s="89" t="n">
        <v>44323</v>
      </c>
      <c r="T1292" s="90" t="n">
        <v>0</v>
      </c>
      <c r="U1292" s="89" t="n">
        <v>44323</v>
      </c>
    </row>
    <row r="1293" customFormat="false" ht="13.8" hidden="false" customHeight="false" outlineLevel="0" collapsed="false">
      <c r="N1293" s="87" t="n">
        <v>65</v>
      </c>
      <c r="O1293" s="88" t="n">
        <v>65049</v>
      </c>
      <c r="P1293" s="87" t="s">
        <v>1544</v>
      </c>
      <c r="Q1293" s="1" t="str">
        <f aca="false">CONCATENATE(N1293," - ",P1293)</f>
        <v>65 - AURIEBAT</v>
      </c>
      <c r="R1293" s="89" t="n">
        <v>44187</v>
      </c>
      <c r="S1293" s="89" t="n">
        <v>44335</v>
      </c>
      <c r="T1293" s="90" t="n">
        <v>0</v>
      </c>
      <c r="U1293" s="89" t="n">
        <v>44335</v>
      </c>
    </row>
    <row r="1294" customFormat="false" ht="13.8" hidden="false" customHeight="false" outlineLevel="0" collapsed="false">
      <c r="N1294" s="87" t="n">
        <v>65</v>
      </c>
      <c r="O1294" s="88" t="n">
        <v>65057</v>
      </c>
      <c r="P1294" s="87" t="s">
        <v>1545</v>
      </c>
      <c r="Q1294" s="1" t="str">
        <f aca="false">CONCATENATE(N1294," - ",P1294)</f>
        <v>65 - AZEREIX</v>
      </c>
      <c r="R1294" s="89" t="n">
        <v>44187</v>
      </c>
      <c r="S1294" s="89" t="n">
        <v>44323</v>
      </c>
      <c r="T1294" s="90" t="n">
        <v>0</v>
      </c>
      <c r="U1294" s="89" t="n">
        <v>44307</v>
      </c>
    </row>
    <row r="1295" customFormat="false" ht="13.8" hidden="false" customHeight="false" outlineLevel="0" collapsed="false">
      <c r="N1295" s="87" t="n">
        <v>65</v>
      </c>
      <c r="O1295" s="88" t="n">
        <v>65061</v>
      </c>
      <c r="P1295" s="87" t="s">
        <v>1546</v>
      </c>
      <c r="Q1295" s="1" t="str">
        <f aca="false">CONCATENATE(N1295," - ",P1295)</f>
        <v>65 - BARBACHEN</v>
      </c>
      <c r="R1295" s="89" t="n">
        <v>44187</v>
      </c>
      <c r="S1295" s="89" t="n">
        <v>44323</v>
      </c>
      <c r="T1295" s="90" t="n">
        <v>0</v>
      </c>
      <c r="U1295" s="89" t="n">
        <v>44335</v>
      </c>
    </row>
    <row r="1296" customFormat="false" ht="13.8" hidden="false" customHeight="false" outlineLevel="0" collapsed="false">
      <c r="N1296" s="87" t="n">
        <v>65</v>
      </c>
      <c r="O1296" s="88" t="n">
        <v>65068</v>
      </c>
      <c r="P1296" s="87" t="s">
        <v>1547</v>
      </c>
      <c r="Q1296" s="1" t="str">
        <f aca="false">CONCATENATE(N1296," - ",P1296)</f>
        <v>65 - BARTHE</v>
      </c>
      <c r="R1296" s="89" t="n">
        <v>44187</v>
      </c>
      <c r="S1296" s="89" t="n">
        <v>44323</v>
      </c>
      <c r="T1296" s="90" t="n">
        <v>0</v>
      </c>
      <c r="U1296" s="89" t="n">
        <v>44305</v>
      </c>
    </row>
    <row r="1297" customFormat="false" ht="13.8" hidden="false" customHeight="false" outlineLevel="0" collapsed="false">
      <c r="N1297" s="87" t="n">
        <v>65</v>
      </c>
      <c r="O1297" s="88" t="n">
        <v>65072</v>
      </c>
      <c r="P1297" s="87" t="s">
        <v>1548</v>
      </c>
      <c r="Q1297" s="1" t="str">
        <f aca="false">CONCATENATE(N1297," - ",P1297)</f>
        <v>65 - BAZET</v>
      </c>
      <c r="R1297" s="89" t="n">
        <v>44187</v>
      </c>
      <c r="S1297" s="89" t="n">
        <v>44335</v>
      </c>
      <c r="T1297" s="90" t="n">
        <v>0</v>
      </c>
      <c r="U1297" s="89" t="n">
        <v>44307</v>
      </c>
    </row>
    <row r="1298" customFormat="false" ht="13.8" hidden="false" customHeight="false" outlineLevel="0" collapsed="false">
      <c r="N1298" s="87" t="n">
        <v>65</v>
      </c>
      <c r="O1298" s="88" t="n">
        <v>65073</v>
      </c>
      <c r="P1298" s="87" t="s">
        <v>1549</v>
      </c>
      <c r="Q1298" s="1" t="str">
        <f aca="false">CONCATENATE(N1298," - ",P1298)</f>
        <v>65 - BAZILLAC</v>
      </c>
      <c r="R1298" s="89" t="n">
        <v>44187</v>
      </c>
      <c r="S1298" s="89" t="n">
        <v>44335</v>
      </c>
      <c r="T1298" s="90" t="n">
        <v>0</v>
      </c>
      <c r="U1298" s="89" t="n">
        <v>44323</v>
      </c>
    </row>
    <row r="1299" customFormat="false" ht="13.8" hidden="false" customHeight="false" outlineLevel="0" collapsed="false">
      <c r="N1299" s="87" t="n">
        <v>65</v>
      </c>
      <c r="O1299" s="88" t="n">
        <v>65085</v>
      </c>
      <c r="P1299" s="87" t="s">
        <v>1550</v>
      </c>
      <c r="Q1299" s="1" t="str">
        <f aca="false">CONCATENATE(N1299," - ",P1299)</f>
        <v>65 - BERNADETS-DEBAT</v>
      </c>
      <c r="R1299" s="89" t="n">
        <v>44187</v>
      </c>
      <c r="S1299" s="89" t="n">
        <v>44323</v>
      </c>
      <c r="T1299" s="90" t="n">
        <v>0</v>
      </c>
      <c r="U1299" s="89" t="n">
        <v>44335</v>
      </c>
    </row>
    <row r="1300" customFormat="false" ht="13.8" hidden="false" customHeight="false" outlineLevel="0" collapsed="false">
      <c r="N1300" s="87" t="n">
        <v>65</v>
      </c>
      <c r="O1300" s="88" t="n">
        <v>65086</v>
      </c>
      <c r="P1300" s="87" t="s">
        <v>1551</v>
      </c>
      <c r="Q1300" s="1" t="str">
        <f aca="false">CONCATENATE(N1300," - ",P1300)</f>
        <v>65 - BERNADETS-DESSUS</v>
      </c>
      <c r="R1300" s="89" t="n">
        <v>44187</v>
      </c>
      <c r="S1300" s="89" t="n">
        <v>44553</v>
      </c>
      <c r="T1300" s="90" t="n">
        <v>0</v>
      </c>
      <c r="U1300" s="89" t="n">
        <v>44323</v>
      </c>
    </row>
    <row r="1301" customFormat="false" ht="13.8" hidden="false" customHeight="false" outlineLevel="0" collapsed="false">
      <c r="N1301" s="87" t="n">
        <v>65</v>
      </c>
      <c r="O1301" s="88" t="n">
        <v>65090</v>
      </c>
      <c r="P1301" s="87" t="s">
        <v>1552</v>
      </c>
      <c r="Q1301" s="1" t="str">
        <f aca="false">CONCATENATE(N1301," - ",P1301)</f>
        <v>65 - BETPOUY</v>
      </c>
      <c r="R1301" s="89" t="n">
        <v>44222</v>
      </c>
      <c r="S1301" s="89" t="n">
        <v>44305</v>
      </c>
      <c r="T1301" s="90" t="n">
        <v>0</v>
      </c>
      <c r="U1301" s="89" t="n">
        <v>44305</v>
      </c>
    </row>
    <row r="1302" customFormat="false" ht="13.8" hidden="false" customHeight="false" outlineLevel="0" collapsed="false">
      <c r="N1302" s="87" t="n">
        <v>65</v>
      </c>
      <c r="O1302" s="88" t="n">
        <v>65095</v>
      </c>
      <c r="P1302" s="87" t="s">
        <v>1553</v>
      </c>
      <c r="Q1302" s="1" t="str">
        <f aca="false">CONCATENATE(N1302," - ",P1302)</f>
        <v>65 - BONNEFONT</v>
      </c>
      <c r="R1302" s="89" t="n">
        <v>44222</v>
      </c>
      <c r="S1302" s="89" t="n">
        <v>44323</v>
      </c>
      <c r="T1302" s="90" t="n">
        <v>0</v>
      </c>
      <c r="U1302" s="89" t="n">
        <v>44323</v>
      </c>
    </row>
    <row r="1303" customFormat="false" ht="13.8" hidden="false" customHeight="false" outlineLevel="0" collapsed="false">
      <c r="N1303" s="87" t="n">
        <v>65</v>
      </c>
      <c r="O1303" s="88" t="n">
        <v>65097</v>
      </c>
      <c r="P1303" s="87" t="s">
        <v>1554</v>
      </c>
      <c r="Q1303" s="1" t="str">
        <f aca="false">CONCATENATE(N1303," - ",P1303)</f>
        <v>65 - BONREPOS</v>
      </c>
      <c r="R1303" s="89" t="n">
        <v>44222</v>
      </c>
      <c r="S1303" s="89" t="n">
        <v>44305</v>
      </c>
      <c r="T1303" s="90" t="n">
        <v>0</v>
      </c>
      <c r="U1303" s="89" t="n">
        <v>44305</v>
      </c>
    </row>
    <row r="1304" customFormat="false" ht="13.8" hidden="false" customHeight="false" outlineLevel="0" collapsed="false">
      <c r="N1304" s="87" t="n">
        <v>65</v>
      </c>
      <c r="O1304" s="88" t="n">
        <v>65100</v>
      </c>
      <c r="P1304" s="87" t="s">
        <v>1555</v>
      </c>
      <c r="Q1304" s="1" t="str">
        <f aca="false">CONCATENATE(N1304," - ",P1304)</f>
        <v>65 - BORDERES-SUR-L'ECHEZ</v>
      </c>
      <c r="R1304" s="89" t="n">
        <v>44211</v>
      </c>
      <c r="S1304" s="89" t="n">
        <v>44307</v>
      </c>
      <c r="T1304" s="90" t="n">
        <v>0</v>
      </c>
      <c r="U1304" s="89" t="n">
        <v>44307</v>
      </c>
    </row>
    <row r="1305" customFormat="false" ht="13.8" hidden="false" customHeight="false" outlineLevel="0" collapsed="false">
      <c r="N1305" s="87" t="n">
        <v>65</v>
      </c>
      <c r="O1305" s="88" t="s">
        <v>1556</v>
      </c>
      <c r="P1305" s="87" t="s">
        <v>1193</v>
      </c>
      <c r="Q1305" s="1" t="str">
        <f aca="false">CONCATENATE(N1305," - ",P1305)</f>
        <v>65 - BORDES</v>
      </c>
      <c r="R1305" s="89" t="n">
        <v>44265</v>
      </c>
      <c r="S1305" s="89" t="n">
        <v>44273</v>
      </c>
      <c r="T1305" s="90" t="n">
        <v>0</v>
      </c>
      <c r="U1305" s="89" t="n">
        <v>44273</v>
      </c>
    </row>
    <row r="1306" customFormat="false" ht="13.8" hidden="false" customHeight="false" outlineLevel="0" collapsed="false">
      <c r="N1306" s="87" t="n">
        <v>65</v>
      </c>
      <c r="O1306" s="88" t="n">
        <v>65102</v>
      </c>
      <c r="P1306" s="87" t="s">
        <v>1557</v>
      </c>
      <c r="Q1306" s="1" t="str">
        <f aca="false">CONCATENATE(N1306," - ",P1306)</f>
        <v>65 - BOUILH-DEVANT</v>
      </c>
      <c r="R1306" s="89" t="n">
        <v>44224</v>
      </c>
      <c r="S1306" s="89" t="n">
        <v>44295</v>
      </c>
      <c r="T1306" s="90" t="n">
        <v>40</v>
      </c>
      <c r="U1306" s="89" t="n">
        <v>44335</v>
      </c>
    </row>
    <row r="1307" customFormat="false" ht="13.8" hidden="false" customHeight="false" outlineLevel="0" collapsed="false">
      <c r="N1307" s="87" t="n">
        <v>65</v>
      </c>
      <c r="O1307" s="88" t="n">
        <v>65103</v>
      </c>
      <c r="P1307" s="87" t="s">
        <v>1558</v>
      </c>
      <c r="Q1307" s="1" t="str">
        <f aca="false">CONCATENATE(N1307," - ",P1307)</f>
        <v>65 - BOUILH-PEREUILH</v>
      </c>
      <c r="R1307" s="89" t="n">
        <v>44226</v>
      </c>
      <c r="S1307" s="89" t="n">
        <v>44335</v>
      </c>
      <c r="T1307" s="90" t="n">
        <v>0</v>
      </c>
      <c r="U1307" s="89" t="n">
        <v>44335</v>
      </c>
    </row>
    <row r="1308" customFormat="false" ht="13.8" hidden="false" customHeight="false" outlineLevel="0" collapsed="false">
      <c r="N1308" s="87" t="n">
        <v>65</v>
      </c>
      <c r="O1308" s="88" t="s">
        <v>1559</v>
      </c>
      <c r="P1308" s="87" t="s">
        <v>1560</v>
      </c>
      <c r="Q1308" s="1" t="str">
        <f aca="false">CONCATENATE(N1308," - ",P1308)</f>
        <v>65 - BOULIN</v>
      </c>
      <c r="R1308" s="89" t="n">
        <v>44265</v>
      </c>
      <c r="S1308" s="89" t="n">
        <v>44273</v>
      </c>
      <c r="T1308" s="90" t="n">
        <v>0</v>
      </c>
      <c r="U1308" s="89" t="n">
        <v>44273</v>
      </c>
    </row>
    <row r="1309" customFormat="false" ht="13.8" hidden="false" customHeight="false" outlineLevel="0" collapsed="false">
      <c r="N1309" s="87" t="n">
        <v>65</v>
      </c>
      <c r="O1309" s="88" t="n">
        <v>65108</v>
      </c>
      <c r="P1309" s="87" t="s">
        <v>1561</v>
      </c>
      <c r="Q1309" s="1" t="str">
        <f aca="false">CONCATENATE(N1309," - ",P1309)</f>
        <v>65 - BOURS</v>
      </c>
      <c r="R1309" s="89" t="n">
        <v>44229</v>
      </c>
      <c r="S1309" s="89" t="n">
        <v>44307</v>
      </c>
      <c r="T1309" s="90" t="n">
        <v>0</v>
      </c>
      <c r="U1309" s="89" t="n">
        <v>44307</v>
      </c>
    </row>
    <row r="1310" customFormat="false" ht="13.8" hidden="false" customHeight="false" outlineLevel="0" collapsed="false">
      <c r="N1310" s="87" t="n">
        <v>65</v>
      </c>
      <c r="O1310" s="88" t="n">
        <v>65110</v>
      </c>
      <c r="P1310" s="87" t="s">
        <v>1562</v>
      </c>
      <c r="Q1310" s="1" t="str">
        <f aca="false">CONCATENATE(N1310," - ",P1310)</f>
        <v>65 - BUGARD</v>
      </c>
      <c r="R1310" s="89" t="n">
        <v>44222</v>
      </c>
      <c r="S1310" s="89" t="n">
        <v>44323</v>
      </c>
      <c r="T1310" s="90" t="n">
        <v>0</v>
      </c>
      <c r="U1310" s="89" t="n">
        <v>44323</v>
      </c>
    </row>
    <row r="1311" customFormat="false" ht="13.8" hidden="false" customHeight="false" outlineLevel="0" collapsed="false">
      <c r="N1311" s="87" t="n">
        <v>65</v>
      </c>
      <c r="O1311" s="88" t="n">
        <v>65114</v>
      </c>
      <c r="P1311" s="87" t="s">
        <v>1563</v>
      </c>
      <c r="Q1311" s="1" t="str">
        <f aca="false">CONCATENATE(N1311," - ",P1311)</f>
        <v>65 - BUZON</v>
      </c>
      <c r="R1311" s="89" t="n">
        <v>44205</v>
      </c>
      <c r="S1311" s="89" t="n">
        <v>44335</v>
      </c>
      <c r="T1311" s="90" t="n">
        <v>0</v>
      </c>
      <c r="U1311" s="89" t="n">
        <v>44335</v>
      </c>
    </row>
    <row r="1312" customFormat="false" ht="13.8" hidden="false" customHeight="false" outlineLevel="0" collapsed="false">
      <c r="N1312" s="87" t="n">
        <v>65</v>
      </c>
      <c r="O1312" s="88" t="n">
        <v>65115</v>
      </c>
      <c r="P1312" s="87" t="s">
        <v>1564</v>
      </c>
      <c r="Q1312" s="1" t="str">
        <f aca="false">CONCATENATE(N1312," - ",P1312)</f>
        <v>65 - CABANAC</v>
      </c>
      <c r="R1312" s="89" t="n">
        <v>44226</v>
      </c>
      <c r="S1312" s="89" t="n">
        <v>44323</v>
      </c>
      <c r="T1312" s="90" t="n">
        <v>0</v>
      </c>
      <c r="U1312" s="89" t="n">
        <v>44323</v>
      </c>
    </row>
    <row r="1313" customFormat="false" ht="13.8" hidden="false" customHeight="false" outlineLevel="0" collapsed="false">
      <c r="N1313" s="87" t="n">
        <v>65</v>
      </c>
      <c r="O1313" s="88" t="n">
        <v>65119</v>
      </c>
      <c r="P1313" s="87" t="s">
        <v>1565</v>
      </c>
      <c r="Q1313" s="1" t="str">
        <f aca="false">CONCATENATE(N1313," - ",P1313)</f>
        <v>65 - CAIXON</v>
      </c>
      <c r="R1313" s="89" t="n">
        <v>44188</v>
      </c>
      <c r="S1313" s="89" t="n">
        <v>44307</v>
      </c>
      <c r="T1313" s="90" t="n">
        <v>0</v>
      </c>
      <c r="U1313" s="89" t="n">
        <v>44307</v>
      </c>
    </row>
    <row r="1314" customFormat="false" ht="13.8" hidden="false" customHeight="false" outlineLevel="0" collapsed="false">
      <c r="N1314" s="87" t="n">
        <v>65</v>
      </c>
      <c r="O1314" s="88" t="s">
        <v>1566</v>
      </c>
      <c r="P1314" s="87" t="s">
        <v>1567</v>
      </c>
      <c r="Q1314" s="1" t="str">
        <f aca="false">CONCATENATE(N1314," - ",P1314)</f>
        <v>65 - CALAVENTE</v>
      </c>
      <c r="R1314" s="89" t="n">
        <v>44265</v>
      </c>
      <c r="S1314" s="89" t="n">
        <v>44273</v>
      </c>
      <c r="T1314" s="90" t="n">
        <v>0</v>
      </c>
      <c r="U1314" s="89" t="n">
        <v>44273</v>
      </c>
    </row>
    <row r="1315" customFormat="false" ht="13.8" hidden="false" customHeight="false" outlineLevel="0" collapsed="false">
      <c r="N1315" s="87" t="n">
        <v>65</v>
      </c>
      <c r="O1315" s="88" t="n">
        <v>65121</v>
      </c>
      <c r="P1315" s="87" t="s">
        <v>1568</v>
      </c>
      <c r="Q1315" s="1" t="str">
        <f aca="false">CONCATENATE(N1315," - ",P1315)</f>
        <v>65 - CAMALES</v>
      </c>
      <c r="R1315" s="89" t="n">
        <v>44211</v>
      </c>
      <c r="S1315" s="89" t="n">
        <v>44307</v>
      </c>
      <c r="T1315" s="90" t="n">
        <v>0</v>
      </c>
      <c r="U1315" s="89" t="n">
        <v>44307</v>
      </c>
    </row>
    <row r="1316" customFormat="false" ht="13.8" hidden="false" customHeight="false" outlineLevel="0" collapsed="false">
      <c r="N1316" s="87" t="n">
        <v>65</v>
      </c>
      <c r="O1316" s="88" t="n">
        <v>65126</v>
      </c>
      <c r="P1316" s="87" t="s">
        <v>1569</v>
      </c>
      <c r="Q1316" s="1" t="str">
        <f aca="false">CONCATENATE(N1316," - ",P1316)</f>
        <v>65 - CAMPUZAN</v>
      </c>
      <c r="R1316" s="89" t="n">
        <v>44222</v>
      </c>
      <c r="S1316" s="89" t="n">
        <v>44305</v>
      </c>
      <c r="T1316" s="90" t="n">
        <v>0</v>
      </c>
      <c r="U1316" s="89" t="n">
        <v>44305</v>
      </c>
    </row>
    <row r="1317" customFormat="false" ht="13.8" hidden="false" customHeight="false" outlineLevel="0" collapsed="false">
      <c r="N1317" s="87" t="n">
        <v>65</v>
      </c>
      <c r="O1317" s="88" t="n">
        <v>65130</v>
      </c>
      <c r="P1317" s="87" t="s">
        <v>1570</v>
      </c>
      <c r="Q1317" s="1" t="str">
        <f aca="false">CONCATENATE(N1317," - ",P1317)</f>
        <v>65 - CASTELNAU-RIVIERE-BASSE</v>
      </c>
      <c r="R1317" s="89" t="n">
        <v>44188</v>
      </c>
      <c r="S1317" s="89" t="n">
        <v>44215</v>
      </c>
      <c r="T1317" s="90" t="n">
        <v>108</v>
      </c>
      <c r="U1317" s="89" t="n">
        <v>44323</v>
      </c>
    </row>
    <row r="1318" customFormat="false" ht="13.8" hidden="false" customHeight="false" outlineLevel="0" collapsed="false">
      <c r="N1318" s="87" t="n">
        <v>65</v>
      </c>
      <c r="O1318" s="88" t="n">
        <v>65131</v>
      </c>
      <c r="P1318" s="87" t="s">
        <v>1571</v>
      </c>
      <c r="Q1318" s="1" t="str">
        <f aca="false">CONCATENATE(N1318," - ",P1318)</f>
        <v>65 - CASTELVIEILH</v>
      </c>
      <c r="R1318" s="89" t="n">
        <v>44226</v>
      </c>
      <c r="S1318" s="89" t="n">
        <v>44323</v>
      </c>
      <c r="T1318" s="90" t="n">
        <v>0</v>
      </c>
      <c r="U1318" s="89" t="n">
        <v>44323</v>
      </c>
    </row>
    <row r="1319" customFormat="false" ht="13.8" hidden="false" customHeight="false" outlineLevel="0" collapsed="false">
      <c r="N1319" s="87" t="n">
        <v>65</v>
      </c>
      <c r="O1319" s="88" t="n">
        <v>65133</v>
      </c>
      <c r="P1319" s="87" t="s">
        <v>1572</v>
      </c>
      <c r="Q1319" s="1" t="str">
        <f aca="false">CONCATENATE(N1319," - ",P1319)</f>
        <v>65 - CASTERA-LOU</v>
      </c>
      <c r="R1319" s="89" t="n">
        <v>44226</v>
      </c>
      <c r="S1319" s="89" t="n">
        <v>44323</v>
      </c>
      <c r="T1319" s="90" t="n">
        <v>0</v>
      </c>
      <c r="U1319" s="89" t="n">
        <v>44323</v>
      </c>
    </row>
    <row r="1320" customFormat="false" ht="13.8" hidden="false" customHeight="false" outlineLevel="0" collapsed="false">
      <c r="N1320" s="87" t="n">
        <v>65</v>
      </c>
      <c r="O1320" s="88" t="n">
        <v>65136</v>
      </c>
      <c r="P1320" s="87" t="s">
        <v>1573</v>
      </c>
      <c r="Q1320" s="1" t="str">
        <f aca="false">CONCATENATE(N1320," - ",P1320)</f>
        <v>65 - CAUBOUS</v>
      </c>
      <c r="R1320" s="89" t="n">
        <v>44222</v>
      </c>
      <c r="S1320" s="89" t="n">
        <v>44305</v>
      </c>
      <c r="T1320" s="90" t="n">
        <v>0</v>
      </c>
      <c r="U1320" s="89" t="n">
        <v>44305</v>
      </c>
    </row>
    <row r="1321" customFormat="false" ht="13.8" hidden="false" customHeight="false" outlineLevel="0" collapsed="false">
      <c r="N1321" s="87" t="n">
        <v>65</v>
      </c>
      <c r="O1321" s="88" t="n">
        <v>65137</v>
      </c>
      <c r="P1321" s="87" t="s">
        <v>1574</v>
      </c>
      <c r="Q1321" s="1" t="str">
        <f aca="false">CONCATENATE(N1321," - ",P1321)</f>
        <v>65 - CAUSSADE-RIVIERE</v>
      </c>
      <c r="R1321" s="89" t="n">
        <v>44187</v>
      </c>
      <c r="S1321" s="89" t="n">
        <v>44323</v>
      </c>
      <c r="T1321" s="90" t="n">
        <v>0</v>
      </c>
      <c r="U1321" s="89" t="n">
        <v>44323</v>
      </c>
    </row>
    <row r="1322" customFormat="false" ht="13.8" hidden="false" customHeight="false" outlineLevel="0" collapsed="false">
      <c r="N1322" s="87" t="n">
        <v>65</v>
      </c>
      <c r="O1322" s="88" t="n">
        <v>65142</v>
      </c>
      <c r="P1322" s="87" t="s">
        <v>1575</v>
      </c>
      <c r="Q1322" s="1" t="str">
        <f aca="false">CONCATENATE(N1322," - ",P1322)</f>
        <v>65 - CHELLE-DEBAT</v>
      </c>
      <c r="R1322" s="89" t="n">
        <v>44224</v>
      </c>
      <c r="S1322" s="89" t="n">
        <v>44295</v>
      </c>
      <c r="T1322" s="90" t="n">
        <v>40</v>
      </c>
      <c r="U1322" s="89" t="n">
        <v>44335</v>
      </c>
    </row>
    <row r="1323" customFormat="false" ht="13.8" hidden="false" customHeight="false" outlineLevel="0" collapsed="false">
      <c r="N1323" s="87" t="n">
        <v>65</v>
      </c>
      <c r="O1323" s="88" t="n">
        <v>65146</v>
      </c>
      <c r="P1323" s="87" t="s">
        <v>1576</v>
      </c>
      <c r="Q1323" s="1" t="str">
        <f aca="false">CONCATENATE(N1323," - ",P1323)</f>
        <v>65 - CHIS</v>
      </c>
      <c r="R1323" s="89" t="n">
        <v>44229</v>
      </c>
      <c r="S1323" s="89" t="n">
        <v>44323</v>
      </c>
      <c r="T1323" s="90" t="n">
        <v>0</v>
      </c>
      <c r="U1323" s="89" t="n">
        <v>44323</v>
      </c>
    </row>
    <row r="1324" customFormat="false" ht="13.8" hidden="false" customHeight="false" outlineLevel="0" collapsed="false">
      <c r="N1324" s="87" t="n">
        <v>65</v>
      </c>
      <c r="O1324" s="88" t="n">
        <v>65148</v>
      </c>
      <c r="P1324" s="87" t="s">
        <v>1577</v>
      </c>
      <c r="Q1324" s="1" t="str">
        <f aca="false">CONCATENATE(N1324," - ",P1324)</f>
        <v>65 - CIZOS</v>
      </c>
      <c r="R1324" s="89" t="n">
        <v>44222</v>
      </c>
      <c r="S1324" s="89" t="n">
        <v>44305</v>
      </c>
      <c r="T1324" s="90" t="n">
        <v>0</v>
      </c>
      <c r="U1324" s="89" t="n">
        <v>44305</v>
      </c>
    </row>
    <row r="1325" customFormat="false" ht="13.8" hidden="false" customHeight="false" outlineLevel="0" collapsed="false">
      <c r="N1325" s="87" t="n">
        <v>65</v>
      </c>
      <c r="O1325" s="88" t="n">
        <v>65149</v>
      </c>
      <c r="P1325" s="87" t="s">
        <v>1578</v>
      </c>
      <c r="Q1325" s="1" t="str">
        <f aca="false">CONCATENATE(N1325," - ",P1325)</f>
        <v>65 - CLARAC</v>
      </c>
      <c r="R1325" s="89" t="n">
        <v>44226</v>
      </c>
      <c r="S1325" s="89" t="n">
        <v>44323</v>
      </c>
      <c r="T1325" s="90" t="n">
        <v>0</v>
      </c>
      <c r="U1325" s="89" t="n">
        <v>44323</v>
      </c>
    </row>
    <row r="1326" customFormat="false" ht="13.8" hidden="false" customHeight="false" outlineLevel="0" collapsed="false">
      <c r="N1326" s="87" t="n">
        <v>65</v>
      </c>
      <c r="O1326" s="88" t="s">
        <v>1579</v>
      </c>
      <c r="P1326" s="87" t="s">
        <v>1580</v>
      </c>
      <c r="Q1326" s="1" t="str">
        <f aca="false">CONCATENATE(N1326," - ",P1326)</f>
        <v>65 - COLLONGUES</v>
      </c>
      <c r="R1326" s="89" t="n">
        <v>44226</v>
      </c>
      <c r="S1326" s="89" t="n">
        <v>44323</v>
      </c>
      <c r="T1326" s="90" t="n">
        <v>0</v>
      </c>
      <c r="U1326" s="89" t="n">
        <v>44323</v>
      </c>
    </row>
    <row r="1327" customFormat="false" ht="13.8" hidden="false" customHeight="false" outlineLevel="0" collapsed="false">
      <c r="N1327" s="87" t="n">
        <v>65</v>
      </c>
      <c r="O1327" s="88" t="n">
        <v>65153</v>
      </c>
      <c r="P1327" s="87" t="s">
        <v>1581</v>
      </c>
      <c r="Q1327" s="1" t="str">
        <f aca="false">CONCATENATE(N1327," - ",P1327)</f>
        <v>65 - COUSSAN</v>
      </c>
      <c r="R1327" s="89" t="n">
        <v>44226</v>
      </c>
      <c r="S1327" s="89" t="n">
        <v>44323</v>
      </c>
      <c r="T1327" s="90" t="n">
        <v>0</v>
      </c>
      <c r="U1327" s="89" t="n">
        <v>44323</v>
      </c>
    </row>
    <row r="1328" customFormat="false" ht="13.8" hidden="false" customHeight="false" outlineLevel="0" collapsed="false">
      <c r="N1328" s="87" t="n">
        <v>65</v>
      </c>
      <c r="O1328" s="88" t="n">
        <v>65156</v>
      </c>
      <c r="P1328" s="87" t="s">
        <v>1582</v>
      </c>
      <c r="Q1328" s="1" t="str">
        <f aca="false">CONCATENATE(N1328," - ",P1328)</f>
        <v>65 - DOURS</v>
      </c>
      <c r="R1328" s="89" t="n">
        <v>44226</v>
      </c>
      <c r="S1328" s="89" t="n">
        <v>44323</v>
      </c>
      <c r="T1328" s="90" t="n">
        <v>0</v>
      </c>
      <c r="U1328" s="89" t="n">
        <v>44323</v>
      </c>
    </row>
    <row r="1329" customFormat="false" ht="13.8" hidden="false" customHeight="false" outlineLevel="0" collapsed="false">
      <c r="N1329" s="87" t="n">
        <v>65</v>
      </c>
      <c r="O1329" s="88" t="s">
        <v>1583</v>
      </c>
      <c r="P1329" s="87" t="s">
        <v>1584</v>
      </c>
      <c r="Q1329" s="1" t="str">
        <f aca="false">CONCATENATE(N1329," - ",P1329)</f>
        <v>65 - LANSAC</v>
      </c>
      <c r="R1329" s="89" t="n">
        <v>44265</v>
      </c>
      <c r="S1329" s="89" t="n">
        <v>44273</v>
      </c>
      <c r="T1329" s="90" t="n">
        <v>0</v>
      </c>
      <c r="U1329" s="89" t="n">
        <v>44273</v>
      </c>
    </row>
    <row r="1330" customFormat="false" ht="13.8" hidden="false" customHeight="false" outlineLevel="0" collapsed="false">
      <c r="N1330" s="87" t="n">
        <v>65</v>
      </c>
      <c r="O1330" s="88" t="s">
        <v>1585</v>
      </c>
      <c r="P1330" s="87" t="s">
        <v>1586</v>
      </c>
      <c r="Q1330" s="1" t="str">
        <f aca="false">CONCATENATE(N1330," - ",P1330)</f>
        <v>65 - LESPOUEY</v>
      </c>
      <c r="R1330" s="89" t="n">
        <v>44265</v>
      </c>
      <c r="S1330" s="89" t="n">
        <v>44273</v>
      </c>
      <c r="T1330" s="90" t="n">
        <v>0</v>
      </c>
      <c r="U1330" s="89" t="n">
        <v>44273</v>
      </c>
    </row>
    <row r="1331" customFormat="false" ht="13.8" hidden="false" customHeight="false" outlineLevel="0" collapsed="false">
      <c r="N1331" s="87" t="n">
        <v>65</v>
      </c>
      <c r="O1331" s="88" t="s">
        <v>1587</v>
      </c>
      <c r="P1331" s="87" t="s">
        <v>1588</v>
      </c>
      <c r="Q1331" s="1" t="str">
        <f aca="false">CONCATENATE(N1331," - ",P1331)</f>
        <v>65 - LHEZ</v>
      </c>
      <c r="R1331" s="89" t="n">
        <v>44265</v>
      </c>
      <c r="S1331" s="89" t="n">
        <v>44273</v>
      </c>
      <c r="T1331" s="90" t="n">
        <v>0</v>
      </c>
      <c r="U1331" s="89" t="n">
        <v>44273</v>
      </c>
    </row>
    <row r="1332" customFormat="false" ht="13.8" hidden="false" customHeight="false" outlineLevel="0" collapsed="false">
      <c r="N1332" s="87" t="n">
        <v>65</v>
      </c>
      <c r="O1332" s="88" t="n">
        <v>65160</v>
      </c>
      <c r="P1332" s="87" t="s">
        <v>1589</v>
      </c>
      <c r="Q1332" s="1" t="str">
        <f aca="false">CONCATENATE(N1332," - ",P1332)</f>
        <v>65 - ESCAUNETS</v>
      </c>
      <c r="R1332" s="89" t="n">
        <v>44211</v>
      </c>
      <c r="S1332" s="89" t="n">
        <v>44278</v>
      </c>
      <c r="T1332" s="90" t="n">
        <v>45</v>
      </c>
      <c r="U1332" s="89" t="n">
        <v>44323</v>
      </c>
    </row>
    <row r="1333" customFormat="false" ht="13.8" hidden="false" customHeight="false" outlineLevel="0" collapsed="false">
      <c r="N1333" s="87" t="n">
        <v>65</v>
      </c>
      <c r="O1333" s="88" t="n">
        <v>65161</v>
      </c>
      <c r="P1333" s="87" t="s">
        <v>1590</v>
      </c>
      <c r="Q1333" s="1" t="str">
        <f aca="false">CONCATENATE(N1333," - ",P1333)</f>
        <v>65 - ESCONDEAUX</v>
      </c>
      <c r="R1333" s="89" t="n">
        <v>44211</v>
      </c>
      <c r="S1333" s="89" t="n">
        <v>44323</v>
      </c>
      <c r="T1333" s="90" t="n">
        <v>0</v>
      </c>
      <c r="U1333" s="89" t="n">
        <v>44323</v>
      </c>
    </row>
    <row r="1334" customFormat="false" ht="13.8" hidden="false" customHeight="false" outlineLevel="0" collapsed="false">
      <c r="N1334" s="87" t="n">
        <v>65</v>
      </c>
      <c r="O1334" s="88" t="s">
        <v>1591</v>
      </c>
      <c r="P1334" s="87" t="s">
        <v>1592</v>
      </c>
      <c r="Q1334" s="1" t="str">
        <f aca="false">CONCATENATE(N1334," - ",P1334)</f>
        <v>65 - ESTAMPURES</v>
      </c>
      <c r="R1334" s="89" t="n">
        <v>44224</v>
      </c>
      <c r="S1334" s="89" t="n">
        <v>44306</v>
      </c>
      <c r="T1334" s="90" t="n">
        <v>29</v>
      </c>
      <c r="U1334" s="89" t="n">
        <v>44335</v>
      </c>
    </row>
    <row r="1335" customFormat="false" ht="13.8" hidden="false" customHeight="false" outlineLevel="0" collapsed="false">
      <c r="N1335" s="87" t="n">
        <v>65</v>
      </c>
      <c r="O1335" s="88" t="n">
        <v>65174</v>
      </c>
      <c r="P1335" s="87" t="s">
        <v>1593</v>
      </c>
      <c r="Q1335" s="1" t="str">
        <f aca="false">CONCATENATE(N1335," - ",P1335)</f>
        <v>65 - ESTIRAC</v>
      </c>
      <c r="R1335" s="89" t="n">
        <v>44187</v>
      </c>
      <c r="S1335" s="89" t="n">
        <v>44323</v>
      </c>
      <c r="T1335" s="90" t="n">
        <v>0</v>
      </c>
      <c r="U1335" s="89" t="n">
        <v>44323</v>
      </c>
    </row>
    <row r="1336" customFormat="false" ht="13.8" hidden="false" customHeight="false" outlineLevel="0" collapsed="false">
      <c r="N1336" s="87" t="n">
        <v>65</v>
      </c>
      <c r="O1336" s="88" t="n">
        <v>65176</v>
      </c>
      <c r="P1336" s="87" t="s">
        <v>1594</v>
      </c>
      <c r="Q1336" s="1" t="str">
        <f aca="false">CONCATENATE(N1336," - ",P1336)</f>
        <v>65 - FERRIERES</v>
      </c>
      <c r="R1336" s="89" t="n">
        <v>44211</v>
      </c>
      <c r="S1336" s="89" t="n">
        <v>44335</v>
      </c>
      <c r="T1336" s="90" t="n">
        <v>0</v>
      </c>
      <c r="U1336" s="89" t="n">
        <v>44335</v>
      </c>
    </row>
    <row r="1337" customFormat="false" ht="13.8" hidden="false" customHeight="false" outlineLevel="0" collapsed="false">
      <c r="N1337" s="87" t="n">
        <v>65</v>
      </c>
      <c r="O1337" s="88" t="n">
        <v>65177</v>
      </c>
      <c r="P1337" s="87" t="s">
        <v>1595</v>
      </c>
      <c r="Q1337" s="1" t="str">
        <f aca="false">CONCATENATE(N1337," - ",P1337)</f>
        <v>65 - FONTRAILLES</v>
      </c>
      <c r="R1337" s="89" t="n">
        <v>44222</v>
      </c>
      <c r="S1337" s="89" t="n">
        <v>44335</v>
      </c>
      <c r="T1337" s="90" t="n">
        <v>0</v>
      </c>
      <c r="U1337" s="89" t="n">
        <v>44335</v>
      </c>
    </row>
    <row r="1338" customFormat="false" ht="13.8" hidden="false" customHeight="false" outlineLevel="0" collapsed="false">
      <c r="N1338" s="87" t="n">
        <v>65</v>
      </c>
      <c r="O1338" s="88" t="s">
        <v>1596</v>
      </c>
      <c r="P1338" s="87" t="s">
        <v>1597</v>
      </c>
      <c r="Q1338" s="1" t="str">
        <f aca="false">CONCATENATE(N1338," - ",P1338)</f>
        <v>65 - FRECHEDE</v>
      </c>
      <c r="R1338" s="89" t="n">
        <v>44224</v>
      </c>
      <c r="S1338" s="89" t="n">
        <v>44306</v>
      </c>
      <c r="T1338" s="90" t="n">
        <v>29</v>
      </c>
      <c r="U1338" s="89" t="n">
        <v>44335</v>
      </c>
    </row>
    <row r="1339" customFormat="false" ht="13.8" hidden="false" customHeight="false" outlineLevel="0" collapsed="false">
      <c r="N1339" s="87" t="n">
        <v>65</v>
      </c>
      <c r="O1339" s="88" t="n">
        <v>65182</v>
      </c>
      <c r="P1339" s="87" t="s">
        <v>1598</v>
      </c>
      <c r="Q1339" s="1" t="str">
        <f aca="false">CONCATENATE(N1339," - ",P1339)</f>
        <v>65 - GAILLAGOS</v>
      </c>
      <c r="R1339" s="89" t="n">
        <v>44211</v>
      </c>
      <c r="S1339" s="89" t="n">
        <v>44335</v>
      </c>
      <c r="T1339" s="90" t="n">
        <v>0</v>
      </c>
      <c r="U1339" s="89" t="n">
        <v>44335</v>
      </c>
    </row>
    <row r="1340" customFormat="false" ht="13.8" hidden="false" customHeight="false" outlineLevel="0" collapsed="false">
      <c r="N1340" s="87" t="n">
        <v>65</v>
      </c>
      <c r="O1340" s="88" t="n">
        <v>65183</v>
      </c>
      <c r="P1340" s="87" t="s">
        <v>1599</v>
      </c>
      <c r="Q1340" s="1" t="str">
        <f aca="false">CONCATENATE(N1340," - ",P1340)</f>
        <v>65 - GALAN</v>
      </c>
      <c r="R1340" s="89" t="n">
        <v>44222</v>
      </c>
      <c r="S1340" s="89" t="n">
        <v>44305</v>
      </c>
      <c r="T1340" s="90" t="n">
        <v>0</v>
      </c>
      <c r="U1340" s="89" t="n">
        <v>44305</v>
      </c>
    </row>
    <row r="1341" customFormat="false" ht="13.8" hidden="false" customHeight="false" outlineLevel="0" collapsed="false">
      <c r="N1341" s="87" t="n">
        <v>65</v>
      </c>
      <c r="O1341" s="88" t="n">
        <v>65184</v>
      </c>
      <c r="P1341" s="87" t="s">
        <v>1600</v>
      </c>
      <c r="Q1341" s="1" t="str">
        <f aca="false">CONCATENATE(N1341," - ",P1341)</f>
        <v>65 - GALEZ</v>
      </c>
      <c r="R1341" s="89" t="n">
        <v>44222</v>
      </c>
      <c r="S1341" s="89" t="n">
        <v>44305</v>
      </c>
      <c r="T1341" s="90" t="n">
        <v>0</v>
      </c>
      <c r="U1341" s="89" t="n">
        <v>44305</v>
      </c>
    </row>
    <row r="1342" customFormat="false" ht="13.8" hidden="false" customHeight="false" outlineLevel="0" collapsed="false">
      <c r="N1342" s="87" t="n">
        <v>65</v>
      </c>
      <c r="O1342" s="88" t="n">
        <v>65185</v>
      </c>
      <c r="P1342" s="87" t="s">
        <v>1601</v>
      </c>
      <c r="Q1342" s="1" t="str">
        <f aca="false">CONCATENATE(N1342," - ",P1342)</f>
        <v>65 - GARDERES</v>
      </c>
      <c r="R1342" s="89" t="n">
        <v>44211</v>
      </c>
      <c r="S1342" s="89" t="n">
        <v>44307</v>
      </c>
      <c r="T1342" s="90" t="n">
        <v>0</v>
      </c>
      <c r="U1342" s="89" t="n">
        <v>44307</v>
      </c>
    </row>
    <row r="1343" customFormat="false" ht="13.8" hidden="false" customHeight="false" outlineLevel="0" collapsed="false">
      <c r="N1343" s="87" t="n">
        <v>65</v>
      </c>
      <c r="O1343" s="88" t="s">
        <v>1602</v>
      </c>
      <c r="P1343" s="87" t="s">
        <v>1603</v>
      </c>
      <c r="Q1343" s="1" t="str">
        <f aca="false">CONCATENATE(N1343," - ",P1343)</f>
        <v>65 - GAUSSAN</v>
      </c>
      <c r="R1343" s="89" t="n">
        <v>44222</v>
      </c>
      <c r="S1343" s="89" t="n">
        <v>44224</v>
      </c>
      <c r="T1343" s="90" t="n">
        <v>0</v>
      </c>
      <c r="U1343" s="89" t="n">
        <v>44224</v>
      </c>
    </row>
    <row r="1344" customFormat="false" ht="13.8" hidden="false" customHeight="false" outlineLevel="0" collapsed="false">
      <c r="N1344" s="87" t="n">
        <v>65</v>
      </c>
      <c r="O1344" s="88" t="n">
        <v>65189</v>
      </c>
      <c r="P1344" s="87" t="s">
        <v>1604</v>
      </c>
      <c r="Q1344" s="1" t="str">
        <f aca="false">CONCATENATE(N1344," - ",P1344)</f>
        <v>65 - GAYAN</v>
      </c>
      <c r="R1344" s="89" t="n">
        <v>44211</v>
      </c>
      <c r="S1344" s="89" t="n">
        <v>44307</v>
      </c>
      <c r="T1344" s="90" t="n">
        <v>0</v>
      </c>
      <c r="U1344" s="89" t="n">
        <v>44307</v>
      </c>
    </row>
    <row r="1345" customFormat="false" ht="13.8" hidden="false" customHeight="false" outlineLevel="0" collapsed="false">
      <c r="N1345" s="87" t="n">
        <v>65</v>
      </c>
      <c r="O1345" s="88" t="n">
        <v>65196</v>
      </c>
      <c r="P1345" s="87" t="s">
        <v>1605</v>
      </c>
      <c r="Q1345" s="1" t="str">
        <f aca="false">CONCATENATE(N1345," - ",P1345)</f>
        <v>65 - GENSAC</v>
      </c>
      <c r="R1345" s="89" t="n">
        <v>44205</v>
      </c>
      <c r="S1345" s="89" t="n">
        <v>44307</v>
      </c>
      <c r="T1345" s="90" t="n">
        <v>0</v>
      </c>
      <c r="U1345" s="89" t="n">
        <v>44307</v>
      </c>
    </row>
    <row r="1346" customFormat="false" ht="13.8" hidden="false" customHeight="false" outlineLevel="0" collapsed="false">
      <c r="N1346" s="87" t="n">
        <v>65</v>
      </c>
      <c r="O1346" s="88" t="n">
        <v>65204</v>
      </c>
      <c r="P1346" s="87" t="s">
        <v>1606</v>
      </c>
      <c r="Q1346" s="1" t="str">
        <f aca="false">CONCATENATE(N1346," - ",P1346)</f>
        <v>65 - GONEZ</v>
      </c>
      <c r="R1346" s="89" t="n">
        <v>44226</v>
      </c>
      <c r="S1346" s="89" t="n">
        <v>44323</v>
      </c>
      <c r="T1346" s="90" t="n">
        <v>0</v>
      </c>
      <c r="U1346" s="89" t="n">
        <v>44323</v>
      </c>
    </row>
    <row r="1347" customFormat="false" ht="13.8" hidden="false" customHeight="false" outlineLevel="0" collapsed="false">
      <c r="N1347" s="87" t="n">
        <v>65</v>
      </c>
      <c r="O1347" s="88" t="n">
        <v>65206</v>
      </c>
      <c r="P1347" s="87" t="s">
        <v>1607</v>
      </c>
      <c r="Q1347" s="1" t="str">
        <f aca="false">CONCATENATE(N1347," - ",P1347)</f>
        <v>65 - GOUDON</v>
      </c>
      <c r="R1347" s="89" t="n">
        <v>44226</v>
      </c>
      <c r="S1347" s="89" t="n">
        <v>44323</v>
      </c>
      <c r="T1347" s="90" t="n">
        <v>0</v>
      </c>
      <c r="U1347" s="89" t="n">
        <v>44323</v>
      </c>
    </row>
    <row r="1348" customFormat="false" ht="13.8" hidden="false" customHeight="false" outlineLevel="0" collapsed="false">
      <c r="N1348" s="87" t="n">
        <v>65</v>
      </c>
      <c r="O1348" s="88" t="n">
        <v>65213</v>
      </c>
      <c r="P1348" s="87" t="s">
        <v>1608</v>
      </c>
      <c r="Q1348" s="1" t="str">
        <f aca="false">CONCATENATE(N1348," - ",P1348)</f>
        <v>65 - GUIZERIX</v>
      </c>
      <c r="R1348" s="89" t="n">
        <v>44222</v>
      </c>
      <c r="S1348" s="89" t="n">
        <v>44335</v>
      </c>
      <c r="T1348" s="90" t="n">
        <v>0</v>
      </c>
      <c r="U1348" s="89" t="n">
        <v>44335</v>
      </c>
    </row>
    <row r="1349" customFormat="false" ht="13.8" hidden="false" customHeight="false" outlineLevel="0" collapsed="false">
      <c r="N1349" s="87" t="n">
        <v>65</v>
      </c>
      <c r="O1349" s="88" t="n">
        <v>65214</v>
      </c>
      <c r="P1349" s="87" t="s">
        <v>1609</v>
      </c>
      <c r="Q1349" s="1" t="str">
        <f aca="false">CONCATENATE(N1349," - ",P1349)</f>
        <v>65 - HACHAN</v>
      </c>
      <c r="R1349" s="89" t="n">
        <v>44222</v>
      </c>
      <c r="S1349" s="89" t="n">
        <v>44305</v>
      </c>
      <c r="T1349" s="90" t="n">
        <v>0</v>
      </c>
      <c r="U1349" s="89" t="n">
        <v>44305</v>
      </c>
    </row>
    <row r="1350" customFormat="false" ht="13.8" hidden="false" customHeight="false" outlineLevel="0" collapsed="false">
      <c r="N1350" s="87" t="n">
        <v>65</v>
      </c>
      <c r="O1350" s="88" t="n">
        <v>65215</v>
      </c>
      <c r="P1350" s="87" t="s">
        <v>1610</v>
      </c>
      <c r="Q1350" s="1" t="str">
        <f aca="false">CONCATENATE(N1350," - ",P1350)</f>
        <v>65 - HAGEDET</v>
      </c>
      <c r="R1350" s="89" t="n">
        <v>44187</v>
      </c>
      <c r="S1350" s="89" t="n">
        <v>44323</v>
      </c>
      <c r="T1350" s="90" t="n">
        <v>0</v>
      </c>
      <c r="U1350" s="89" t="n">
        <v>44323</v>
      </c>
    </row>
    <row r="1351" customFormat="false" ht="13.8" hidden="false" customHeight="false" outlineLevel="0" collapsed="false">
      <c r="N1351" s="87" t="n">
        <v>65</v>
      </c>
      <c r="O1351" s="88" t="n">
        <v>65219</v>
      </c>
      <c r="P1351" s="87" t="s">
        <v>1611</v>
      </c>
      <c r="Q1351" s="1" t="str">
        <f aca="false">CONCATENATE(N1351," - ",P1351)</f>
        <v>65 - HERES</v>
      </c>
      <c r="R1351" s="89" t="n">
        <v>44187</v>
      </c>
      <c r="S1351" s="89" t="n">
        <v>44335</v>
      </c>
      <c r="T1351" s="90" t="n">
        <v>0</v>
      </c>
      <c r="U1351" s="89" t="n">
        <v>44335</v>
      </c>
    </row>
    <row r="1352" customFormat="false" ht="13.8" hidden="false" customHeight="false" outlineLevel="0" collapsed="false">
      <c r="N1352" s="87" t="n">
        <v>65</v>
      </c>
      <c r="O1352" s="88" t="n">
        <v>65225</v>
      </c>
      <c r="P1352" s="87" t="s">
        <v>1612</v>
      </c>
      <c r="Q1352" s="1" t="str">
        <f aca="false">CONCATENATE(N1352," - ",P1352)</f>
        <v>65 - HOURC</v>
      </c>
      <c r="R1352" s="89" t="n">
        <v>44229</v>
      </c>
      <c r="S1352" s="89" t="n">
        <v>44323</v>
      </c>
      <c r="T1352" s="90" t="n">
        <v>0</v>
      </c>
      <c r="U1352" s="89" t="n">
        <v>44335</v>
      </c>
    </row>
    <row r="1353" customFormat="false" ht="13.8" hidden="false" customHeight="false" outlineLevel="0" collapsed="false">
      <c r="N1353" s="87" t="n">
        <v>65</v>
      </c>
      <c r="O1353" s="88" t="n">
        <v>65226</v>
      </c>
      <c r="P1353" s="87" t="s">
        <v>1613</v>
      </c>
      <c r="Q1353" s="1" t="str">
        <f aca="false">CONCATENATE(N1353," - ",P1353)</f>
        <v>65 - IBOS</v>
      </c>
      <c r="R1353" s="89" t="n">
        <v>44211</v>
      </c>
      <c r="S1353" s="89" t="n">
        <v>44307</v>
      </c>
      <c r="T1353" s="90" t="n">
        <v>0</v>
      </c>
      <c r="U1353" s="89" t="n">
        <v>44307</v>
      </c>
    </row>
    <row r="1354" customFormat="false" ht="13.8" hidden="false" customHeight="false" outlineLevel="0" collapsed="false">
      <c r="N1354" s="87" t="n">
        <v>65</v>
      </c>
      <c r="O1354" s="88" t="n">
        <v>65232</v>
      </c>
      <c r="P1354" s="87" t="s">
        <v>1614</v>
      </c>
      <c r="Q1354" s="1" t="str">
        <f aca="false">CONCATENATE(N1354," - ",P1354)</f>
        <v>65 - JACQUE</v>
      </c>
      <c r="R1354" s="89" t="n">
        <v>44226</v>
      </c>
      <c r="S1354" s="89" t="n">
        <v>44335</v>
      </c>
      <c r="T1354" s="90" t="n">
        <v>0</v>
      </c>
      <c r="U1354" s="89" t="n">
        <v>44335</v>
      </c>
    </row>
    <row r="1355" customFormat="false" ht="13.8" hidden="false" customHeight="false" outlineLevel="0" collapsed="false">
      <c r="N1355" s="87" t="n">
        <v>65</v>
      </c>
      <c r="O1355" s="88" t="n">
        <v>65240</v>
      </c>
      <c r="P1355" s="87" t="s">
        <v>1615</v>
      </c>
      <c r="Q1355" s="1" t="str">
        <f aca="false">CONCATENATE(N1355," - ",P1355)</f>
        <v>65 - LABATUT-RIVIERE</v>
      </c>
      <c r="R1355" s="89" t="n">
        <v>44187</v>
      </c>
      <c r="S1355" s="89" t="n">
        <v>44335</v>
      </c>
      <c r="T1355" s="90" t="n">
        <v>0</v>
      </c>
      <c r="U1355" s="89" t="n">
        <v>44335</v>
      </c>
    </row>
    <row r="1356" customFormat="false" ht="13.8" hidden="false" customHeight="false" outlineLevel="0" collapsed="false">
      <c r="N1356" s="87" t="n">
        <v>65</v>
      </c>
      <c r="O1356" s="88" t="n">
        <v>65242</v>
      </c>
      <c r="P1356" s="87" t="s">
        <v>1616</v>
      </c>
      <c r="Q1356" s="1" t="str">
        <f aca="false">CONCATENATE(N1356," - ",P1356)</f>
        <v>65 - LACASSAGNE</v>
      </c>
      <c r="R1356" s="89" t="n">
        <v>44211</v>
      </c>
      <c r="S1356" s="89" t="n">
        <v>44335</v>
      </c>
      <c r="T1356" s="90" t="n">
        <v>0</v>
      </c>
      <c r="U1356" s="89" t="n">
        <v>44335</v>
      </c>
    </row>
    <row r="1357" customFormat="false" ht="13.8" hidden="false" customHeight="false" outlineLevel="0" collapsed="false">
      <c r="N1357" s="87" t="n">
        <v>65</v>
      </c>
      <c r="O1357" s="88" t="n">
        <v>65243</v>
      </c>
      <c r="P1357" s="87" t="s">
        <v>1617</v>
      </c>
      <c r="Q1357" s="1" t="str">
        <f aca="false">CONCATENATE(N1357," - ",P1357)</f>
        <v>65 - LAFITOLE</v>
      </c>
      <c r="R1357" s="89" t="n">
        <v>44188</v>
      </c>
      <c r="S1357" s="89" t="n">
        <v>44335</v>
      </c>
      <c r="T1357" s="90" t="n">
        <v>0</v>
      </c>
      <c r="U1357" s="89" t="n">
        <v>44335</v>
      </c>
    </row>
    <row r="1358" customFormat="false" ht="13.8" hidden="false" customHeight="false" outlineLevel="0" collapsed="false">
      <c r="N1358" s="87" t="n">
        <v>65</v>
      </c>
      <c r="O1358" s="88" t="n">
        <v>65244</v>
      </c>
      <c r="P1358" s="87" t="s">
        <v>1618</v>
      </c>
      <c r="Q1358" s="1" t="str">
        <f aca="false">CONCATENATE(N1358," - ",P1358)</f>
        <v>65 - LAGARDE</v>
      </c>
      <c r="R1358" s="89" t="n">
        <v>44211</v>
      </c>
      <c r="S1358" s="89" t="n">
        <v>44307</v>
      </c>
      <c r="T1358" s="90" t="n">
        <v>0</v>
      </c>
      <c r="U1358" s="89" t="n">
        <v>44307</v>
      </c>
    </row>
    <row r="1359" customFormat="false" ht="13.8" hidden="false" customHeight="false" outlineLevel="0" collapsed="false">
      <c r="N1359" s="87" t="n">
        <v>65</v>
      </c>
      <c r="O1359" s="88" t="n">
        <v>65248</v>
      </c>
      <c r="P1359" s="87" t="s">
        <v>1619</v>
      </c>
      <c r="Q1359" s="1" t="str">
        <f aca="false">CONCATENATE(N1359," - ",P1359)</f>
        <v>65 - LAHITTE-TOUPIERE</v>
      </c>
      <c r="R1359" s="89" t="n">
        <v>44188</v>
      </c>
      <c r="S1359" s="89" t="n">
        <v>44323</v>
      </c>
      <c r="T1359" s="90" t="n">
        <v>0</v>
      </c>
      <c r="U1359" s="89" t="n">
        <v>44323</v>
      </c>
    </row>
    <row r="1360" customFormat="false" ht="13.8" hidden="false" customHeight="false" outlineLevel="0" collapsed="false">
      <c r="N1360" s="87" t="n">
        <v>65</v>
      </c>
      <c r="O1360" s="88" t="n">
        <v>65250</v>
      </c>
      <c r="P1360" s="87" t="s">
        <v>1620</v>
      </c>
      <c r="Q1360" s="1" t="str">
        <f aca="false">CONCATENATE(N1360," - ",P1360)</f>
        <v>65 - LALANNE-TRIE</v>
      </c>
      <c r="R1360" s="89" t="n">
        <v>44222</v>
      </c>
      <c r="S1360" s="89" t="n">
        <v>44335</v>
      </c>
      <c r="T1360" s="90" t="n">
        <v>0</v>
      </c>
      <c r="U1360" s="89" t="n">
        <v>44335</v>
      </c>
    </row>
    <row r="1361" customFormat="false" ht="13.8" hidden="false" customHeight="false" outlineLevel="0" collapsed="false">
      <c r="N1361" s="87" t="n">
        <v>65</v>
      </c>
      <c r="O1361" s="88" t="n">
        <v>65253</v>
      </c>
      <c r="P1361" s="87" t="s">
        <v>1621</v>
      </c>
      <c r="Q1361" s="1" t="str">
        <f aca="false">CONCATENATE(N1361," - ",P1361)</f>
        <v>65 - LAMARQUE-RUSTAING</v>
      </c>
      <c r="R1361" s="89" t="n">
        <v>44222</v>
      </c>
      <c r="S1361" s="89" t="n">
        <v>44335</v>
      </c>
      <c r="T1361" s="90" t="n">
        <v>0</v>
      </c>
      <c r="U1361" s="89" t="n">
        <v>44335</v>
      </c>
    </row>
    <row r="1362" customFormat="false" ht="13.8" hidden="false" customHeight="false" outlineLevel="0" collapsed="false">
      <c r="N1362" s="87" t="n">
        <v>65</v>
      </c>
      <c r="O1362" s="88" t="n">
        <v>65254</v>
      </c>
      <c r="P1362" s="87" t="s">
        <v>1622</v>
      </c>
      <c r="Q1362" s="1" t="str">
        <f aca="false">CONCATENATE(N1362," - ",P1362)</f>
        <v>65 - LAMEAC</v>
      </c>
      <c r="R1362" s="89" t="n">
        <v>44224</v>
      </c>
      <c r="S1362" s="89" t="n">
        <v>44295</v>
      </c>
      <c r="T1362" s="90" t="n">
        <v>40</v>
      </c>
      <c r="U1362" s="89" t="n">
        <v>44335</v>
      </c>
    </row>
    <row r="1363" customFormat="false" ht="13.8" hidden="false" customHeight="false" outlineLevel="0" collapsed="false">
      <c r="N1363" s="87" t="n">
        <v>65</v>
      </c>
      <c r="O1363" s="88" t="n">
        <v>65260</v>
      </c>
      <c r="P1363" s="87" t="s">
        <v>1623</v>
      </c>
      <c r="Q1363" s="1" t="str">
        <f aca="false">CONCATENATE(N1363," - ",P1363)</f>
        <v>65 - LAPEYRE</v>
      </c>
      <c r="R1363" s="89" t="n">
        <v>44222</v>
      </c>
      <c r="S1363" s="89" t="n">
        <v>44335</v>
      </c>
      <c r="T1363" s="90" t="n">
        <v>0</v>
      </c>
      <c r="U1363" s="89" t="n">
        <v>44335</v>
      </c>
    </row>
    <row r="1364" customFormat="false" ht="13.8" hidden="false" customHeight="false" outlineLevel="0" collapsed="false">
      <c r="N1364" s="87" t="n">
        <v>65</v>
      </c>
      <c r="O1364" s="88" t="s">
        <v>1624</v>
      </c>
      <c r="P1364" s="87" t="s">
        <v>1625</v>
      </c>
      <c r="Q1364" s="1" t="str">
        <f aca="false">CONCATENATE(N1364," - ",P1364)</f>
        <v>65 - LARAN</v>
      </c>
      <c r="R1364" s="89" t="n">
        <v>44222</v>
      </c>
      <c r="S1364" s="89" t="n">
        <v>44224</v>
      </c>
      <c r="T1364" s="90" t="n">
        <v>0</v>
      </c>
      <c r="U1364" s="89" t="n">
        <v>44224</v>
      </c>
    </row>
    <row r="1365" customFormat="false" ht="13.8" hidden="false" customHeight="false" outlineLevel="0" collapsed="false">
      <c r="N1365" s="87" t="n">
        <v>65</v>
      </c>
      <c r="O1365" s="88" t="n">
        <v>65262</v>
      </c>
      <c r="P1365" s="87" t="s">
        <v>1334</v>
      </c>
      <c r="Q1365" s="1" t="str">
        <f aca="false">CONCATENATE(N1365," - ",P1365)</f>
        <v>65 - LARREULE</v>
      </c>
      <c r="R1365" s="89" t="n">
        <v>44188</v>
      </c>
      <c r="S1365" s="89" t="n">
        <v>44307</v>
      </c>
      <c r="T1365" s="90" t="n">
        <v>0</v>
      </c>
      <c r="U1365" s="89" t="n">
        <v>44307</v>
      </c>
    </row>
    <row r="1366" customFormat="false" ht="13.8" hidden="false" customHeight="false" outlineLevel="0" collapsed="false">
      <c r="N1366" s="87" t="n">
        <v>65</v>
      </c>
      <c r="O1366" s="88" t="n">
        <v>65263</v>
      </c>
      <c r="P1366" s="87" t="s">
        <v>1626</v>
      </c>
      <c r="Q1366" s="1" t="str">
        <f aca="false">CONCATENATE(N1366," - ",P1366)</f>
        <v>65 - LARROQUE</v>
      </c>
      <c r="R1366" s="89" t="n">
        <v>44222</v>
      </c>
      <c r="S1366" s="89" t="n">
        <v>44335</v>
      </c>
      <c r="T1366" s="90" t="n">
        <v>0</v>
      </c>
      <c r="U1366" s="89" t="n">
        <v>44335</v>
      </c>
    </row>
    <row r="1367" customFormat="false" ht="13.8" hidden="false" customHeight="false" outlineLevel="0" collapsed="false">
      <c r="N1367" s="87" t="n">
        <v>65</v>
      </c>
      <c r="O1367" s="88" t="n">
        <v>65264</v>
      </c>
      <c r="P1367" s="87" t="s">
        <v>1627</v>
      </c>
      <c r="Q1367" s="1" t="str">
        <f aca="false">CONCATENATE(N1367," - ",P1367)</f>
        <v>65 - LASCAZERES</v>
      </c>
      <c r="R1367" s="89" t="n">
        <v>44187</v>
      </c>
      <c r="S1367" s="89" t="n">
        <v>44323</v>
      </c>
      <c r="T1367" s="90" t="n">
        <v>0</v>
      </c>
      <c r="U1367" s="89" t="n">
        <v>44323</v>
      </c>
    </row>
    <row r="1368" customFormat="false" ht="13.8" hidden="false" customHeight="false" outlineLevel="0" collapsed="false">
      <c r="N1368" s="87" t="n">
        <v>65</v>
      </c>
      <c r="O1368" s="88" t="n">
        <v>65265</v>
      </c>
      <c r="P1368" s="87" t="s">
        <v>1628</v>
      </c>
      <c r="Q1368" s="1" t="str">
        <f aca="false">CONCATENATE(N1368," - ",P1368)</f>
        <v>65 - LASLADES</v>
      </c>
      <c r="R1368" s="89" t="n">
        <v>44229</v>
      </c>
      <c r="S1368" s="89" t="n">
        <v>44335</v>
      </c>
      <c r="T1368" s="90" t="n">
        <v>0</v>
      </c>
      <c r="U1368" s="89" t="n">
        <v>44335</v>
      </c>
    </row>
    <row r="1369" customFormat="false" ht="13.8" hidden="false" customHeight="false" outlineLevel="0" collapsed="false">
      <c r="N1369" s="87" t="n">
        <v>65</v>
      </c>
      <c r="O1369" s="88" t="n">
        <v>65269</v>
      </c>
      <c r="P1369" s="87" t="s">
        <v>1629</v>
      </c>
      <c r="Q1369" s="1" t="str">
        <f aca="false">CONCATENATE(N1369," - ",P1369)</f>
        <v>65 - LESCURRY</v>
      </c>
      <c r="R1369" s="89" t="n">
        <v>44211</v>
      </c>
      <c r="S1369" s="89" t="n">
        <v>44335</v>
      </c>
      <c r="T1369" s="90" t="n">
        <v>0</v>
      </c>
      <c r="U1369" s="89" t="n">
        <v>44335</v>
      </c>
    </row>
    <row r="1370" customFormat="false" ht="13.8" hidden="false" customHeight="false" outlineLevel="0" collapsed="false">
      <c r="N1370" s="87" t="n">
        <v>65</v>
      </c>
      <c r="O1370" s="88" t="n">
        <v>65273</v>
      </c>
      <c r="P1370" s="87" t="s">
        <v>1630</v>
      </c>
      <c r="Q1370" s="1" t="str">
        <f aca="false">CONCATENATE(N1370," - ",P1370)</f>
        <v>65 - LIAC</v>
      </c>
      <c r="R1370" s="89" t="n">
        <v>44205</v>
      </c>
      <c r="S1370" s="89" t="n">
        <v>44307</v>
      </c>
      <c r="T1370" s="90" t="n">
        <v>0</v>
      </c>
      <c r="U1370" s="89" t="n">
        <v>44307</v>
      </c>
    </row>
    <row r="1371" customFormat="false" ht="13.8" hidden="false" customHeight="false" outlineLevel="0" collapsed="false">
      <c r="N1371" s="87" t="n">
        <v>65</v>
      </c>
      <c r="O1371" s="88" t="n">
        <v>65274</v>
      </c>
      <c r="P1371" s="87" t="s">
        <v>1631</v>
      </c>
      <c r="Q1371" s="1" t="str">
        <f aca="false">CONCATENATE(N1371," - ",P1371)</f>
        <v>65 - LIBAROS</v>
      </c>
      <c r="R1371" s="89" t="n">
        <v>44222</v>
      </c>
      <c r="S1371" s="89" t="n">
        <v>44305</v>
      </c>
      <c r="T1371" s="90" t="n">
        <v>0</v>
      </c>
      <c r="U1371" s="89" t="n">
        <v>44305</v>
      </c>
    </row>
    <row r="1372" customFormat="false" ht="13.8" hidden="false" customHeight="false" outlineLevel="0" collapsed="false">
      <c r="N1372" s="87" t="n">
        <v>65</v>
      </c>
      <c r="O1372" s="88" t="n">
        <v>65276</v>
      </c>
      <c r="P1372" s="87" t="s">
        <v>1632</v>
      </c>
      <c r="Q1372" s="1" t="str">
        <f aca="false">CONCATENATE(N1372," - ",P1372)</f>
        <v>65 - LIZOS</v>
      </c>
      <c r="R1372" s="89" t="n">
        <v>44226</v>
      </c>
      <c r="S1372" s="89" t="n">
        <v>44323</v>
      </c>
      <c r="T1372" s="90" t="n">
        <v>0</v>
      </c>
      <c r="U1372" s="89" t="n">
        <v>44323</v>
      </c>
    </row>
    <row r="1373" customFormat="false" ht="13.8" hidden="false" customHeight="false" outlineLevel="0" collapsed="false">
      <c r="N1373" s="87" t="n">
        <v>65</v>
      </c>
      <c r="O1373" s="88" t="n">
        <v>65285</v>
      </c>
      <c r="P1373" s="87" t="s">
        <v>1633</v>
      </c>
      <c r="Q1373" s="1" t="str">
        <f aca="false">CONCATENATE(N1373," - ",P1373)</f>
        <v>65 - LOUIT</v>
      </c>
      <c r="R1373" s="89" t="n">
        <v>44226</v>
      </c>
      <c r="S1373" s="89" t="n">
        <v>44323</v>
      </c>
      <c r="T1373" s="90" t="n">
        <v>0</v>
      </c>
      <c r="U1373" s="89" t="n">
        <v>44323</v>
      </c>
    </row>
    <row r="1374" customFormat="false" ht="13.8" hidden="false" customHeight="false" outlineLevel="0" collapsed="false">
      <c r="N1374" s="87" t="n">
        <v>65</v>
      </c>
      <c r="O1374" s="88" t="n">
        <v>65288</v>
      </c>
      <c r="P1374" s="87" t="s">
        <v>1634</v>
      </c>
      <c r="Q1374" s="1" t="str">
        <f aca="false">CONCATENATE(N1374," - ",P1374)</f>
        <v>65 - LUBRET-SAINT-LUC</v>
      </c>
      <c r="R1374" s="89" t="n">
        <v>44222</v>
      </c>
      <c r="S1374" s="89" t="n">
        <v>44335</v>
      </c>
      <c r="T1374" s="90" t="n">
        <v>0</v>
      </c>
      <c r="U1374" s="89" t="n">
        <v>44335</v>
      </c>
    </row>
    <row r="1375" customFormat="false" ht="13.8" hidden="false" customHeight="false" outlineLevel="0" collapsed="false">
      <c r="N1375" s="87" t="n">
        <v>65</v>
      </c>
      <c r="O1375" s="88" t="n">
        <v>65289</v>
      </c>
      <c r="P1375" s="87" t="s">
        <v>1635</v>
      </c>
      <c r="Q1375" s="1" t="str">
        <f aca="false">CONCATENATE(N1375," - ",P1375)</f>
        <v>65 - LUBY-BETMONT</v>
      </c>
      <c r="R1375" s="89" t="n">
        <v>44222</v>
      </c>
      <c r="S1375" s="89" t="n">
        <v>44323</v>
      </c>
      <c r="T1375" s="90" t="n">
        <v>0</v>
      </c>
      <c r="U1375" s="89" t="n">
        <v>44323</v>
      </c>
    </row>
    <row r="1376" customFormat="false" ht="13.8" hidden="false" customHeight="false" outlineLevel="0" collapsed="false">
      <c r="N1376" s="87" t="n">
        <v>65</v>
      </c>
      <c r="O1376" s="88" t="n">
        <v>65292</v>
      </c>
      <c r="P1376" s="87" t="s">
        <v>1636</v>
      </c>
      <c r="Q1376" s="1" t="str">
        <f aca="false">CONCATENATE(N1376," - ",P1376)</f>
        <v>65 - LUQUET</v>
      </c>
      <c r="R1376" s="89" t="n">
        <v>44211</v>
      </c>
      <c r="S1376" s="89" t="n">
        <v>44307</v>
      </c>
      <c r="T1376" s="90" t="n">
        <v>0</v>
      </c>
      <c r="U1376" s="89" t="n">
        <v>44307</v>
      </c>
    </row>
    <row r="1377" customFormat="false" ht="13.8" hidden="false" customHeight="false" outlineLevel="0" collapsed="false">
      <c r="N1377" s="87" t="n">
        <v>65</v>
      </c>
      <c r="O1377" s="88" t="n">
        <v>65293</v>
      </c>
      <c r="P1377" s="87" t="s">
        <v>1637</v>
      </c>
      <c r="Q1377" s="1" t="str">
        <f aca="false">CONCATENATE(N1377," - ",P1377)</f>
        <v>65 - LUSTAR</v>
      </c>
      <c r="R1377" s="89" t="n">
        <v>44222</v>
      </c>
      <c r="S1377" s="89" t="n">
        <v>44323</v>
      </c>
      <c r="T1377" s="90" t="n">
        <v>0</v>
      </c>
      <c r="U1377" s="89" t="n">
        <v>44323</v>
      </c>
    </row>
    <row r="1378" customFormat="false" ht="13.8" hidden="false" customHeight="false" outlineLevel="0" collapsed="false">
      <c r="N1378" s="87" t="n">
        <v>65</v>
      </c>
      <c r="O1378" s="88" t="s">
        <v>1638</v>
      </c>
      <c r="P1378" s="87" t="s">
        <v>1639</v>
      </c>
      <c r="Q1378" s="1" t="str">
        <f aca="false">CONCATENATE(N1378," - ",P1378)</f>
        <v>65 - MADIRAN</v>
      </c>
      <c r="R1378" s="89" t="n">
        <v>44188</v>
      </c>
      <c r="S1378" s="89" t="n">
        <v>44258</v>
      </c>
      <c r="T1378" s="90" t="n">
        <v>65</v>
      </c>
      <c r="U1378" s="89" t="n">
        <v>44323</v>
      </c>
    </row>
    <row r="1379" customFormat="false" ht="13.8" hidden="false" customHeight="false" outlineLevel="0" collapsed="false">
      <c r="N1379" s="87" t="n">
        <v>65</v>
      </c>
      <c r="O1379" s="88" t="n">
        <v>65297</v>
      </c>
      <c r="P1379" s="87" t="s">
        <v>1640</v>
      </c>
      <c r="Q1379" s="1" t="str">
        <f aca="false">CONCATENATE(N1379," - ",P1379)</f>
        <v>65 - MANSAN</v>
      </c>
      <c r="R1379" s="89" t="n">
        <v>44226</v>
      </c>
      <c r="S1379" s="89" t="n">
        <v>44335</v>
      </c>
      <c r="T1379" s="90" t="n">
        <v>0</v>
      </c>
      <c r="U1379" s="89" t="n">
        <v>44335</v>
      </c>
    </row>
    <row r="1380" customFormat="false" ht="13.8" hidden="false" customHeight="false" outlineLevel="0" collapsed="false">
      <c r="N1380" s="87" t="n">
        <v>65</v>
      </c>
      <c r="O1380" s="88" t="n">
        <v>65298</v>
      </c>
      <c r="P1380" s="87" t="s">
        <v>1641</v>
      </c>
      <c r="Q1380" s="1" t="str">
        <f aca="false">CONCATENATE(N1380," - ",P1380)</f>
        <v>65 - MARQUERIE</v>
      </c>
      <c r="R1380" s="89" t="n">
        <v>44226</v>
      </c>
      <c r="S1380" s="89" t="n">
        <v>44323</v>
      </c>
      <c r="T1380" s="90" t="n">
        <v>0</v>
      </c>
      <c r="U1380" s="89" t="n">
        <v>44323</v>
      </c>
    </row>
    <row r="1381" customFormat="false" ht="13.8" hidden="false" customHeight="false" outlineLevel="0" collapsed="false">
      <c r="N1381" s="87" t="n">
        <v>65</v>
      </c>
      <c r="O1381" s="88" t="n">
        <v>65299</v>
      </c>
      <c r="P1381" s="87" t="s">
        <v>1642</v>
      </c>
      <c r="Q1381" s="1" t="str">
        <f aca="false">CONCATENATE(N1381," - ",P1381)</f>
        <v>65 - MARSAC</v>
      </c>
      <c r="R1381" s="89" t="n">
        <v>44211</v>
      </c>
      <c r="S1381" s="89" t="n">
        <v>44307</v>
      </c>
      <c r="T1381" s="90" t="n">
        <v>0</v>
      </c>
      <c r="U1381" s="89" t="n">
        <v>44307</v>
      </c>
    </row>
    <row r="1382" customFormat="false" ht="13.8" hidden="false" customHeight="false" outlineLevel="0" collapsed="false">
      <c r="N1382" s="87" t="n">
        <v>65</v>
      </c>
      <c r="O1382" s="88" t="n">
        <v>65301</v>
      </c>
      <c r="P1382" s="87" t="s">
        <v>536</v>
      </c>
      <c r="Q1382" s="1" t="str">
        <f aca="false">CONCATENATE(N1382," - ",P1382)</f>
        <v>65 - MARSEILLAN</v>
      </c>
      <c r="R1382" s="89" t="n">
        <v>44226</v>
      </c>
      <c r="S1382" s="89" t="n">
        <v>44323</v>
      </c>
      <c r="T1382" s="90" t="n">
        <v>0</v>
      </c>
      <c r="U1382" s="89" t="n">
        <v>44323</v>
      </c>
    </row>
    <row r="1383" customFormat="false" ht="13.8" hidden="false" customHeight="false" outlineLevel="0" collapsed="false">
      <c r="N1383" s="87" t="n">
        <v>65</v>
      </c>
      <c r="O1383" s="88" t="s">
        <v>1643</v>
      </c>
      <c r="P1383" s="87" t="s">
        <v>537</v>
      </c>
      <c r="Q1383" s="1" t="str">
        <f aca="false">CONCATENATE(N1383," - ",P1383)</f>
        <v>65 - MASCARAS</v>
      </c>
      <c r="R1383" s="89" t="n">
        <v>44265</v>
      </c>
      <c r="S1383" s="89" t="n">
        <v>44273</v>
      </c>
      <c r="T1383" s="90" t="n">
        <v>0</v>
      </c>
      <c r="U1383" s="89" t="n">
        <v>44273</v>
      </c>
    </row>
    <row r="1384" customFormat="false" ht="13.8" hidden="false" customHeight="false" outlineLevel="0" collapsed="false">
      <c r="N1384" s="87" t="n">
        <v>65</v>
      </c>
      <c r="O1384" s="88" t="n">
        <v>65304</v>
      </c>
      <c r="P1384" s="87" t="s">
        <v>1644</v>
      </c>
      <c r="Q1384" s="1" t="str">
        <f aca="false">CONCATENATE(N1384," - ",P1384)</f>
        <v>65 - MAUBOURGUET</v>
      </c>
      <c r="R1384" s="89" t="n">
        <v>44187</v>
      </c>
      <c r="S1384" s="89" t="n">
        <v>44211</v>
      </c>
      <c r="T1384" s="90" t="n">
        <v>124</v>
      </c>
      <c r="U1384" s="89" t="n">
        <v>44335</v>
      </c>
    </row>
    <row r="1385" customFormat="false" ht="13.8" hidden="false" customHeight="false" outlineLevel="0" collapsed="false">
      <c r="N1385" s="87" t="n">
        <v>65</v>
      </c>
      <c r="O1385" s="88" t="n">
        <v>65308</v>
      </c>
      <c r="P1385" s="87" t="s">
        <v>811</v>
      </c>
      <c r="Q1385" s="1" t="str">
        <f aca="false">CONCATENATE(N1385," - ",P1385)</f>
        <v>65 - MAZEROLLES</v>
      </c>
      <c r="R1385" s="89" t="n">
        <v>44224</v>
      </c>
      <c r="S1385" s="89" t="n">
        <v>44335</v>
      </c>
      <c r="T1385" s="90" t="n">
        <v>0</v>
      </c>
      <c r="U1385" s="89" t="n">
        <v>44335</v>
      </c>
    </row>
    <row r="1386" customFormat="false" ht="13.8" hidden="false" customHeight="false" outlineLevel="0" collapsed="false">
      <c r="N1386" s="87" t="n">
        <v>65</v>
      </c>
      <c r="O1386" s="88" t="n">
        <v>65311</v>
      </c>
      <c r="P1386" s="87" t="s">
        <v>1645</v>
      </c>
      <c r="Q1386" s="1" t="str">
        <f aca="false">CONCATENATE(N1386," - ",P1386)</f>
        <v>65 - MINGOT</v>
      </c>
      <c r="R1386" s="89" t="n">
        <v>44211</v>
      </c>
      <c r="S1386" s="89" t="n">
        <v>44335</v>
      </c>
      <c r="T1386" s="90" t="n">
        <v>0</v>
      </c>
      <c r="U1386" s="89" t="n">
        <v>44335</v>
      </c>
    </row>
    <row r="1387" customFormat="false" ht="13.8" hidden="false" customHeight="false" outlineLevel="0" collapsed="false">
      <c r="N1387" s="87" t="n">
        <v>65</v>
      </c>
      <c r="O1387" s="88" t="n">
        <v>65314</v>
      </c>
      <c r="P1387" s="87" t="s">
        <v>1646</v>
      </c>
      <c r="Q1387" s="1" t="str">
        <f aca="false">CONCATENATE(N1387," - ",P1387)</f>
        <v>65 - MONFAUCON</v>
      </c>
      <c r="R1387" s="89" t="n">
        <v>44188</v>
      </c>
      <c r="S1387" s="89" t="n">
        <v>44335</v>
      </c>
      <c r="T1387" s="90" t="n">
        <v>0</v>
      </c>
      <c r="U1387" s="89" t="n">
        <v>44335</v>
      </c>
    </row>
    <row r="1388" customFormat="false" ht="13.8" hidden="false" customHeight="false" outlineLevel="0" collapsed="false">
      <c r="N1388" s="87" t="n">
        <v>65</v>
      </c>
      <c r="O1388" s="88" t="n">
        <v>65318</v>
      </c>
      <c r="P1388" s="87" t="s">
        <v>996</v>
      </c>
      <c r="Q1388" s="1" t="str">
        <f aca="false">CONCATENATE(N1388," - ",P1388)</f>
        <v>65 - MONTASTRUC</v>
      </c>
      <c r="R1388" s="89" t="n">
        <v>44222</v>
      </c>
      <c r="S1388" s="89" t="n">
        <v>44305</v>
      </c>
      <c r="T1388" s="90" t="n">
        <v>0</v>
      </c>
      <c r="U1388" s="89" t="n">
        <v>44305</v>
      </c>
    </row>
    <row r="1389" customFormat="false" ht="13.8" hidden="false" customHeight="false" outlineLevel="0" collapsed="false">
      <c r="N1389" s="87" t="n">
        <v>65</v>
      </c>
      <c r="O1389" s="88" t="n">
        <v>65324</v>
      </c>
      <c r="P1389" s="87" t="s">
        <v>1647</v>
      </c>
      <c r="Q1389" s="1" t="str">
        <f aca="false">CONCATENATE(N1389," - ",P1389)</f>
        <v>65 - MOULEDOUS</v>
      </c>
      <c r="R1389" s="89" t="n">
        <v>44226</v>
      </c>
      <c r="S1389" s="89" t="n">
        <v>44323</v>
      </c>
      <c r="T1389" s="90" t="n">
        <v>0</v>
      </c>
      <c r="U1389" s="89" t="n">
        <v>44323</v>
      </c>
    </row>
    <row r="1390" customFormat="false" ht="13.8" hidden="false" customHeight="false" outlineLevel="0" collapsed="false">
      <c r="N1390" s="87" t="n">
        <v>65</v>
      </c>
      <c r="O1390" s="88" t="n">
        <v>65325</v>
      </c>
      <c r="P1390" s="87" t="s">
        <v>1648</v>
      </c>
      <c r="Q1390" s="1" t="str">
        <f aca="false">CONCATENATE(N1390," - ",P1390)</f>
        <v>65 - MOUMOULOUS</v>
      </c>
      <c r="R1390" s="89" t="n">
        <v>44224</v>
      </c>
      <c r="S1390" s="89" t="n">
        <v>44295</v>
      </c>
      <c r="T1390" s="90" t="n">
        <v>40</v>
      </c>
      <c r="U1390" s="89" t="n">
        <v>44335</v>
      </c>
    </row>
    <row r="1391" customFormat="false" ht="13.8" hidden="false" customHeight="false" outlineLevel="0" collapsed="false">
      <c r="N1391" s="87" t="n">
        <v>65</v>
      </c>
      <c r="O1391" s="88" t="n">
        <v>65326</v>
      </c>
      <c r="P1391" s="87" t="s">
        <v>1649</v>
      </c>
      <c r="Q1391" s="1" t="str">
        <f aca="false">CONCATENATE(N1391," - ",P1391)</f>
        <v>65 - MUN</v>
      </c>
      <c r="R1391" s="89" t="n">
        <v>44222</v>
      </c>
      <c r="S1391" s="89" t="n">
        <v>44323</v>
      </c>
      <c r="T1391" s="90" t="n">
        <v>0</v>
      </c>
      <c r="U1391" s="89" t="n">
        <v>44323</v>
      </c>
    </row>
    <row r="1392" customFormat="false" ht="13.8" hidden="false" customHeight="false" outlineLevel="0" collapsed="false">
      <c r="N1392" s="87" t="n">
        <v>65</v>
      </c>
      <c r="O1392" s="88" t="n">
        <v>65330</v>
      </c>
      <c r="P1392" s="87" t="s">
        <v>1650</v>
      </c>
      <c r="Q1392" s="1" t="str">
        <f aca="false">CONCATENATE(N1392," - ",P1392)</f>
        <v>65 - NOUILHAN</v>
      </c>
      <c r="R1392" s="89" t="n">
        <v>44205</v>
      </c>
      <c r="S1392" s="89" t="n">
        <v>44307</v>
      </c>
      <c r="T1392" s="90" t="n">
        <v>0</v>
      </c>
      <c r="U1392" s="89" t="n">
        <v>44307</v>
      </c>
    </row>
    <row r="1393" customFormat="false" ht="13.8" hidden="false" customHeight="false" outlineLevel="0" collapsed="false">
      <c r="N1393" s="87" t="n">
        <v>65</v>
      </c>
      <c r="O1393" s="88" t="n">
        <v>65332</v>
      </c>
      <c r="P1393" s="87" t="s">
        <v>1651</v>
      </c>
      <c r="Q1393" s="1" t="str">
        <f aca="false">CONCATENATE(N1393," - ",P1393)</f>
        <v>65 - OLEAC-DEBAT</v>
      </c>
      <c r="R1393" s="89" t="n">
        <v>44226</v>
      </c>
      <c r="S1393" s="89" t="n">
        <v>44323</v>
      </c>
      <c r="T1393" s="90" t="n">
        <v>0</v>
      </c>
      <c r="U1393" s="89" t="n">
        <v>44323</v>
      </c>
    </row>
    <row r="1394" customFormat="false" ht="13.8" hidden="false" customHeight="false" outlineLevel="0" collapsed="false">
      <c r="N1394" s="87" t="n">
        <v>65</v>
      </c>
      <c r="O1394" s="88" t="n">
        <v>65336</v>
      </c>
      <c r="P1394" s="87" t="s">
        <v>1652</v>
      </c>
      <c r="Q1394" s="1" t="str">
        <f aca="false">CONCATENATE(N1394," - ",P1394)</f>
        <v>65 - ORGAN</v>
      </c>
      <c r="R1394" s="89" t="n">
        <v>44222</v>
      </c>
      <c r="S1394" s="89" t="n">
        <v>44305</v>
      </c>
      <c r="T1394" s="90" t="n">
        <v>0</v>
      </c>
      <c r="U1394" s="89" t="n">
        <v>44305</v>
      </c>
    </row>
    <row r="1395" customFormat="false" ht="13.8" hidden="false" customHeight="false" outlineLevel="0" collapsed="false">
      <c r="N1395" s="87" t="n">
        <v>65</v>
      </c>
      <c r="O1395" s="88" t="n">
        <v>65337</v>
      </c>
      <c r="P1395" s="87" t="s">
        <v>1653</v>
      </c>
      <c r="Q1395" s="1" t="str">
        <f aca="false">CONCATENATE(N1395," - ",P1395)</f>
        <v>65 - ORIEUX</v>
      </c>
      <c r="R1395" s="89" t="n">
        <v>44222</v>
      </c>
      <c r="S1395" s="89" t="n">
        <v>44323</v>
      </c>
      <c r="T1395" s="90" t="n">
        <v>0</v>
      </c>
      <c r="U1395" s="89" t="n">
        <v>44323</v>
      </c>
    </row>
    <row r="1396" customFormat="false" ht="13.8" hidden="false" customHeight="false" outlineLevel="0" collapsed="false">
      <c r="N1396" s="87" t="n">
        <v>65</v>
      </c>
      <c r="O1396" s="88" t="n">
        <v>65340</v>
      </c>
      <c r="P1396" s="87" t="s">
        <v>1654</v>
      </c>
      <c r="Q1396" s="1" t="str">
        <f aca="false">CONCATENATE(N1396," - ",P1396)</f>
        <v>65 - ORLEIX</v>
      </c>
      <c r="R1396" s="89" t="n">
        <v>44229</v>
      </c>
      <c r="S1396" s="89" t="n">
        <v>44323</v>
      </c>
      <c r="T1396" s="90" t="n">
        <v>0</v>
      </c>
      <c r="U1396" s="89" t="n">
        <v>44323</v>
      </c>
    </row>
    <row r="1397" customFormat="false" ht="13.8" hidden="false" customHeight="false" outlineLevel="0" collapsed="false">
      <c r="N1397" s="87" t="n">
        <v>65</v>
      </c>
      <c r="O1397" s="88" t="n">
        <v>65341</v>
      </c>
      <c r="P1397" s="87" t="s">
        <v>1655</v>
      </c>
      <c r="Q1397" s="1" t="str">
        <f aca="false">CONCATENATE(N1397," - ",P1397)</f>
        <v>65 - OROIX</v>
      </c>
      <c r="R1397" s="89" t="n">
        <v>44211</v>
      </c>
      <c r="S1397" s="89" t="n">
        <v>44278</v>
      </c>
      <c r="T1397" s="90" t="n">
        <v>29</v>
      </c>
      <c r="U1397" s="89" t="n">
        <v>44307</v>
      </c>
    </row>
    <row r="1398" customFormat="false" ht="13.8" hidden="false" customHeight="false" outlineLevel="0" collapsed="false">
      <c r="N1398" s="87" t="n">
        <v>65</v>
      </c>
      <c r="O1398" s="88" t="n">
        <v>65342</v>
      </c>
      <c r="P1398" s="87" t="s">
        <v>1656</v>
      </c>
      <c r="Q1398" s="1" t="str">
        <f aca="false">CONCATENATE(N1398," - ",P1398)</f>
        <v>65 - OSMETS</v>
      </c>
      <c r="R1398" s="89" t="n">
        <v>44222</v>
      </c>
      <c r="S1398" s="89" t="n">
        <v>44295</v>
      </c>
      <c r="T1398" s="90" t="n">
        <v>40</v>
      </c>
      <c r="U1398" s="89" t="n">
        <v>44335</v>
      </c>
    </row>
    <row r="1399" customFormat="false" ht="13.8" hidden="false" customHeight="false" outlineLevel="0" collapsed="false">
      <c r="N1399" s="87" t="n">
        <v>65</v>
      </c>
      <c r="O1399" s="88" t="n">
        <v>65344</v>
      </c>
      <c r="P1399" s="87" t="s">
        <v>1657</v>
      </c>
      <c r="Q1399" s="1" t="str">
        <f aca="false">CONCATENATE(N1399," - ",P1399)</f>
        <v>65 - OSSUN</v>
      </c>
      <c r="R1399" s="89" t="n">
        <v>44211</v>
      </c>
      <c r="S1399" s="89" t="n">
        <v>44307</v>
      </c>
      <c r="T1399" s="90" t="n">
        <v>0</v>
      </c>
      <c r="U1399" s="89" t="n">
        <v>44307</v>
      </c>
    </row>
    <row r="1400" customFormat="false" ht="13.8" hidden="false" customHeight="false" outlineLevel="0" collapsed="false">
      <c r="N1400" s="87" t="n">
        <v>65</v>
      </c>
      <c r="O1400" s="88" t="n">
        <v>65350</v>
      </c>
      <c r="P1400" s="87" t="s">
        <v>1658</v>
      </c>
      <c r="Q1400" s="1" t="str">
        <f aca="false">CONCATENATE(N1400," - ",P1400)</f>
        <v>65 - OURSBELILLE</v>
      </c>
      <c r="R1400" s="89" t="n">
        <v>44211</v>
      </c>
      <c r="S1400" s="89" t="n">
        <v>44307</v>
      </c>
      <c r="T1400" s="90" t="n">
        <v>0</v>
      </c>
      <c r="U1400" s="89" t="n">
        <v>44307</v>
      </c>
    </row>
    <row r="1401" customFormat="false" ht="13.8" hidden="false" customHeight="false" outlineLevel="0" collapsed="false">
      <c r="N1401" s="87" t="n">
        <v>65</v>
      </c>
      <c r="O1401" s="88" t="n">
        <v>65358</v>
      </c>
      <c r="P1401" s="87" t="s">
        <v>1659</v>
      </c>
      <c r="Q1401" s="1" t="str">
        <f aca="false">CONCATENATE(N1401," - ",P1401)</f>
        <v>65 - PEYRET-SAINT-ANDRE</v>
      </c>
      <c r="R1401" s="89" t="n">
        <v>44222</v>
      </c>
      <c r="S1401" s="89" t="n">
        <v>44305</v>
      </c>
      <c r="T1401" s="90" t="n">
        <v>0</v>
      </c>
      <c r="U1401" s="89" t="n">
        <v>44305</v>
      </c>
    </row>
    <row r="1402" customFormat="false" ht="13.8" hidden="false" customHeight="false" outlineLevel="0" collapsed="false">
      <c r="N1402" s="87" t="n">
        <v>65</v>
      </c>
      <c r="O1402" s="88" t="n">
        <v>65359</v>
      </c>
      <c r="P1402" s="87" t="s">
        <v>1660</v>
      </c>
      <c r="Q1402" s="1" t="str">
        <f aca="false">CONCATENATE(N1402," - ",P1402)</f>
        <v>65 - PEYRIGUERE</v>
      </c>
      <c r="R1402" s="89" t="n">
        <v>44226</v>
      </c>
      <c r="S1402" s="89" t="n">
        <v>44323</v>
      </c>
      <c r="T1402" s="90" t="n">
        <v>0</v>
      </c>
      <c r="U1402" s="89" t="n">
        <v>44323</v>
      </c>
    </row>
    <row r="1403" customFormat="false" ht="13.8" hidden="false" customHeight="false" outlineLevel="0" collapsed="false">
      <c r="N1403" s="87" t="n">
        <v>65</v>
      </c>
      <c r="O1403" s="88" t="n">
        <v>65361</v>
      </c>
      <c r="P1403" s="87" t="s">
        <v>1661</v>
      </c>
      <c r="Q1403" s="1" t="str">
        <f aca="false">CONCATENATE(N1403," - ",P1403)</f>
        <v>65 - PEYRUN</v>
      </c>
      <c r="R1403" s="89" t="n">
        <v>44226</v>
      </c>
      <c r="S1403" s="89" t="n">
        <v>44335</v>
      </c>
      <c r="T1403" s="90" t="n">
        <v>0</v>
      </c>
      <c r="U1403" s="89" t="n">
        <v>44335</v>
      </c>
    </row>
    <row r="1404" customFormat="false" ht="13.8" hidden="false" customHeight="false" outlineLevel="0" collapsed="false">
      <c r="N1404" s="87" t="n">
        <v>65</v>
      </c>
      <c r="O1404" s="88" t="n">
        <v>65364</v>
      </c>
      <c r="P1404" s="87" t="s">
        <v>1662</v>
      </c>
      <c r="Q1404" s="1" t="str">
        <f aca="false">CONCATENATE(N1404," - ",P1404)</f>
        <v>65 - PINTAC</v>
      </c>
      <c r="R1404" s="89" t="n">
        <v>44211</v>
      </c>
      <c r="S1404" s="89" t="n">
        <v>44307</v>
      </c>
      <c r="T1404" s="90" t="n">
        <v>0</v>
      </c>
      <c r="U1404" s="89" t="n">
        <v>44307</v>
      </c>
    </row>
    <row r="1405" customFormat="false" ht="13.8" hidden="false" customHeight="false" outlineLevel="0" collapsed="false">
      <c r="N1405" s="87" t="n">
        <v>65</v>
      </c>
      <c r="O1405" s="88" t="n">
        <v>65369</v>
      </c>
      <c r="P1405" s="87" t="s">
        <v>1663</v>
      </c>
      <c r="Q1405" s="1" t="str">
        <f aca="false">CONCATENATE(N1405," - ",P1405)</f>
        <v>65 - POUYASTRUC</v>
      </c>
      <c r="R1405" s="89" t="n">
        <v>44226</v>
      </c>
      <c r="S1405" s="89" t="n">
        <v>44323</v>
      </c>
      <c r="T1405" s="90" t="n">
        <v>0</v>
      </c>
      <c r="U1405" s="89" t="n">
        <v>44323</v>
      </c>
    </row>
    <row r="1406" customFormat="false" ht="13.8" hidden="false" customHeight="false" outlineLevel="0" collapsed="false">
      <c r="N1406" s="87" t="n">
        <v>65</v>
      </c>
      <c r="O1406" s="88" t="n">
        <v>65372</v>
      </c>
      <c r="P1406" s="87" t="s">
        <v>1664</v>
      </c>
      <c r="Q1406" s="1" t="str">
        <f aca="false">CONCATENATE(N1406," - ",P1406)</f>
        <v>65 - PUJO</v>
      </c>
      <c r="R1406" s="89" t="n">
        <v>44211</v>
      </c>
      <c r="S1406" s="89" t="n">
        <v>44307</v>
      </c>
      <c r="T1406" s="90" t="n">
        <v>0</v>
      </c>
      <c r="U1406" s="89" t="n">
        <v>44307</v>
      </c>
    </row>
    <row r="1407" customFormat="false" ht="13.8" hidden="false" customHeight="false" outlineLevel="0" collapsed="false">
      <c r="N1407" s="87" t="n">
        <v>65</v>
      </c>
      <c r="O1407" s="88" t="n">
        <v>65373</v>
      </c>
      <c r="P1407" s="87" t="s">
        <v>1665</v>
      </c>
      <c r="Q1407" s="1" t="str">
        <f aca="false">CONCATENATE(N1407," - ",P1407)</f>
        <v>65 - PUNTOUS</v>
      </c>
      <c r="R1407" s="89" t="n">
        <v>44222</v>
      </c>
      <c r="S1407" s="89" t="n">
        <v>44335</v>
      </c>
      <c r="T1407" s="90" t="n">
        <v>0</v>
      </c>
      <c r="U1407" s="89" t="n">
        <v>44335</v>
      </c>
    </row>
    <row r="1408" customFormat="false" ht="13.8" hidden="false" customHeight="false" outlineLevel="0" collapsed="false">
      <c r="N1408" s="87" t="n">
        <v>65</v>
      </c>
      <c r="O1408" s="88" t="n">
        <v>65374</v>
      </c>
      <c r="P1408" s="87" t="s">
        <v>1666</v>
      </c>
      <c r="Q1408" s="1" t="str">
        <f aca="false">CONCATENATE(N1408," - ",P1408)</f>
        <v>65 - PUYDARRIEUX</v>
      </c>
      <c r="R1408" s="89" t="n">
        <v>44222</v>
      </c>
      <c r="S1408" s="89" t="n">
        <v>44335</v>
      </c>
      <c r="T1408" s="90" t="n">
        <v>0</v>
      </c>
      <c r="U1408" s="89" t="n">
        <v>44335</v>
      </c>
    </row>
    <row r="1409" customFormat="false" ht="13.8" hidden="false" customHeight="false" outlineLevel="0" collapsed="false">
      <c r="N1409" s="87" t="n">
        <v>65</v>
      </c>
      <c r="O1409" s="88" t="n">
        <v>65375</v>
      </c>
      <c r="P1409" s="87" t="s">
        <v>1667</v>
      </c>
      <c r="Q1409" s="1" t="str">
        <f aca="false">CONCATENATE(N1409," - ",P1409)</f>
        <v>65 - RABASTENS-DE-BIGORRE</v>
      </c>
      <c r="R1409" s="89" t="n">
        <v>44211</v>
      </c>
      <c r="S1409" s="89" t="n">
        <v>44335</v>
      </c>
      <c r="T1409" s="90" t="n">
        <v>0</v>
      </c>
      <c r="U1409" s="89" t="n">
        <v>44335</v>
      </c>
    </row>
    <row r="1410" customFormat="false" ht="13.8" hidden="false" customHeight="false" outlineLevel="0" collapsed="false">
      <c r="N1410" s="87" t="n">
        <v>65</v>
      </c>
      <c r="O1410" s="88" t="n">
        <v>65376</v>
      </c>
      <c r="P1410" s="87" t="s">
        <v>1668</v>
      </c>
      <c r="Q1410" s="1" t="str">
        <f aca="false">CONCATENATE(N1410," - ",P1410)</f>
        <v>65 - RECURT</v>
      </c>
      <c r="R1410" s="89" t="n">
        <v>44222</v>
      </c>
      <c r="S1410" s="89" t="n">
        <v>44305</v>
      </c>
      <c r="T1410" s="90" t="n">
        <v>0</v>
      </c>
      <c r="U1410" s="89" t="n">
        <v>44305</v>
      </c>
    </row>
    <row r="1411" customFormat="false" ht="13.8" hidden="false" customHeight="false" outlineLevel="0" collapsed="false">
      <c r="N1411" s="87" t="n">
        <v>65</v>
      </c>
      <c r="O1411" s="88" t="n">
        <v>65380</v>
      </c>
      <c r="P1411" s="87" t="s">
        <v>1669</v>
      </c>
      <c r="Q1411" s="1" t="str">
        <f aca="false">CONCATENATE(N1411," - ",P1411)</f>
        <v>65 - SABALOS</v>
      </c>
      <c r="R1411" s="89" t="n">
        <v>44226</v>
      </c>
      <c r="S1411" s="89" t="n">
        <v>44323</v>
      </c>
      <c r="T1411" s="90" t="n">
        <v>0</v>
      </c>
      <c r="U1411" s="89" t="n">
        <v>44323</v>
      </c>
    </row>
    <row r="1412" customFormat="false" ht="13.8" hidden="false" customHeight="false" outlineLevel="0" collapsed="false">
      <c r="N1412" s="87" t="n">
        <v>65</v>
      </c>
      <c r="O1412" s="88" t="n">
        <v>65381</v>
      </c>
      <c r="P1412" s="87" t="s">
        <v>1670</v>
      </c>
      <c r="Q1412" s="1" t="str">
        <f aca="false">CONCATENATE(N1412," - ",P1412)</f>
        <v>65 - SABARROS</v>
      </c>
      <c r="R1412" s="89" t="n">
        <v>44222</v>
      </c>
      <c r="S1412" s="89" t="n">
        <v>44305</v>
      </c>
      <c r="T1412" s="90" t="n">
        <v>0</v>
      </c>
      <c r="U1412" s="89" t="n">
        <v>44305</v>
      </c>
    </row>
    <row r="1413" customFormat="false" ht="13.8" hidden="false" customHeight="false" outlineLevel="0" collapsed="false">
      <c r="N1413" s="87" t="n">
        <v>65</v>
      </c>
      <c r="O1413" s="88" t="n">
        <v>65383</v>
      </c>
      <c r="P1413" s="87" t="s">
        <v>1671</v>
      </c>
      <c r="Q1413" s="1" t="str">
        <f aca="false">CONCATENATE(N1413," - ",P1413)</f>
        <v>65 - SADOURNIN</v>
      </c>
      <c r="R1413" s="89" t="n">
        <v>44222</v>
      </c>
      <c r="S1413" s="89" t="n">
        <v>44335</v>
      </c>
      <c r="T1413" s="90" t="n">
        <v>0</v>
      </c>
      <c r="U1413" s="89" t="n">
        <v>44335</v>
      </c>
    </row>
    <row r="1414" customFormat="false" ht="13.8" hidden="false" customHeight="false" outlineLevel="0" collapsed="false">
      <c r="N1414" s="87" t="n">
        <v>65</v>
      </c>
      <c r="O1414" s="88" t="n">
        <v>65387</v>
      </c>
      <c r="P1414" s="87" t="s">
        <v>1672</v>
      </c>
      <c r="Q1414" s="1" t="str">
        <f aca="false">CONCATENATE(N1414," - ",P1414)</f>
        <v>65 - SAINT-LANNE</v>
      </c>
      <c r="R1414" s="89" t="n">
        <v>44188</v>
      </c>
      <c r="S1414" s="89" t="n">
        <v>44323</v>
      </c>
      <c r="T1414" s="90" t="n">
        <v>0</v>
      </c>
      <c r="U1414" s="89" t="n">
        <v>44323</v>
      </c>
    </row>
    <row r="1415" customFormat="false" ht="13.8" hidden="false" customHeight="false" outlineLevel="0" collapsed="false">
      <c r="N1415" s="87" t="n">
        <v>65</v>
      </c>
      <c r="O1415" s="88" t="n">
        <v>65390</v>
      </c>
      <c r="P1415" s="87" t="s">
        <v>1673</v>
      </c>
      <c r="Q1415" s="1" t="str">
        <f aca="false">CONCATENATE(N1415," - ",P1415)</f>
        <v>65 - SAINT-LEZER</v>
      </c>
      <c r="R1415" s="89" t="n">
        <v>44211</v>
      </c>
      <c r="S1415" s="89" t="n">
        <v>44307</v>
      </c>
      <c r="T1415" s="90" t="n">
        <v>0</v>
      </c>
      <c r="U1415" s="89" t="n">
        <v>44307</v>
      </c>
    </row>
    <row r="1416" customFormat="false" ht="13.8" hidden="false" customHeight="false" outlineLevel="0" collapsed="false">
      <c r="N1416" s="87" t="n">
        <v>65</v>
      </c>
      <c r="O1416" s="88" t="n">
        <v>65395</v>
      </c>
      <c r="P1416" s="87" t="s">
        <v>1674</v>
      </c>
      <c r="Q1416" s="1" t="str">
        <f aca="false">CONCATENATE(N1416," - ",P1416)</f>
        <v>65 - SAINT-PE-DE-BIGORRE</v>
      </c>
      <c r="R1416" s="89" t="n">
        <v>44211</v>
      </c>
      <c r="S1416" s="89" t="n">
        <v>44335</v>
      </c>
      <c r="T1416" s="90" t="n">
        <v>0</v>
      </c>
      <c r="U1416" s="89" t="n">
        <v>44335</v>
      </c>
    </row>
    <row r="1417" customFormat="false" ht="13.8" hidden="false" customHeight="false" outlineLevel="0" collapsed="false">
      <c r="N1417" s="87" t="n">
        <v>65</v>
      </c>
      <c r="O1417" s="88" t="n">
        <v>65397</v>
      </c>
      <c r="P1417" s="87" t="s">
        <v>1675</v>
      </c>
      <c r="Q1417" s="1" t="str">
        <f aca="false">CONCATENATE(N1417," - ",P1417)</f>
        <v>65 - SAINT-SEVER-DE-RUSTAN</v>
      </c>
      <c r="R1417" s="89" t="n">
        <v>44224</v>
      </c>
      <c r="S1417" s="89" t="n">
        <v>44295</v>
      </c>
      <c r="T1417" s="90" t="n">
        <v>40</v>
      </c>
      <c r="U1417" s="89" t="n">
        <v>44335</v>
      </c>
    </row>
    <row r="1418" customFormat="false" ht="13.8" hidden="false" customHeight="false" outlineLevel="0" collapsed="false">
      <c r="N1418" s="87" t="n">
        <v>65</v>
      </c>
      <c r="O1418" s="88" t="n">
        <v>65400</v>
      </c>
      <c r="P1418" s="87" t="s">
        <v>1676</v>
      </c>
      <c r="Q1418" s="1" t="str">
        <f aca="false">CONCATENATE(N1418," - ",P1418)</f>
        <v>65 - SALLES</v>
      </c>
      <c r="R1418" s="89" t="n">
        <v>44211</v>
      </c>
      <c r="S1418" s="89" t="n">
        <v>44307</v>
      </c>
      <c r="T1418" s="90" t="n">
        <v>0</v>
      </c>
      <c r="U1418" s="89" t="n">
        <v>44307</v>
      </c>
    </row>
    <row r="1419" customFormat="false" ht="13.8" hidden="false" customHeight="false" outlineLevel="0" collapsed="false">
      <c r="N1419" s="87" t="n">
        <v>65</v>
      </c>
      <c r="O1419" s="88" t="n">
        <v>65403</v>
      </c>
      <c r="P1419" s="87" t="s">
        <v>1677</v>
      </c>
      <c r="Q1419" s="1" t="str">
        <f aca="false">CONCATENATE(N1419," - ",P1419)</f>
        <v>65 - SANOUS</v>
      </c>
      <c r="R1419" s="89" t="n">
        <v>44211</v>
      </c>
      <c r="S1419" s="89" t="n">
        <v>44307</v>
      </c>
      <c r="T1419" s="90" t="n">
        <v>0</v>
      </c>
      <c r="U1419" s="89" t="n">
        <v>44307</v>
      </c>
    </row>
    <row r="1420" customFormat="false" ht="13.8" hidden="false" customHeight="false" outlineLevel="0" collapsed="false">
      <c r="N1420" s="87" t="n">
        <v>65</v>
      </c>
      <c r="O1420" s="88" t="n">
        <v>65406</v>
      </c>
      <c r="P1420" s="87" t="s">
        <v>1678</v>
      </c>
      <c r="Q1420" s="1" t="str">
        <f aca="false">CONCATENATE(N1420," - ",P1420)</f>
        <v>65 - SARNIGUET</v>
      </c>
      <c r="R1420" s="89" t="n">
        <v>44211</v>
      </c>
      <c r="S1420" s="89" t="n">
        <v>44307</v>
      </c>
      <c r="T1420" s="90" t="n">
        <v>0</v>
      </c>
      <c r="U1420" s="89" t="n">
        <v>44307</v>
      </c>
    </row>
    <row r="1421" customFormat="false" ht="13.8" hidden="false" customHeight="false" outlineLevel="0" collapsed="false">
      <c r="N1421" s="87" t="n">
        <v>65</v>
      </c>
      <c r="O1421" s="88" t="n">
        <v>65409</v>
      </c>
      <c r="P1421" s="87" t="s">
        <v>1679</v>
      </c>
      <c r="Q1421" s="1" t="str">
        <f aca="false">CONCATENATE(N1421," - ",P1421)</f>
        <v>65 - SARRIAC-BIGORRE</v>
      </c>
      <c r="R1421" s="89" t="n">
        <v>44211</v>
      </c>
      <c r="S1421" s="89" t="n">
        <v>44335</v>
      </c>
      <c r="T1421" s="90" t="n">
        <v>0</v>
      </c>
      <c r="U1421" s="89" t="n">
        <v>44335</v>
      </c>
    </row>
    <row r="1422" customFormat="false" ht="13.8" hidden="false" customHeight="false" outlineLevel="0" collapsed="false">
      <c r="N1422" s="87" t="n">
        <v>65</v>
      </c>
      <c r="O1422" s="88" t="s">
        <v>1680</v>
      </c>
      <c r="P1422" s="87" t="s">
        <v>1681</v>
      </c>
      <c r="Q1422" s="1" t="str">
        <f aca="false">CONCATENATE(N1422," - ",P1422)</f>
        <v>65 - SARROUILLES</v>
      </c>
      <c r="R1422" s="89" t="n">
        <v>44265</v>
      </c>
      <c r="S1422" s="89" t="n">
        <v>44273</v>
      </c>
      <c r="T1422" s="90" t="n">
        <v>0</v>
      </c>
      <c r="U1422" s="89" t="n">
        <v>44273</v>
      </c>
    </row>
    <row r="1423" customFormat="false" ht="13.8" hidden="false" customHeight="false" outlineLevel="0" collapsed="false">
      <c r="N1423" s="87" t="n">
        <v>65</v>
      </c>
      <c r="O1423" s="88" t="n">
        <v>65412</v>
      </c>
      <c r="P1423" s="87" t="s">
        <v>1682</v>
      </c>
      <c r="Q1423" s="1" t="str">
        <f aca="false">CONCATENATE(N1423," - ",P1423)</f>
        <v>65 - SAUVETERRE</v>
      </c>
      <c r="R1423" s="89" t="n">
        <v>44188</v>
      </c>
      <c r="S1423" s="89" t="n">
        <v>44335</v>
      </c>
      <c r="T1423" s="90" t="n">
        <v>0</v>
      </c>
      <c r="U1423" s="89" t="n">
        <v>44335</v>
      </c>
    </row>
    <row r="1424" customFormat="false" ht="13.8" hidden="false" customHeight="false" outlineLevel="0" collapsed="false">
      <c r="N1424" s="87" t="n">
        <v>65</v>
      </c>
      <c r="O1424" s="88" t="n">
        <v>65414</v>
      </c>
      <c r="P1424" s="87" t="s">
        <v>1018</v>
      </c>
      <c r="Q1424" s="1" t="str">
        <f aca="false">CONCATENATE(N1424," - ",P1424)</f>
        <v>65 - SEGALAS</v>
      </c>
      <c r="R1424" s="89" t="n">
        <v>44211</v>
      </c>
      <c r="S1424" s="89" t="n">
        <v>44335</v>
      </c>
      <c r="T1424" s="90" t="n">
        <v>0</v>
      </c>
      <c r="U1424" s="89" t="n">
        <v>44335</v>
      </c>
    </row>
    <row r="1425" customFormat="false" ht="13.8" hidden="false" customHeight="false" outlineLevel="0" collapsed="false">
      <c r="N1425" s="87" t="n">
        <v>65</v>
      </c>
      <c r="O1425" s="88" t="s">
        <v>1683</v>
      </c>
      <c r="P1425" s="87" t="s">
        <v>1684</v>
      </c>
      <c r="Q1425" s="1" t="str">
        <f aca="false">CONCATENATE(N1425," - ",P1425)</f>
        <v>65 - SEMEAC</v>
      </c>
      <c r="R1425" s="89" t="n">
        <v>44265</v>
      </c>
      <c r="S1425" s="89" t="n">
        <v>44273</v>
      </c>
      <c r="T1425" s="90" t="n">
        <v>0</v>
      </c>
      <c r="U1425" s="89" t="n">
        <v>44273</v>
      </c>
    </row>
    <row r="1426" customFormat="false" ht="13.8" hidden="false" customHeight="false" outlineLevel="0" collapsed="false">
      <c r="N1426" s="87" t="n">
        <v>65</v>
      </c>
      <c r="O1426" s="88" t="n">
        <v>65418</v>
      </c>
      <c r="P1426" s="87" t="s">
        <v>1685</v>
      </c>
      <c r="Q1426" s="1" t="str">
        <f aca="false">CONCATENATE(N1426," - ",P1426)</f>
        <v>65 - SENAC</v>
      </c>
      <c r="R1426" s="89" t="n">
        <v>44211</v>
      </c>
      <c r="S1426" s="89" t="n">
        <v>44335</v>
      </c>
      <c r="T1426" s="90" t="n">
        <v>0</v>
      </c>
      <c r="U1426" s="89" t="n">
        <v>44335</v>
      </c>
    </row>
    <row r="1427" customFormat="false" ht="13.8" hidden="false" customHeight="false" outlineLevel="0" collapsed="false">
      <c r="N1427" s="87" t="n">
        <v>65</v>
      </c>
      <c r="O1427" s="88" t="n">
        <v>65419</v>
      </c>
      <c r="P1427" s="87" t="s">
        <v>1686</v>
      </c>
      <c r="Q1427" s="1" t="str">
        <f aca="false">CONCATENATE(N1427," - ",P1427)</f>
        <v>65 - SENTOUS</v>
      </c>
      <c r="R1427" s="89" t="n">
        <v>44222</v>
      </c>
      <c r="S1427" s="89" t="n">
        <v>44305</v>
      </c>
      <c r="T1427" s="90" t="n">
        <v>0</v>
      </c>
      <c r="U1427" s="89" t="n">
        <v>44305</v>
      </c>
    </row>
    <row r="1428" customFormat="false" ht="13.8" hidden="false" customHeight="false" outlineLevel="0" collapsed="false">
      <c r="N1428" s="87" t="n">
        <v>65</v>
      </c>
      <c r="O1428" s="88" t="n">
        <v>65423</v>
      </c>
      <c r="P1428" s="87" t="s">
        <v>1687</v>
      </c>
      <c r="Q1428" s="1" t="str">
        <f aca="false">CONCATENATE(N1428," - ",P1428)</f>
        <v>65 - SERE-RUSTAING</v>
      </c>
      <c r="R1428" s="89" t="n">
        <v>44222</v>
      </c>
      <c r="S1428" s="89" t="n">
        <v>44323</v>
      </c>
      <c r="T1428" s="90" t="n">
        <v>0</v>
      </c>
      <c r="U1428" s="89" t="n">
        <v>44323</v>
      </c>
    </row>
    <row r="1429" customFormat="false" ht="13.8" hidden="false" customHeight="false" outlineLevel="0" collapsed="false">
      <c r="N1429" s="87" t="n">
        <v>65</v>
      </c>
      <c r="O1429" s="88" t="n">
        <v>65422</v>
      </c>
      <c r="P1429" s="87" t="s">
        <v>1688</v>
      </c>
      <c r="Q1429" s="1" t="str">
        <f aca="false">CONCATENATE(N1429," - ",P1429)</f>
        <v>65 - SERON</v>
      </c>
      <c r="R1429" s="89" t="n">
        <v>44211</v>
      </c>
      <c r="S1429" s="89" t="n">
        <v>44307</v>
      </c>
      <c r="T1429" s="90" t="n">
        <v>0</v>
      </c>
      <c r="U1429" s="89" t="n">
        <v>44307</v>
      </c>
    </row>
    <row r="1430" customFormat="false" ht="13.8" hidden="false" customHeight="false" outlineLevel="0" collapsed="false">
      <c r="N1430" s="87" t="n">
        <v>65</v>
      </c>
      <c r="O1430" s="88" t="n">
        <v>65425</v>
      </c>
      <c r="P1430" s="87" t="s">
        <v>1689</v>
      </c>
      <c r="Q1430" s="1" t="str">
        <f aca="false">CONCATENATE(N1430," - ",P1430)</f>
        <v>65 - SIARROUY</v>
      </c>
      <c r="R1430" s="89" t="n">
        <v>44211</v>
      </c>
      <c r="S1430" s="89" t="n">
        <v>44307</v>
      </c>
      <c r="T1430" s="90" t="n">
        <v>0</v>
      </c>
      <c r="U1430" s="89" t="n">
        <v>44307</v>
      </c>
    </row>
    <row r="1431" customFormat="false" ht="13.8" hidden="false" customHeight="false" outlineLevel="0" collapsed="false">
      <c r="N1431" s="87" t="n">
        <v>65</v>
      </c>
      <c r="O1431" s="88" t="s">
        <v>1690</v>
      </c>
      <c r="P1431" s="87" t="s">
        <v>1691</v>
      </c>
      <c r="Q1431" s="1" t="str">
        <f aca="false">CONCATENATE(N1431," - ",P1431)</f>
        <v>65 - SINZOS</v>
      </c>
      <c r="R1431" s="89" t="n">
        <v>44265</v>
      </c>
      <c r="S1431" s="89" t="n">
        <v>44273</v>
      </c>
      <c r="T1431" s="90" t="n">
        <v>0</v>
      </c>
      <c r="U1431" s="89" t="n">
        <v>44273</v>
      </c>
    </row>
    <row r="1432" customFormat="false" ht="13.8" hidden="false" customHeight="false" outlineLevel="0" collapsed="false">
      <c r="N1432" s="87" t="n">
        <v>65</v>
      </c>
      <c r="O1432" s="88" t="n">
        <v>65429</v>
      </c>
      <c r="P1432" s="87" t="s">
        <v>1692</v>
      </c>
      <c r="Q1432" s="1" t="str">
        <f aca="false">CONCATENATE(N1432," - ",P1432)</f>
        <v>65 - SOMBRUN</v>
      </c>
      <c r="R1432" s="89" t="n">
        <v>44187</v>
      </c>
      <c r="S1432" s="89" t="n">
        <v>44225</v>
      </c>
      <c r="T1432" s="90" t="n">
        <v>98</v>
      </c>
      <c r="U1432" s="89" t="n">
        <v>44323</v>
      </c>
    </row>
    <row r="1433" customFormat="false" ht="13.8" hidden="false" customHeight="false" outlineLevel="0" collapsed="false">
      <c r="N1433" s="87" t="n">
        <v>65</v>
      </c>
      <c r="O1433" s="88" t="n">
        <v>65430</v>
      </c>
      <c r="P1433" s="87" t="s">
        <v>1693</v>
      </c>
      <c r="Q1433" s="1" t="str">
        <f aca="false">CONCATENATE(N1433," - ",P1433)</f>
        <v>65 - SOREAC</v>
      </c>
      <c r="R1433" s="89" t="n">
        <v>44226</v>
      </c>
      <c r="S1433" s="89" t="n">
        <v>44335</v>
      </c>
      <c r="T1433" s="90" t="n">
        <v>0</v>
      </c>
      <c r="U1433" s="89" t="n">
        <v>44335</v>
      </c>
    </row>
    <row r="1434" customFormat="false" ht="13.8" hidden="false" customHeight="false" outlineLevel="0" collapsed="false">
      <c r="N1434" s="87" t="n">
        <v>65</v>
      </c>
      <c r="O1434" s="88" t="n">
        <v>65432</v>
      </c>
      <c r="P1434" s="87" t="s">
        <v>1694</v>
      </c>
      <c r="Q1434" s="1" t="str">
        <f aca="false">CONCATENATE(N1434," - ",P1434)</f>
        <v>65 - SOUBLECAUSE</v>
      </c>
      <c r="R1434" s="89" t="n">
        <v>44187</v>
      </c>
      <c r="S1434" s="89" t="n">
        <v>44323</v>
      </c>
      <c r="T1434" s="90" t="n">
        <v>0</v>
      </c>
      <c r="U1434" s="89" t="n">
        <v>44323</v>
      </c>
    </row>
    <row r="1435" customFormat="false" ht="13.8" hidden="false" customHeight="false" outlineLevel="0" collapsed="false">
      <c r="N1435" s="87" t="n">
        <v>65</v>
      </c>
      <c r="O1435" s="88" t="n">
        <v>65436</v>
      </c>
      <c r="P1435" s="87" t="s">
        <v>1695</v>
      </c>
      <c r="Q1435" s="1" t="str">
        <f aca="false">CONCATENATE(N1435," - ",P1435)</f>
        <v>65 - SOUYEAUX</v>
      </c>
      <c r="R1435" s="89" t="n">
        <v>44229</v>
      </c>
      <c r="S1435" s="89" t="n">
        <v>44323</v>
      </c>
      <c r="T1435" s="90" t="n">
        <v>0</v>
      </c>
      <c r="U1435" s="89" t="n">
        <v>44323</v>
      </c>
    </row>
    <row r="1436" customFormat="false" ht="13.8" hidden="false" customHeight="false" outlineLevel="0" collapsed="false">
      <c r="N1436" s="87" t="n">
        <v>65</v>
      </c>
      <c r="O1436" s="88" t="n">
        <v>65438</v>
      </c>
      <c r="P1436" s="87" t="s">
        <v>1696</v>
      </c>
      <c r="Q1436" s="1" t="str">
        <f aca="false">CONCATENATE(N1436," - ",P1436)</f>
        <v>65 - TALAZAC</v>
      </c>
      <c r="R1436" s="89" t="n">
        <v>44211</v>
      </c>
      <c r="S1436" s="89" t="n">
        <v>44307</v>
      </c>
      <c r="T1436" s="90" t="n">
        <v>0</v>
      </c>
      <c r="U1436" s="89" t="n">
        <v>44307</v>
      </c>
    </row>
    <row r="1437" customFormat="false" ht="13.8" hidden="false" customHeight="false" outlineLevel="0" collapsed="false">
      <c r="N1437" s="87" t="n">
        <v>65</v>
      </c>
      <c r="O1437" s="88" t="n">
        <v>65439</v>
      </c>
      <c r="P1437" s="87" t="s">
        <v>1697</v>
      </c>
      <c r="Q1437" s="1" t="str">
        <f aca="false">CONCATENATE(N1437," - ",P1437)</f>
        <v>65 - TARASTEIX</v>
      </c>
      <c r="R1437" s="89" t="n">
        <v>44211</v>
      </c>
      <c r="S1437" s="89" t="n">
        <v>44237</v>
      </c>
      <c r="T1437" s="90" t="n">
        <v>70</v>
      </c>
      <c r="U1437" s="89" t="n">
        <v>44307</v>
      </c>
    </row>
    <row r="1438" customFormat="false" ht="13.8" hidden="false" customHeight="false" outlineLevel="0" collapsed="false">
      <c r="N1438" s="87" t="n">
        <v>65</v>
      </c>
      <c r="O1438" s="88" t="n">
        <v>65443</v>
      </c>
      <c r="P1438" s="87" t="s">
        <v>1698</v>
      </c>
      <c r="Q1438" s="1" t="str">
        <f aca="false">CONCATENATE(N1438," - ",P1438)</f>
        <v>65 - THUY</v>
      </c>
      <c r="R1438" s="89" t="n">
        <v>44226</v>
      </c>
      <c r="S1438" s="89" t="n">
        <v>44323</v>
      </c>
      <c r="T1438" s="90" t="n">
        <v>0</v>
      </c>
      <c r="U1438" s="89" t="n">
        <v>44323</v>
      </c>
    </row>
    <row r="1439" customFormat="false" ht="13.8" hidden="false" customHeight="false" outlineLevel="0" collapsed="false">
      <c r="N1439" s="87" t="n">
        <v>65</v>
      </c>
      <c r="O1439" s="88" t="n">
        <v>65446</v>
      </c>
      <c r="P1439" s="87" t="s">
        <v>1699</v>
      </c>
      <c r="Q1439" s="1" t="str">
        <f aca="false">CONCATENATE(N1439," - ",P1439)</f>
        <v>65 - TOSTAT</v>
      </c>
      <c r="R1439" s="89" t="n">
        <v>44211</v>
      </c>
      <c r="S1439" s="89" t="n">
        <v>44323</v>
      </c>
      <c r="T1439" s="90" t="n">
        <v>0</v>
      </c>
      <c r="U1439" s="89" t="n">
        <v>44323</v>
      </c>
    </row>
    <row r="1440" customFormat="false" ht="13.8" hidden="false" customHeight="false" outlineLevel="0" collapsed="false">
      <c r="N1440" s="87" t="n">
        <v>65</v>
      </c>
      <c r="O1440" s="88" t="n">
        <v>65448</v>
      </c>
      <c r="P1440" s="87" t="s">
        <v>1700</v>
      </c>
      <c r="Q1440" s="1" t="str">
        <f aca="false">CONCATENATE(N1440," - ",P1440)</f>
        <v>65 - TOURNOUS-DARRE</v>
      </c>
      <c r="R1440" s="89" t="n">
        <v>44222</v>
      </c>
      <c r="S1440" s="89" t="n">
        <v>44335</v>
      </c>
      <c r="T1440" s="90" t="n">
        <v>0</v>
      </c>
      <c r="U1440" s="89" t="n">
        <v>44335</v>
      </c>
    </row>
    <row r="1441" customFormat="false" ht="13.8" hidden="false" customHeight="false" outlineLevel="0" collapsed="false">
      <c r="N1441" s="87" t="n">
        <v>65</v>
      </c>
      <c r="O1441" s="88" t="n">
        <v>65449</v>
      </c>
      <c r="P1441" s="87" t="s">
        <v>1701</v>
      </c>
      <c r="Q1441" s="1" t="str">
        <f aca="false">CONCATENATE(N1441," - ",P1441)</f>
        <v>65 - TOURNOUS-DEVANT</v>
      </c>
      <c r="R1441" s="89" t="n">
        <v>44222</v>
      </c>
      <c r="S1441" s="89" t="n">
        <v>44305</v>
      </c>
      <c r="T1441" s="90" t="n">
        <v>0</v>
      </c>
      <c r="U1441" s="89" t="n">
        <v>44305</v>
      </c>
    </row>
    <row r="1442" customFormat="false" ht="13.8" hidden="false" customHeight="false" outlineLevel="0" collapsed="false">
      <c r="N1442" s="87" t="n">
        <v>65</v>
      </c>
      <c r="O1442" s="88" t="n">
        <v>65452</v>
      </c>
      <c r="P1442" s="87" t="s">
        <v>1702</v>
      </c>
      <c r="Q1442" s="1" t="str">
        <f aca="false">CONCATENATE(N1442," - ",P1442)</f>
        <v>65 - TRIE-SUR-BAISE</v>
      </c>
      <c r="R1442" s="89" t="n">
        <v>44222</v>
      </c>
      <c r="S1442" s="89" t="n">
        <v>44335</v>
      </c>
      <c r="T1442" s="90" t="n">
        <v>0</v>
      </c>
      <c r="U1442" s="89" t="n">
        <v>44335</v>
      </c>
    </row>
    <row r="1443" customFormat="false" ht="13.8" hidden="false" customHeight="false" outlineLevel="0" collapsed="false">
      <c r="N1443" s="87" t="n">
        <v>65</v>
      </c>
      <c r="O1443" s="88" t="n">
        <v>65454</v>
      </c>
      <c r="P1443" s="87" t="s">
        <v>1703</v>
      </c>
      <c r="Q1443" s="1" t="str">
        <f aca="false">CONCATENATE(N1443," - ",P1443)</f>
        <v>65 - TROULEY-LABARTHE</v>
      </c>
      <c r="R1443" s="89" t="n">
        <v>44224</v>
      </c>
      <c r="S1443" s="89" t="n">
        <v>44229</v>
      </c>
      <c r="T1443" s="90" t="n">
        <v>106</v>
      </c>
      <c r="U1443" s="89" t="n">
        <v>44335</v>
      </c>
    </row>
    <row r="1444" customFormat="false" ht="13.8" hidden="false" customHeight="false" outlineLevel="0" collapsed="false">
      <c r="N1444" s="87" t="n">
        <v>65</v>
      </c>
      <c r="O1444" s="88" t="n">
        <v>65457</v>
      </c>
      <c r="P1444" s="87" t="s">
        <v>1704</v>
      </c>
      <c r="Q1444" s="1" t="str">
        <f aca="false">CONCATENATE(N1444," - ",P1444)</f>
        <v>65 - UGNOUAS</v>
      </c>
      <c r="R1444" s="89" t="n">
        <v>44211</v>
      </c>
      <c r="S1444" s="89" t="n">
        <v>44307</v>
      </c>
      <c r="T1444" s="90" t="n">
        <v>0</v>
      </c>
      <c r="U1444" s="89" t="n">
        <v>44307</v>
      </c>
    </row>
    <row r="1445" customFormat="false" ht="13.8" hidden="false" customHeight="false" outlineLevel="0" collapsed="false">
      <c r="N1445" s="87" t="n">
        <v>65</v>
      </c>
      <c r="O1445" s="88" t="n">
        <v>65460</v>
      </c>
      <c r="P1445" s="87" t="s">
        <v>1705</v>
      </c>
      <c r="Q1445" s="1" t="str">
        <f aca="false">CONCATENATE(N1445," - ",P1445)</f>
        <v>65 - VIC-EN-BIGORRE</v>
      </c>
      <c r="R1445" s="89" t="n">
        <v>44188</v>
      </c>
      <c r="S1445" s="89" t="n">
        <v>44307</v>
      </c>
      <c r="T1445" s="90" t="n">
        <v>0</v>
      </c>
      <c r="U1445" s="89" t="n">
        <v>44307</v>
      </c>
    </row>
    <row r="1446" customFormat="false" ht="13.8" hidden="false" customHeight="false" outlineLevel="0" collapsed="false">
      <c r="N1446" s="87" t="n">
        <v>65</v>
      </c>
      <c r="O1446" s="88" t="n">
        <v>65461</v>
      </c>
      <c r="P1446" s="87" t="s">
        <v>1706</v>
      </c>
      <c r="Q1446" s="1" t="str">
        <f aca="false">CONCATENATE(N1446," - ",P1446)</f>
        <v>65 - VIDOU</v>
      </c>
      <c r="R1446" s="89" t="n">
        <v>44222</v>
      </c>
      <c r="S1446" s="89" t="n">
        <v>44335</v>
      </c>
      <c r="T1446" s="90" t="n">
        <v>0</v>
      </c>
      <c r="U1446" s="89" t="n">
        <v>44335</v>
      </c>
    </row>
    <row r="1447" customFormat="false" ht="13.8" hidden="false" customHeight="false" outlineLevel="0" collapsed="false">
      <c r="N1447" s="87" t="n">
        <v>65</v>
      </c>
      <c r="O1447" s="88" t="n">
        <v>65462</v>
      </c>
      <c r="P1447" s="87" t="s">
        <v>1707</v>
      </c>
      <c r="Q1447" s="1" t="str">
        <f aca="false">CONCATENATE(N1447," - ",P1447)</f>
        <v>65 - VIDOUZE</v>
      </c>
      <c r="R1447" s="89" t="n">
        <v>44188</v>
      </c>
      <c r="S1447" s="89" t="n">
        <v>44323</v>
      </c>
      <c r="T1447" s="90" t="n">
        <v>0</v>
      </c>
      <c r="U1447" s="89" t="n">
        <v>44323</v>
      </c>
    </row>
    <row r="1448" customFormat="false" ht="13.8" hidden="false" customHeight="false" outlineLevel="0" collapsed="false">
      <c r="N1448" s="87" t="n">
        <v>65</v>
      </c>
      <c r="O1448" s="88" t="n">
        <v>65468</v>
      </c>
      <c r="P1448" s="87" t="s">
        <v>1708</v>
      </c>
      <c r="Q1448" s="1" t="str">
        <f aca="false">CONCATENATE(N1448," - ",P1448)</f>
        <v>65 - VIEUZOS</v>
      </c>
      <c r="R1448" s="89" t="n">
        <v>44222</v>
      </c>
      <c r="S1448" s="89" t="n">
        <v>44305</v>
      </c>
      <c r="T1448" s="90" t="n">
        <v>0</v>
      </c>
      <c r="U1448" s="89" t="n">
        <v>44305</v>
      </c>
    </row>
    <row r="1449" customFormat="false" ht="13.8" hidden="false" customHeight="false" outlineLevel="0" collapsed="false">
      <c r="N1449" s="87" t="n">
        <v>65</v>
      </c>
      <c r="O1449" s="88" t="n">
        <v>65472</v>
      </c>
      <c r="P1449" s="87" t="s">
        <v>1531</v>
      </c>
      <c r="Q1449" s="1" t="str">
        <f aca="false">CONCATENATE(N1449," - ",P1449)</f>
        <v>65 - VILLEFRANQUE</v>
      </c>
      <c r="R1449" s="89" t="n">
        <v>44187</v>
      </c>
      <c r="S1449" s="89" t="n">
        <v>44205</v>
      </c>
      <c r="T1449" s="90" t="n">
        <v>118</v>
      </c>
      <c r="U1449" s="89" t="n">
        <v>44323</v>
      </c>
    </row>
    <row r="1450" customFormat="false" ht="13.8" hidden="false" customHeight="false" outlineLevel="0" collapsed="false">
      <c r="N1450" s="87" t="n">
        <v>65</v>
      </c>
      <c r="O1450" s="88" t="n">
        <v>65474</v>
      </c>
      <c r="P1450" s="87" t="s">
        <v>1709</v>
      </c>
      <c r="Q1450" s="1" t="str">
        <f aca="false">CONCATENATE(N1450," - ",P1450)</f>
        <v>65 - VILLEMBITS</v>
      </c>
      <c r="R1450" s="89" t="n">
        <v>44222</v>
      </c>
      <c r="S1450" s="89" t="n">
        <v>44323</v>
      </c>
      <c r="T1450" s="90" t="n">
        <v>0</v>
      </c>
      <c r="U1450" s="89" t="n">
        <v>44323</v>
      </c>
    </row>
    <row r="1451" customFormat="false" ht="13.8" hidden="false" customHeight="false" outlineLevel="0" collapsed="false">
      <c r="N1451" s="87" t="n">
        <v>65</v>
      </c>
      <c r="O1451" s="88" t="n">
        <v>65476</v>
      </c>
      <c r="P1451" s="87" t="s">
        <v>1710</v>
      </c>
      <c r="Q1451" s="1" t="str">
        <f aca="false">CONCATENATE(N1451," - ",P1451)</f>
        <v>65 - VILLENAVE-PRES-BEARN</v>
      </c>
      <c r="R1451" s="89" t="n">
        <v>44211</v>
      </c>
      <c r="S1451" s="89" t="n">
        <v>44307</v>
      </c>
      <c r="T1451" s="90" t="n">
        <v>0</v>
      </c>
      <c r="U1451" s="89" t="n">
        <v>44307</v>
      </c>
    </row>
    <row r="1452" customFormat="false" ht="13.8" hidden="false" customHeight="false" outlineLevel="0" collapsed="false">
      <c r="N1452" s="87" t="n">
        <v>65</v>
      </c>
      <c r="O1452" s="88" t="n">
        <v>65477</v>
      </c>
      <c r="P1452" s="87" t="s">
        <v>1711</v>
      </c>
      <c r="Q1452" s="1" t="str">
        <f aca="false">CONCATENATE(N1452," - ",P1452)</f>
        <v>65 - VILLENAVE-PRES-MARSAC</v>
      </c>
      <c r="R1452" s="89" t="n">
        <v>44211</v>
      </c>
      <c r="S1452" s="89" t="n">
        <v>44307</v>
      </c>
      <c r="T1452" s="90" t="n">
        <v>0</v>
      </c>
      <c r="U1452" s="89" t="n">
        <v>44307</v>
      </c>
    </row>
    <row r="1453" customFormat="false" ht="13.8" hidden="false" customHeight="false" outlineLevel="0" collapsed="false">
      <c r="N1453" s="87" t="n">
        <v>67</v>
      </c>
      <c r="O1453" s="100" t="n">
        <v>67001</v>
      </c>
      <c r="P1453" s="100" t="s">
        <v>1712</v>
      </c>
      <c r="Q1453" s="1" t="str">
        <f aca="false">CONCATENATE(N1453," - ",P1453)</f>
        <v>67 - ACHENHEIM</v>
      </c>
      <c r="R1453" s="89" t="n">
        <v>44306</v>
      </c>
      <c r="S1453" s="89" t="n">
        <v>44341</v>
      </c>
      <c r="T1453" s="90" t="n">
        <v>0</v>
      </c>
      <c r="U1453" s="89" t="n">
        <v>44341</v>
      </c>
    </row>
    <row r="1454" customFormat="false" ht="13.8" hidden="false" customHeight="false" outlineLevel="0" collapsed="false">
      <c r="N1454" s="87" t="n">
        <v>67</v>
      </c>
      <c r="O1454" s="100" t="n">
        <v>67019</v>
      </c>
      <c r="P1454" s="100" t="s">
        <v>1713</v>
      </c>
      <c r="Q1454" s="1" t="str">
        <f aca="false">CONCATENATE(N1454," - ",P1454)</f>
        <v>67 - BALDENHEIM</v>
      </c>
      <c r="R1454" s="89" t="n">
        <v>44274</v>
      </c>
      <c r="S1454" s="89" t="n">
        <v>44288</v>
      </c>
      <c r="T1454" s="90" t="n">
        <v>0</v>
      </c>
      <c r="U1454" s="89" t="n">
        <v>44288</v>
      </c>
    </row>
    <row r="1455" customFormat="false" ht="13.8" hidden="false" customHeight="false" outlineLevel="0" collapsed="false">
      <c r="N1455" s="87" t="n">
        <v>67</v>
      </c>
      <c r="O1455" s="87" t="n">
        <v>67023</v>
      </c>
      <c r="P1455" s="87" t="s">
        <v>1714</v>
      </c>
      <c r="Q1455" s="1" t="str">
        <f aca="false">CONCATENATE(N1455," - ",P1455)</f>
        <v>67 - BATZENDORF</v>
      </c>
      <c r="R1455" s="89" t="n">
        <v>44279</v>
      </c>
      <c r="S1455" s="89" t="n">
        <v>44312</v>
      </c>
      <c r="T1455" s="90" t="n">
        <v>0</v>
      </c>
      <c r="U1455" s="89" t="n">
        <v>44312</v>
      </c>
    </row>
    <row r="1456" customFormat="false" ht="13.8" hidden="false" customHeight="false" outlineLevel="0" collapsed="false">
      <c r="N1456" s="87" t="n">
        <v>67</v>
      </c>
      <c r="O1456" s="100" t="n">
        <v>67033</v>
      </c>
      <c r="P1456" s="100" t="s">
        <v>1715</v>
      </c>
      <c r="Q1456" s="1" t="str">
        <f aca="false">CONCATENATE(N1456," - ",P1456)</f>
        <v>67 - BERNOLSHEIM</v>
      </c>
      <c r="R1456" s="89" t="n">
        <v>44279</v>
      </c>
      <c r="S1456" s="89" t="n">
        <v>44312</v>
      </c>
      <c r="T1456" s="90" t="n">
        <v>0</v>
      </c>
      <c r="U1456" s="89" t="n">
        <v>44312</v>
      </c>
    </row>
    <row r="1457" customFormat="false" ht="79.85" hidden="false" customHeight="false" outlineLevel="0" collapsed="false">
      <c r="N1457" s="87" t="n">
        <v>67</v>
      </c>
      <c r="O1457" s="100" t="n">
        <v>67034</v>
      </c>
      <c r="P1457" s="101" t="s">
        <v>1716</v>
      </c>
      <c r="Q1457" s="1" t="str">
        <f aca="false">CONCATENATE(N1457," - ",P1457)</f>
        <v>67 - BERSTETT et villages associés (Rumersheim, Gimbrett, Reitwiller)
</v>
      </c>
      <c r="R1457" s="89" t="n">
        <v>44279</v>
      </c>
      <c r="S1457" s="89" t="n">
        <v>44312</v>
      </c>
      <c r="T1457" s="90" t="n">
        <v>0</v>
      </c>
      <c r="U1457" s="89" t="n">
        <v>44312</v>
      </c>
    </row>
    <row r="1458" customFormat="false" ht="13.8" hidden="false" customHeight="false" outlineLevel="0" collapsed="false">
      <c r="N1458" s="87" t="n">
        <v>67</v>
      </c>
      <c r="O1458" s="88" t="s">
        <v>1717</v>
      </c>
      <c r="P1458" s="87" t="s">
        <v>1718</v>
      </c>
      <c r="Q1458" s="1" t="str">
        <f aca="false">CONCATENATE(N1458," - ",P1458)</f>
        <v>67 - BERSTHEIM</v>
      </c>
      <c r="R1458" s="89" t="n">
        <v>44279</v>
      </c>
      <c r="S1458" s="89" t="n">
        <v>44312</v>
      </c>
      <c r="T1458" s="90" t="n">
        <v>0</v>
      </c>
      <c r="U1458" s="89" t="n">
        <v>44312</v>
      </c>
    </row>
    <row r="1459" customFormat="false" ht="13.8" hidden="false" customHeight="false" outlineLevel="0" collapsed="false">
      <c r="N1459" s="87" t="n">
        <v>67</v>
      </c>
      <c r="O1459" s="87" t="n">
        <v>67038</v>
      </c>
      <c r="P1459" s="87" t="s">
        <v>1719</v>
      </c>
      <c r="Q1459" s="1" t="str">
        <f aca="false">CONCATENATE(N1459," - ",P1459)</f>
        <v>67 - BIETLENHEIM</v>
      </c>
      <c r="R1459" s="89" t="n">
        <v>44279</v>
      </c>
      <c r="S1459" s="89" t="n">
        <v>44312</v>
      </c>
      <c r="T1459" s="90" t="n">
        <v>0</v>
      </c>
      <c r="U1459" s="89" t="n">
        <v>44312</v>
      </c>
    </row>
    <row r="1460" customFormat="false" ht="13.8" hidden="false" customHeight="false" outlineLevel="0" collapsed="false">
      <c r="N1460" s="87" t="n">
        <v>67</v>
      </c>
      <c r="O1460" s="100" t="n">
        <v>67039</v>
      </c>
      <c r="P1460" s="100" t="s">
        <v>1720</v>
      </c>
      <c r="Q1460" s="1" t="str">
        <f aca="false">CONCATENATE(N1460," - ",P1460)</f>
        <v>67 - BILWISHEIM</v>
      </c>
      <c r="R1460" s="89" t="n">
        <v>44279</v>
      </c>
      <c r="S1460" s="89" t="n">
        <v>44312</v>
      </c>
      <c r="T1460" s="90" t="n">
        <v>0</v>
      </c>
      <c r="U1460" s="89" t="n">
        <v>44312</v>
      </c>
    </row>
    <row r="1461" customFormat="false" ht="13.8" hidden="false" customHeight="false" outlineLevel="0" collapsed="false">
      <c r="N1461" s="87" t="n">
        <v>67</v>
      </c>
      <c r="O1461" s="88" t="s">
        <v>1721</v>
      </c>
      <c r="P1461" s="87" t="s">
        <v>1722</v>
      </c>
      <c r="Q1461" s="1" t="str">
        <f aca="false">CONCATENATE(N1461," - ",P1461)</f>
        <v>67 - BISCHHEIM</v>
      </c>
      <c r="R1461" s="89" t="n">
        <v>44281</v>
      </c>
      <c r="S1461" s="89" t="n">
        <v>44300</v>
      </c>
      <c r="T1461" s="90" t="n">
        <v>0</v>
      </c>
      <c r="U1461" s="89" t="n">
        <v>44300</v>
      </c>
    </row>
    <row r="1462" customFormat="false" ht="13.8" hidden="false" customHeight="false" outlineLevel="0" collapsed="false">
      <c r="N1462" s="87" t="n">
        <v>67</v>
      </c>
      <c r="O1462" s="87" t="n">
        <v>67049</v>
      </c>
      <c r="P1462" s="87" t="s">
        <v>1723</v>
      </c>
      <c r="Q1462" s="1" t="str">
        <f aca="false">CONCATENATE(N1462," - ",P1462)</f>
        <v>67 - BLAESHEIM</v>
      </c>
      <c r="R1462" s="89" t="n">
        <v>44306</v>
      </c>
      <c r="S1462" s="89" t="n">
        <v>44341</v>
      </c>
      <c r="T1462" s="90" t="n">
        <v>0</v>
      </c>
      <c r="U1462" s="89" t="n">
        <v>44341</v>
      </c>
    </row>
    <row r="1463" customFormat="false" ht="13.8" hidden="false" customHeight="false" outlineLevel="0" collapsed="false">
      <c r="N1463" s="87" t="n">
        <v>67</v>
      </c>
      <c r="O1463" s="87" t="n">
        <v>67067</v>
      </c>
      <c r="P1463" s="87" t="s">
        <v>1724</v>
      </c>
      <c r="Q1463" s="1" t="str">
        <f aca="false">CONCATENATE(N1463," - ",P1463)</f>
        <v>67 - BRUMATH</v>
      </c>
      <c r="R1463" s="89" t="n">
        <v>44279</v>
      </c>
      <c r="S1463" s="89" t="n">
        <v>44312</v>
      </c>
      <c r="T1463" s="90" t="n">
        <v>0</v>
      </c>
      <c r="U1463" s="89" t="n">
        <v>44312</v>
      </c>
    </row>
    <row r="1464" customFormat="false" ht="13.8" hidden="false" customHeight="false" outlineLevel="0" collapsed="false">
      <c r="N1464" s="87" t="n">
        <v>67</v>
      </c>
      <c r="O1464" s="87" t="n">
        <v>67073</v>
      </c>
      <c r="P1464" s="87" t="s">
        <v>1725</v>
      </c>
      <c r="Q1464" s="1" t="str">
        <f aca="false">CONCATENATE(N1464," - ",P1464)</f>
        <v>67 - CHATENOIS</v>
      </c>
      <c r="R1464" s="89" t="n">
        <v>44274</v>
      </c>
      <c r="S1464" s="89" t="n">
        <v>44288</v>
      </c>
      <c r="T1464" s="90" t="n">
        <v>0</v>
      </c>
      <c r="U1464" s="89" t="n">
        <v>44288</v>
      </c>
    </row>
    <row r="1465" customFormat="false" ht="13.8" hidden="false" customHeight="false" outlineLevel="0" collapsed="false">
      <c r="N1465" s="87" t="n">
        <v>67</v>
      </c>
      <c r="O1465" s="100" t="n">
        <v>67100</v>
      </c>
      <c r="P1465" s="100" t="s">
        <v>1726</v>
      </c>
      <c r="Q1465" s="1" t="str">
        <f aca="false">CONCATENATE(N1465," - ",P1465)</f>
        <v>67 - DONNENHEIM</v>
      </c>
      <c r="R1465" s="89" t="n">
        <v>44279</v>
      </c>
      <c r="S1465" s="89" t="n">
        <v>44312</v>
      </c>
      <c r="T1465" s="90" t="n">
        <v>0</v>
      </c>
      <c r="U1465" s="89" t="n">
        <v>44312</v>
      </c>
    </row>
    <row r="1466" customFormat="false" ht="13.8" hidden="false" customHeight="false" outlineLevel="0" collapsed="false">
      <c r="N1466" s="87" t="n">
        <v>67</v>
      </c>
      <c r="O1466" s="100" t="n">
        <v>67108</v>
      </c>
      <c r="P1466" s="100" t="s">
        <v>1727</v>
      </c>
      <c r="Q1466" s="1" t="str">
        <f aca="false">CONCATENATE(N1466," - ",P1466)</f>
        <v>67 - DUPPIGHEIM</v>
      </c>
      <c r="R1466" s="89" t="n">
        <v>44306</v>
      </c>
      <c r="S1466" s="89" t="n">
        <v>44341</v>
      </c>
      <c r="T1466" s="90" t="n">
        <v>0</v>
      </c>
      <c r="U1466" s="89" t="n">
        <v>44341</v>
      </c>
    </row>
    <row r="1467" customFormat="false" ht="13.8" hidden="false" customHeight="false" outlineLevel="0" collapsed="false">
      <c r="N1467" s="87" t="n">
        <v>67</v>
      </c>
      <c r="O1467" s="100" t="n">
        <v>67118</v>
      </c>
      <c r="P1467" s="100" t="s">
        <v>1728</v>
      </c>
      <c r="Q1467" s="1" t="str">
        <f aca="false">CONCATENATE(N1467," - ",P1467)</f>
        <v>67 - ECKBOLSHEIM</v>
      </c>
      <c r="R1467" s="89" t="n">
        <v>44306</v>
      </c>
      <c r="S1467" s="89" t="n">
        <v>44341</v>
      </c>
      <c r="T1467" s="90" t="n">
        <v>0</v>
      </c>
      <c r="U1467" s="89" t="n">
        <v>44341</v>
      </c>
    </row>
    <row r="1468" customFormat="false" ht="13.8" hidden="false" customHeight="false" outlineLevel="0" collapsed="false">
      <c r="N1468" s="87" t="n">
        <v>67</v>
      </c>
      <c r="O1468" s="100" t="n">
        <v>67119</v>
      </c>
      <c r="P1468" s="100" t="s">
        <v>1729</v>
      </c>
      <c r="Q1468" s="1" t="str">
        <f aca="false">CONCATENATE(N1468," - ",P1468)</f>
        <v>67 - ECKWERSHEIM</v>
      </c>
      <c r="R1468" s="89" t="n">
        <v>44279</v>
      </c>
      <c r="S1468" s="89" t="n">
        <v>44312</v>
      </c>
      <c r="T1468" s="90" t="n">
        <v>0</v>
      </c>
      <c r="U1468" s="89" t="n">
        <v>44312</v>
      </c>
    </row>
    <row r="1469" customFormat="false" ht="13.8" hidden="false" customHeight="false" outlineLevel="0" collapsed="false">
      <c r="N1469" s="87" t="n">
        <v>67</v>
      </c>
      <c r="O1469" s="100" t="n">
        <v>67124</v>
      </c>
      <c r="P1469" s="100" t="s">
        <v>1730</v>
      </c>
      <c r="Q1469" s="1" t="str">
        <f aca="false">CONCATENATE(N1469," - ",P1469)</f>
        <v>67 - ENTZHEIM</v>
      </c>
      <c r="R1469" s="89" t="n">
        <v>44306</v>
      </c>
      <c r="S1469" s="89" t="n">
        <v>44341</v>
      </c>
      <c r="T1469" s="90" t="n">
        <v>0</v>
      </c>
      <c r="U1469" s="89" t="n">
        <v>44341</v>
      </c>
    </row>
    <row r="1470" customFormat="false" ht="13.8" hidden="false" customHeight="false" outlineLevel="0" collapsed="false">
      <c r="N1470" s="87" t="n">
        <v>67</v>
      </c>
      <c r="O1470" s="100" t="n">
        <v>67131</v>
      </c>
      <c r="P1470" s="100" t="s">
        <v>1731</v>
      </c>
      <c r="Q1470" s="1" t="str">
        <f aca="false">CONCATENATE(N1470," - ",P1470)</f>
        <v>67 - ESCHAU</v>
      </c>
      <c r="R1470" s="89" t="n">
        <v>44295</v>
      </c>
      <c r="S1470" s="89" t="n">
        <v>44308</v>
      </c>
      <c r="T1470" s="90" t="n">
        <v>0</v>
      </c>
      <c r="U1470" s="89" t="n">
        <v>44308</v>
      </c>
    </row>
    <row r="1471" customFormat="false" ht="13.8" hidden="false" customHeight="false" outlineLevel="0" collapsed="false">
      <c r="N1471" s="87" t="n">
        <v>67</v>
      </c>
      <c r="O1471" s="100" t="n">
        <v>67137</v>
      </c>
      <c r="P1471" s="100" t="s">
        <v>1732</v>
      </c>
      <c r="Q1471" s="1" t="str">
        <f aca="false">CONCATENATE(N1471," - ",P1471)</f>
        <v>67 - FEGERSHEIM</v>
      </c>
      <c r="R1471" s="89" t="n">
        <v>44306</v>
      </c>
      <c r="S1471" s="89" t="n">
        <v>44341</v>
      </c>
      <c r="T1471" s="90" t="n">
        <v>0</v>
      </c>
      <c r="U1471" s="89" t="n">
        <v>44341</v>
      </c>
    </row>
    <row r="1472" customFormat="false" ht="13.8" hidden="false" customHeight="false" outlineLevel="0" collapsed="false">
      <c r="N1472" s="87" t="n">
        <v>67</v>
      </c>
      <c r="O1472" s="100" t="n">
        <v>67152</v>
      </c>
      <c r="P1472" s="100" t="s">
        <v>1733</v>
      </c>
      <c r="Q1472" s="1" t="str">
        <f aca="false">CONCATENATE(N1472," - ",P1472)</f>
        <v>67 - GEISPOLSHEIM (gare)</v>
      </c>
      <c r="R1472" s="89" t="n">
        <v>44306</v>
      </c>
      <c r="S1472" s="89" t="n">
        <v>44341</v>
      </c>
      <c r="T1472" s="90" t="n">
        <v>0</v>
      </c>
      <c r="U1472" s="89" t="n">
        <v>44341</v>
      </c>
    </row>
    <row r="1473" customFormat="false" ht="13.8" hidden="false" customHeight="false" outlineLevel="0" collapsed="false">
      <c r="N1473" s="87" t="n">
        <v>67</v>
      </c>
      <c r="O1473" s="87" t="n">
        <v>67152</v>
      </c>
      <c r="P1473" s="87" t="s">
        <v>1734</v>
      </c>
      <c r="Q1473" s="1" t="str">
        <f aca="false">CONCATENATE(N1473," - ",P1473)</f>
        <v>67 - GEISPOLSHEIM (village)</v>
      </c>
      <c r="R1473" s="89" t="n">
        <v>44306</v>
      </c>
      <c r="S1473" s="89" t="n">
        <v>44341</v>
      </c>
      <c r="T1473" s="90" t="n">
        <v>0</v>
      </c>
      <c r="U1473" s="89" t="n">
        <v>44341</v>
      </c>
    </row>
    <row r="1474" customFormat="false" ht="13.8" hidden="false" customHeight="false" outlineLevel="0" collapsed="false">
      <c r="N1474" s="87" t="n">
        <v>67</v>
      </c>
      <c r="O1474" s="87" t="n">
        <v>67156</v>
      </c>
      <c r="P1474" s="88" t="s">
        <v>1735</v>
      </c>
      <c r="Q1474" s="1" t="str">
        <f aca="false">CONCATENATE(N1474," - ",P1474)</f>
        <v>67 - GEUDERTHEIM</v>
      </c>
      <c r="R1474" s="89" t="n">
        <v>44279</v>
      </c>
      <c r="S1474" s="89" t="n">
        <v>44312</v>
      </c>
      <c r="T1474" s="90" t="n">
        <v>0</v>
      </c>
      <c r="U1474" s="89" t="n">
        <v>44312</v>
      </c>
    </row>
    <row r="1475" customFormat="false" ht="13.8" hidden="false" customHeight="false" outlineLevel="0" collapsed="false">
      <c r="N1475" s="87" t="n">
        <v>67</v>
      </c>
      <c r="O1475" s="88" t="s">
        <v>1736</v>
      </c>
      <c r="P1475" s="87" t="s">
        <v>1737</v>
      </c>
      <c r="Q1475" s="1" t="str">
        <f aca="false">CONCATENATE(N1475," - ",P1475)</f>
        <v>67 - GRIES</v>
      </c>
      <c r="R1475" s="89" t="n">
        <v>44279</v>
      </c>
      <c r="S1475" s="89" t="n">
        <v>44312</v>
      </c>
      <c r="T1475" s="90" t="n">
        <v>0</v>
      </c>
      <c r="U1475" s="89" t="n">
        <v>44312</v>
      </c>
    </row>
    <row r="1476" customFormat="false" ht="13.8" hidden="false" customHeight="false" outlineLevel="0" collapsed="false">
      <c r="N1476" s="87" t="n">
        <v>67</v>
      </c>
      <c r="O1476" s="87" t="n">
        <v>67173</v>
      </c>
      <c r="P1476" s="88" t="s">
        <v>1738</v>
      </c>
      <c r="Q1476" s="1" t="str">
        <f aca="false">CONCATENATE(N1476," - ",P1476)</f>
        <v>67 - GRIESHEIM-SUR-SOUFFEL</v>
      </c>
      <c r="R1476" s="89" t="n">
        <v>44279</v>
      </c>
      <c r="S1476" s="89" t="n">
        <v>44312</v>
      </c>
      <c r="T1476" s="90" t="n">
        <v>0</v>
      </c>
      <c r="U1476" s="89" t="n">
        <v>44312</v>
      </c>
    </row>
    <row r="1477" customFormat="false" ht="13.8" hidden="false" customHeight="false" outlineLevel="0" collapsed="false">
      <c r="N1477" s="87" t="n">
        <v>67</v>
      </c>
      <c r="O1477" s="87" t="n">
        <v>67182</v>
      </c>
      <c r="P1477" s="88" t="s">
        <v>1739</v>
      </c>
      <c r="Q1477" s="1" t="str">
        <f aca="false">CONCATENATE(N1477," - ",P1477)</f>
        <v>67 - HANGENBIETEN</v>
      </c>
      <c r="R1477" s="89" t="n">
        <v>44306</v>
      </c>
      <c r="S1477" s="89" t="n">
        <v>44341</v>
      </c>
      <c r="T1477" s="90" t="n">
        <v>0</v>
      </c>
      <c r="U1477" s="89" t="n">
        <v>44341</v>
      </c>
    </row>
    <row r="1478" customFormat="false" ht="13.8" hidden="false" customHeight="false" outlineLevel="0" collapsed="false">
      <c r="N1478" s="87" t="n">
        <v>67</v>
      </c>
      <c r="O1478" s="88" t="s">
        <v>1740</v>
      </c>
      <c r="P1478" s="87" t="s">
        <v>1741</v>
      </c>
      <c r="Q1478" s="1" t="str">
        <f aca="false">CONCATENATE(N1478," - ",P1478)</f>
        <v>67 - HEIDOLSHEIM</v>
      </c>
      <c r="R1478" s="89" t="n">
        <v>44274</v>
      </c>
      <c r="S1478" s="89" t="n">
        <v>44288</v>
      </c>
      <c r="T1478" s="90" t="n">
        <v>0</v>
      </c>
      <c r="U1478" s="89" t="n">
        <v>44288</v>
      </c>
    </row>
    <row r="1479" customFormat="false" ht="13.8" hidden="false" customHeight="false" outlineLevel="0" collapsed="false">
      <c r="N1479" s="87" t="n">
        <v>67</v>
      </c>
      <c r="O1479" s="88" t="s">
        <v>1742</v>
      </c>
      <c r="P1479" s="87" t="s">
        <v>1743</v>
      </c>
      <c r="Q1479" s="1" t="str">
        <f aca="false">CONCATENATE(N1479," - ",P1479)</f>
        <v>67 - HINDISHEIM</v>
      </c>
      <c r="R1479" s="89" t="n">
        <v>44306</v>
      </c>
      <c r="S1479" s="89" t="n">
        <v>44341</v>
      </c>
      <c r="T1479" s="90" t="n">
        <v>0</v>
      </c>
      <c r="U1479" s="89" t="n">
        <v>44341</v>
      </c>
    </row>
    <row r="1480" customFormat="false" ht="13.8" hidden="false" customHeight="false" outlineLevel="0" collapsed="false">
      <c r="N1480" s="87" t="n">
        <v>67</v>
      </c>
      <c r="O1480" s="88" t="s">
        <v>1744</v>
      </c>
      <c r="P1480" s="87" t="s">
        <v>1745</v>
      </c>
      <c r="Q1480" s="1" t="str">
        <f aca="false">CONCATENATE(N1480," - ",P1480)</f>
        <v>67 - HIPSHEIM</v>
      </c>
      <c r="R1480" s="89" t="n">
        <v>44306</v>
      </c>
      <c r="S1480" s="89" t="n">
        <v>44341</v>
      </c>
      <c r="T1480" s="90" t="n">
        <v>0</v>
      </c>
      <c r="U1480" s="89" t="n">
        <v>44341</v>
      </c>
    </row>
    <row r="1481" customFormat="false" ht="13.8" hidden="false" customHeight="false" outlineLevel="0" collapsed="false">
      <c r="N1481" s="87" t="n">
        <v>67</v>
      </c>
      <c r="O1481" s="87" t="n">
        <v>67203</v>
      </c>
      <c r="P1481" s="88" t="s">
        <v>1746</v>
      </c>
      <c r="Q1481" s="1" t="str">
        <f aca="false">CONCATENATE(N1481," - ",P1481)</f>
        <v>67 - HOCHSTETT</v>
      </c>
      <c r="R1481" s="89" t="n">
        <v>44279</v>
      </c>
      <c r="S1481" s="89" t="n">
        <v>44312</v>
      </c>
      <c r="T1481" s="90" t="n">
        <v>0</v>
      </c>
      <c r="U1481" s="89" t="n">
        <v>44312</v>
      </c>
    </row>
    <row r="1482" customFormat="false" ht="13.8" hidden="false" customHeight="false" outlineLevel="0" collapsed="false">
      <c r="N1482" s="87" t="n">
        <v>67</v>
      </c>
      <c r="O1482" s="88" t="s">
        <v>1747</v>
      </c>
      <c r="P1482" s="87" t="s">
        <v>1748</v>
      </c>
      <c r="Q1482" s="1" t="str">
        <f aca="false">CONCATENATE(N1482," - ",P1482)</f>
        <v>67 - HOENHEIM</v>
      </c>
      <c r="R1482" s="89" t="n">
        <v>44281</v>
      </c>
      <c r="S1482" s="89" t="n">
        <v>44300</v>
      </c>
      <c r="T1482" s="90" t="n">
        <v>0</v>
      </c>
      <c r="U1482" s="89" t="n">
        <v>44300</v>
      </c>
    </row>
    <row r="1483" customFormat="false" ht="13.8" hidden="false" customHeight="false" outlineLevel="0" collapsed="false">
      <c r="N1483" s="87" t="n">
        <v>67</v>
      </c>
      <c r="O1483" s="88" t="s">
        <v>1749</v>
      </c>
      <c r="P1483" s="87" t="s">
        <v>1750</v>
      </c>
      <c r="Q1483" s="1" t="str">
        <f aca="false">CONCATENATE(N1483," - ",P1483)</f>
        <v>67 - HOERDT</v>
      </c>
      <c r="R1483" s="89" t="n">
        <v>44279</v>
      </c>
      <c r="S1483" s="89" t="n">
        <v>44312</v>
      </c>
      <c r="T1483" s="90" t="n">
        <v>0</v>
      </c>
      <c r="U1483" s="89" t="n">
        <v>44312</v>
      </c>
    </row>
    <row r="1484" customFormat="false" ht="13.8" hidden="false" customHeight="false" outlineLevel="0" collapsed="false">
      <c r="N1484" s="87" t="n">
        <v>67</v>
      </c>
      <c r="O1484" s="87" t="n">
        <v>67212</v>
      </c>
      <c r="P1484" s="88" t="s">
        <v>1751</v>
      </c>
      <c r="Q1484" s="1" t="str">
        <f aca="false">CONCATENATE(N1484," - ",P1484)</f>
        <v>67 - HOLTZHEIM</v>
      </c>
      <c r="R1484" s="89" t="n">
        <v>44306</v>
      </c>
      <c r="S1484" s="89" t="n">
        <v>44341</v>
      </c>
      <c r="T1484" s="90" t="n">
        <v>0</v>
      </c>
      <c r="U1484" s="89" t="n">
        <v>44341</v>
      </c>
    </row>
    <row r="1485" customFormat="false" ht="13.8" hidden="false" customHeight="false" outlineLevel="0" collapsed="false">
      <c r="N1485" s="87" t="n">
        <v>67</v>
      </c>
      <c r="O1485" s="87" t="n">
        <v>67217</v>
      </c>
      <c r="P1485" s="88" t="s">
        <v>1752</v>
      </c>
      <c r="Q1485" s="1" t="str">
        <f aca="false">CONCATENATE(N1485," - ",P1485)</f>
        <v>67 - ICHTRATZHEIM</v>
      </c>
      <c r="R1485" s="89" t="n">
        <v>44306</v>
      </c>
      <c r="S1485" s="89" t="n">
        <v>44341</v>
      </c>
      <c r="T1485" s="90" t="n">
        <v>0</v>
      </c>
      <c r="U1485" s="89" t="n">
        <v>44341</v>
      </c>
    </row>
    <row r="1486" customFormat="false" ht="13.8" hidden="false" customHeight="false" outlineLevel="0" collapsed="false">
      <c r="N1486" s="87" t="n">
        <v>67</v>
      </c>
      <c r="O1486" s="88" t="s">
        <v>1753</v>
      </c>
      <c r="P1486" s="87" t="s">
        <v>1754</v>
      </c>
      <c r="Q1486" s="1" t="str">
        <f aca="false">CONCATENATE(N1486," - ",P1486)</f>
        <v>67 - ILLKIRCH-GRAFFENSTADEN</v>
      </c>
      <c r="R1486" s="89" t="n">
        <v>44306</v>
      </c>
      <c r="S1486" s="89" t="n">
        <v>44356</v>
      </c>
      <c r="T1486" s="90" t="n">
        <v>0</v>
      </c>
      <c r="U1486" s="89" t="n">
        <v>44356</v>
      </c>
    </row>
    <row r="1487" customFormat="false" ht="13.8" hidden="false" customHeight="false" outlineLevel="0" collapsed="false">
      <c r="N1487" s="87" t="n">
        <v>67</v>
      </c>
      <c r="O1487" s="88" t="s">
        <v>1755</v>
      </c>
      <c r="P1487" s="87" t="s">
        <v>1756</v>
      </c>
      <c r="Q1487" s="1" t="str">
        <f aca="false">CONCATENATE(N1487," - ",P1487)</f>
        <v>67 - KILSTETT</v>
      </c>
      <c r="R1487" s="89" t="n">
        <v>44279</v>
      </c>
      <c r="S1487" s="89" t="n">
        <v>44312</v>
      </c>
      <c r="T1487" s="90" t="n">
        <v>0</v>
      </c>
      <c r="U1487" s="89" t="n">
        <v>44312</v>
      </c>
    </row>
    <row r="1488" customFormat="false" ht="13.8" hidden="false" customHeight="false" outlineLevel="0" collapsed="false">
      <c r="N1488" s="87" t="n">
        <v>67</v>
      </c>
      <c r="O1488" s="88" t="s">
        <v>1757</v>
      </c>
      <c r="P1488" s="87" t="s">
        <v>1758</v>
      </c>
      <c r="Q1488" s="1" t="str">
        <f aca="false">CONCATENATE(N1488," - ",P1488)</f>
        <v>67 - KINTZHEIM</v>
      </c>
      <c r="R1488" s="89" t="n">
        <v>44274</v>
      </c>
      <c r="S1488" s="89" t="n">
        <v>44288</v>
      </c>
      <c r="T1488" s="90" t="n">
        <v>0</v>
      </c>
      <c r="U1488" s="89" t="n">
        <v>44288</v>
      </c>
    </row>
    <row r="1489" customFormat="false" ht="13.8" hidden="false" customHeight="false" outlineLevel="0" collapsed="false">
      <c r="N1489" s="87" t="n">
        <v>67</v>
      </c>
      <c r="O1489" s="87" t="n">
        <v>67249</v>
      </c>
      <c r="P1489" s="88" t="s">
        <v>1759</v>
      </c>
      <c r="Q1489" s="1" t="str">
        <f aca="false">CONCATENATE(N1489," - ",P1489)</f>
        <v>67 - KRAUTWILLER</v>
      </c>
      <c r="R1489" s="89" t="n">
        <v>44279</v>
      </c>
      <c r="S1489" s="89" t="n">
        <v>44312</v>
      </c>
      <c r="T1489" s="90" t="n">
        <v>0</v>
      </c>
      <c r="U1489" s="89" t="n">
        <v>44312</v>
      </c>
    </row>
    <row r="1490" customFormat="false" ht="13.8" hidden="false" customHeight="false" outlineLevel="0" collapsed="false">
      <c r="N1490" s="87" t="n">
        <v>67</v>
      </c>
      <c r="O1490" s="88" t="s">
        <v>1760</v>
      </c>
      <c r="P1490" s="87" t="s">
        <v>1761</v>
      </c>
      <c r="Q1490" s="1" t="str">
        <f aca="false">CONCATENATE(N1490," - ",P1490)</f>
        <v>67 - KRIEGSHEIM</v>
      </c>
      <c r="R1490" s="89" t="n">
        <v>44279</v>
      </c>
      <c r="S1490" s="89" t="n">
        <v>44312</v>
      </c>
      <c r="T1490" s="90" t="n">
        <v>0</v>
      </c>
      <c r="U1490" s="89" t="n">
        <v>44312</v>
      </c>
    </row>
    <row r="1491" customFormat="false" ht="13.8" hidden="false" customHeight="false" outlineLevel="0" collapsed="false">
      <c r="N1491" s="87" t="n">
        <v>67</v>
      </c>
      <c r="O1491" s="88" t="s">
        <v>1762</v>
      </c>
      <c r="P1491" s="87" t="s">
        <v>1763</v>
      </c>
      <c r="Q1491" s="1" t="str">
        <f aca="false">CONCATENATE(N1491," - ",P1491)</f>
        <v>67 - KURTZENHOUSE</v>
      </c>
      <c r="R1491" s="89" t="n">
        <v>44279</v>
      </c>
      <c r="S1491" s="89" t="n">
        <v>44312</v>
      </c>
      <c r="T1491" s="90" t="n">
        <v>0</v>
      </c>
      <c r="U1491" s="89" t="n">
        <v>44312</v>
      </c>
    </row>
    <row r="1492" customFormat="false" ht="13.8" hidden="false" customHeight="false" outlineLevel="0" collapsed="false">
      <c r="N1492" s="87" t="n">
        <v>67</v>
      </c>
      <c r="O1492" s="88" t="s">
        <v>1764</v>
      </c>
      <c r="P1492" s="87" t="s">
        <v>1765</v>
      </c>
      <c r="Q1492" s="1" t="str">
        <f aca="false">CONCATENATE(N1492," - ",P1492)</f>
        <v>67 - LA WANTZENAU</v>
      </c>
      <c r="R1492" s="89" t="n">
        <v>44279</v>
      </c>
      <c r="S1492" s="89" t="n">
        <v>44312</v>
      </c>
      <c r="T1492" s="90" t="n">
        <v>0</v>
      </c>
      <c r="U1492" s="89" t="n">
        <v>44312</v>
      </c>
    </row>
    <row r="1493" customFormat="false" ht="13.8" hidden="false" customHeight="false" outlineLevel="0" collapsed="false">
      <c r="N1493" s="87" t="n">
        <v>67</v>
      </c>
      <c r="O1493" s="88" t="s">
        <v>1766</v>
      </c>
      <c r="P1493" s="87" t="s">
        <v>1767</v>
      </c>
      <c r="Q1493" s="1" t="str">
        <f aca="false">CONCATENATE(N1493," - ",P1493)</f>
        <v>67 - LAMPERTHEIM</v>
      </c>
      <c r="R1493" s="89" t="n">
        <v>44279</v>
      </c>
      <c r="S1493" s="89" t="n">
        <v>44312</v>
      </c>
      <c r="T1493" s="90" t="n">
        <v>0</v>
      </c>
      <c r="U1493" s="89" t="n">
        <v>44312</v>
      </c>
    </row>
    <row r="1494" customFormat="false" ht="13.8" hidden="false" customHeight="false" outlineLevel="0" collapsed="false">
      <c r="N1494" s="87" t="n">
        <v>67</v>
      </c>
      <c r="O1494" s="88" t="s">
        <v>1768</v>
      </c>
      <c r="P1494" s="87" t="s">
        <v>1769</v>
      </c>
      <c r="Q1494" s="1" t="str">
        <f aca="false">CONCATENATE(N1494," - ",P1494)</f>
        <v>67 - LIMERSHEIM</v>
      </c>
      <c r="R1494" s="89" t="n">
        <v>44306</v>
      </c>
      <c r="S1494" s="89" t="n">
        <v>44341</v>
      </c>
      <c r="T1494" s="90" t="n">
        <v>0</v>
      </c>
      <c r="U1494" s="89" t="n">
        <v>44341</v>
      </c>
    </row>
    <row r="1495" customFormat="false" ht="13.8" hidden="false" customHeight="false" outlineLevel="0" collapsed="false">
      <c r="N1495" s="87" t="n">
        <v>67</v>
      </c>
      <c r="O1495" s="88" t="s">
        <v>1770</v>
      </c>
      <c r="P1495" s="87" t="s">
        <v>1771</v>
      </c>
      <c r="Q1495" s="1" t="str">
        <f aca="false">CONCATENATE(N1495," - ",P1495)</f>
        <v>67 - LINGOLSHEIM</v>
      </c>
      <c r="R1495" s="89" t="n">
        <v>44306</v>
      </c>
      <c r="S1495" s="89" t="n">
        <v>44341</v>
      </c>
      <c r="T1495" s="90" t="n">
        <v>0</v>
      </c>
      <c r="U1495" s="89" t="n">
        <v>44341</v>
      </c>
    </row>
    <row r="1496" customFormat="false" ht="13.8" hidden="false" customHeight="false" outlineLevel="0" collapsed="false">
      <c r="N1496" s="87" t="n">
        <v>67</v>
      </c>
      <c r="O1496" s="88" t="s">
        <v>1772</v>
      </c>
      <c r="P1496" s="87" t="s">
        <v>1773</v>
      </c>
      <c r="Q1496" s="1" t="str">
        <f aca="false">CONCATENATE(N1496," - ",P1496)</f>
        <v>67 - LIPSHEIM</v>
      </c>
      <c r="R1496" s="89" t="n">
        <v>44306</v>
      </c>
      <c r="S1496" s="89" t="n">
        <v>44341</v>
      </c>
      <c r="T1496" s="90" t="n">
        <v>0</v>
      </c>
      <c r="U1496" s="89" t="n">
        <v>44341</v>
      </c>
    </row>
    <row r="1497" customFormat="false" ht="13.8" hidden="false" customHeight="false" outlineLevel="0" collapsed="false">
      <c r="N1497" s="87" t="n">
        <v>67</v>
      </c>
      <c r="O1497" s="88" t="s">
        <v>1774</v>
      </c>
      <c r="P1497" s="87" t="s">
        <v>1775</v>
      </c>
      <c r="Q1497" s="1" t="str">
        <f aca="false">CONCATENATE(N1497," - ",P1497)</f>
        <v>67 - MITTELSCHAEFFOLSHEIM</v>
      </c>
      <c r="R1497" s="89" t="n">
        <v>44279</v>
      </c>
      <c r="S1497" s="89" t="n">
        <v>44312</v>
      </c>
      <c r="T1497" s="90" t="n">
        <v>0</v>
      </c>
      <c r="U1497" s="89" t="n">
        <v>44312</v>
      </c>
    </row>
    <row r="1498" customFormat="false" ht="13.8" hidden="false" customHeight="false" outlineLevel="0" collapsed="false">
      <c r="N1498" s="87" t="n">
        <v>67</v>
      </c>
      <c r="O1498" s="87" t="n">
        <v>67301</v>
      </c>
      <c r="P1498" s="88" t="s">
        <v>1776</v>
      </c>
      <c r="Q1498" s="1" t="str">
        <f aca="false">CONCATENATE(N1498," - ",P1498)</f>
        <v>67 - MOMMENHEIM</v>
      </c>
      <c r="R1498" s="89" t="n">
        <v>44279</v>
      </c>
      <c r="S1498" s="89" t="n">
        <v>44312</v>
      </c>
      <c r="T1498" s="90" t="n">
        <v>0</v>
      </c>
      <c r="U1498" s="89" t="n">
        <v>44312</v>
      </c>
    </row>
    <row r="1499" customFormat="false" ht="13.8" hidden="false" customHeight="false" outlineLevel="0" collapsed="false">
      <c r="N1499" s="87" t="n">
        <v>67</v>
      </c>
      <c r="O1499" s="88" t="s">
        <v>1777</v>
      </c>
      <c r="P1499" s="87" t="s">
        <v>1778</v>
      </c>
      <c r="Q1499" s="1" t="str">
        <f aca="false">CONCATENATE(N1499," - ",P1499)</f>
        <v>67 - MUNDOLSHEIM</v>
      </c>
      <c r="R1499" s="89" t="n">
        <v>44279</v>
      </c>
      <c r="S1499" s="89" t="n">
        <v>44312</v>
      </c>
      <c r="T1499" s="90" t="n">
        <v>0</v>
      </c>
      <c r="U1499" s="89" t="n">
        <v>44312</v>
      </c>
    </row>
    <row r="1500" customFormat="false" ht="13.8" hidden="false" customHeight="false" outlineLevel="0" collapsed="false">
      <c r="N1500" s="87" t="n">
        <v>67</v>
      </c>
      <c r="O1500" s="87" t="n">
        <v>67310</v>
      </c>
      <c r="P1500" s="88" t="s">
        <v>1779</v>
      </c>
      <c r="Q1500" s="1" t="str">
        <f aca="false">CONCATENATE(N1500," - ",P1500)</f>
        <v>67 - MUSSIG</v>
      </c>
      <c r="R1500" s="89" t="n">
        <v>44274</v>
      </c>
      <c r="S1500" s="89" t="n">
        <v>44288</v>
      </c>
      <c r="T1500" s="90" t="n">
        <v>0</v>
      </c>
      <c r="U1500" s="89" t="n">
        <v>44288</v>
      </c>
    </row>
    <row r="1501" customFormat="false" ht="13.8" hidden="false" customHeight="false" outlineLevel="0" collapsed="false">
      <c r="N1501" s="87" t="n">
        <v>67</v>
      </c>
      <c r="O1501" s="87" t="n">
        <v>67311</v>
      </c>
      <c r="P1501" s="88" t="s">
        <v>1780</v>
      </c>
      <c r="Q1501" s="1" t="str">
        <f aca="false">CONCATENATE(N1501," - ",P1501)</f>
        <v>67 - MUTTERSHOLTZ</v>
      </c>
      <c r="R1501" s="89" t="n">
        <v>44274</v>
      </c>
      <c r="S1501" s="89" t="n">
        <v>44288</v>
      </c>
      <c r="T1501" s="90" t="n">
        <v>0</v>
      </c>
      <c r="U1501" s="89" t="n">
        <v>44288</v>
      </c>
    </row>
    <row r="1502" customFormat="false" ht="13.8" hidden="false" customHeight="false" outlineLevel="0" collapsed="false">
      <c r="N1502" s="87" t="n">
        <v>67</v>
      </c>
      <c r="O1502" s="88" t="s">
        <v>1781</v>
      </c>
      <c r="P1502" s="87" t="s">
        <v>1782</v>
      </c>
      <c r="Q1502" s="1" t="str">
        <f aca="false">CONCATENATE(N1502," - ",P1502)</f>
        <v>67 - NIEDERSCHAEFFOLSHEIM</v>
      </c>
      <c r="R1502" s="89" t="n">
        <v>44279</v>
      </c>
      <c r="S1502" s="89" t="n">
        <v>44312</v>
      </c>
      <c r="T1502" s="90" t="n">
        <v>0</v>
      </c>
      <c r="U1502" s="89" t="n">
        <v>44312</v>
      </c>
    </row>
    <row r="1503" customFormat="false" ht="13.8" hidden="false" customHeight="false" outlineLevel="0" collapsed="false">
      <c r="N1503" s="87" t="n">
        <v>67</v>
      </c>
      <c r="O1503" s="87" t="n">
        <v>67336</v>
      </c>
      <c r="P1503" s="88" t="s">
        <v>1783</v>
      </c>
      <c r="Q1503" s="1" t="str">
        <f aca="false">CONCATENATE(N1503," - ",P1503)</f>
        <v>67 - NORDHOUSE</v>
      </c>
      <c r="R1503" s="89" t="n">
        <v>44306</v>
      </c>
      <c r="S1503" s="89" t="n">
        <v>44341</v>
      </c>
      <c r="T1503" s="90" t="n">
        <v>0</v>
      </c>
      <c r="U1503" s="89" t="n">
        <v>44341</v>
      </c>
    </row>
    <row r="1504" customFormat="false" ht="13.8" hidden="false" customHeight="false" outlineLevel="0" collapsed="false">
      <c r="N1504" s="87" t="n">
        <v>67</v>
      </c>
      <c r="O1504" s="88" t="s">
        <v>1784</v>
      </c>
      <c r="P1504" s="87" t="s">
        <v>1785</v>
      </c>
      <c r="Q1504" s="1" t="str">
        <f aca="false">CONCATENATE(N1504," - ",P1504)</f>
        <v>67 - OBERSCHAEFFOLSHEIM</v>
      </c>
      <c r="R1504" s="89" t="n">
        <v>44306</v>
      </c>
      <c r="S1504" s="89" t="n">
        <v>44341</v>
      </c>
      <c r="T1504" s="90" t="n">
        <v>0</v>
      </c>
      <c r="U1504" s="89" t="n">
        <v>44341</v>
      </c>
    </row>
    <row r="1505" customFormat="false" ht="13.8" hidden="false" customHeight="false" outlineLevel="0" collapsed="false">
      <c r="N1505" s="87" t="n">
        <v>67</v>
      </c>
      <c r="O1505" s="88" t="s">
        <v>1786</v>
      </c>
      <c r="P1505" s="87" t="s">
        <v>1787</v>
      </c>
      <c r="Q1505" s="1" t="str">
        <f aca="false">CONCATENATE(N1505," - ",P1505)</f>
        <v>67 - OHNENHEIM</v>
      </c>
      <c r="R1505" s="89" t="n">
        <v>44274</v>
      </c>
      <c r="S1505" s="89" t="n">
        <v>44288</v>
      </c>
      <c r="T1505" s="90" t="n">
        <v>0</v>
      </c>
      <c r="U1505" s="89" t="n">
        <v>44288</v>
      </c>
    </row>
    <row r="1506" customFormat="false" ht="13.8" hidden="false" customHeight="false" outlineLevel="0" collapsed="false">
      <c r="N1506" s="87" t="n">
        <v>67</v>
      </c>
      <c r="O1506" s="88" t="s">
        <v>1788</v>
      </c>
      <c r="P1506" s="87" t="s">
        <v>1789</v>
      </c>
      <c r="Q1506" s="1" t="str">
        <f aca="false">CONCATENATE(N1506," - ",P1506)</f>
        <v>67 - OLWISHEIM</v>
      </c>
      <c r="R1506" s="89" t="n">
        <v>44279</v>
      </c>
      <c r="S1506" s="89" t="n">
        <v>44312</v>
      </c>
      <c r="T1506" s="90" t="n">
        <v>0</v>
      </c>
      <c r="U1506" s="89" t="n">
        <v>44312</v>
      </c>
    </row>
    <row r="1507" customFormat="false" ht="13.8" hidden="false" customHeight="false" outlineLevel="0" collapsed="false">
      <c r="N1507" s="87" t="n">
        <v>67</v>
      </c>
      <c r="O1507" s="88" t="s">
        <v>1790</v>
      </c>
      <c r="P1507" s="87" t="s">
        <v>1791</v>
      </c>
      <c r="Q1507" s="1" t="str">
        <f aca="false">CONCATENATE(N1507," - ",P1507)</f>
        <v>67 - ORSCHWILLER</v>
      </c>
      <c r="R1507" s="89" t="n">
        <v>44274</v>
      </c>
      <c r="S1507" s="89" t="n">
        <v>44288</v>
      </c>
      <c r="T1507" s="90" t="n">
        <v>0</v>
      </c>
      <c r="U1507" s="89" t="n">
        <v>44288</v>
      </c>
    </row>
    <row r="1508" customFormat="false" ht="13.8" hidden="false" customHeight="false" outlineLevel="0" collapsed="false">
      <c r="N1508" s="87" t="n">
        <v>67</v>
      </c>
      <c r="O1508" s="88" t="s">
        <v>1792</v>
      </c>
      <c r="P1508" s="87" t="s">
        <v>1793</v>
      </c>
      <c r="Q1508" s="1" t="str">
        <f aca="false">CONCATENATE(N1508," - ",P1508)</f>
        <v>67 - OSTWALD</v>
      </c>
      <c r="R1508" s="89" t="n">
        <v>44306</v>
      </c>
      <c r="S1508" s="89" t="n">
        <v>44356</v>
      </c>
      <c r="T1508" s="90" t="n">
        <v>0</v>
      </c>
      <c r="U1508" s="89" t="n">
        <v>44356</v>
      </c>
    </row>
    <row r="1509" customFormat="false" ht="13.8" hidden="false" customHeight="false" outlineLevel="0" collapsed="false">
      <c r="N1509" s="87" t="n">
        <v>67</v>
      </c>
      <c r="O1509" s="88" t="s">
        <v>1794</v>
      </c>
      <c r="P1509" s="87" t="s">
        <v>1795</v>
      </c>
      <c r="Q1509" s="1" t="str">
        <f aca="false">CONCATENATE(N1509," - ",P1509)</f>
        <v>67 - PFETTISHEIM commune de TRUCHTERSHEIM</v>
      </c>
      <c r="R1509" s="89" t="n">
        <v>44279</v>
      </c>
      <c r="S1509" s="89" t="n">
        <v>44312</v>
      </c>
      <c r="T1509" s="90" t="n">
        <v>0</v>
      </c>
      <c r="U1509" s="89" t="n">
        <v>44312</v>
      </c>
    </row>
    <row r="1510" customFormat="false" ht="13.8" hidden="false" customHeight="false" outlineLevel="0" collapsed="false">
      <c r="N1510" s="87" t="n">
        <v>67</v>
      </c>
      <c r="O1510" s="88" t="s">
        <v>1796</v>
      </c>
      <c r="P1510" s="87" t="s">
        <v>1797</v>
      </c>
      <c r="Q1510" s="1" t="str">
        <f aca="false">CONCATENATE(N1510," - ",P1510)</f>
        <v>67 - PFULGRIESHEIM</v>
      </c>
      <c r="R1510" s="89" t="n">
        <v>44279</v>
      </c>
      <c r="S1510" s="89" t="n">
        <v>44312</v>
      </c>
      <c r="T1510" s="90" t="n">
        <v>0</v>
      </c>
      <c r="U1510" s="89" t="n">
        <v>44312</v>
      </c>
    </row>
    <row r="1511" customFormat="false" ht="13.8" hidden="false" customHeight="false" outlineLevel="0" collapsed="false">
      <c r="N1511" s="87" t="n">
        <v>67</v>
      </c>
      <c r="O1511" s="88" t="s">
        <v>1798</v>
      </c>
      <c r="P1511" s="87" t="s">
        <v>1799</v>
      </c>
      <c r="Q1511" s="1" t="str">
        <f aca="false">CONCATENATE(N1511," - ",P1511)</f>
        <v>67 - PLOBSHEIM</v>
      </c>
      <c r="R1511" s="89" t="n">
        <v>44306</v>
      </c>
      <c r="S1511" s="89" t="n">
        <v>44356</v>
      </c>
      <c r="T1511" s="90" t="n">
        <v>0</v>
      </c>
      <c r="U1511" s="89" t="n">
        <v>44356</v>
      </c>
    </row>
    <row r="1512" customFormat="false" ht="13.8" hidden="false" customHeight="false" outlineLevel="0" collapsed="false">
      <c r="N1512" s="87" t="n">
        <v>67</v>
      </c>
      <c r="O1512" s="88" t="s">
        <v>1800</v>
      </c>
      <c r="P1512" s="87" t="s">
        <v>1801</v>
      </c>
      <c r="Q1512" s="1" t="str">
        <f aca="false">CONCATENATE(N1512," - ",P1512)</f>
        <v>67 - REICHSTETT</v>
      </c>
      <c r="R1512" s="89" t="n">
        <v>44279</v>
      </c>
      <c r="S1512" s="89" t="n">
        <v>44312</v>
      </c>
      <c r="T1512" s="90" t="n">
        <v>0</v>
      </c>
      <c r="U1512" s="89" t="n">
        <v>44312</v>
      </c>
    </row>
    <row r="1513" customFormat="false" ht="13.8" hidden="false" customHeight="false" outlineLevel="0" collapsed="false">
      <c r="N1513" s="87" t="n">
        <v>67</v>
      </c>
      <c r="O1513" s="87" t="n">
        <v>67417</v>
      </c>
      <c r="P1513" s="88" t="s">
        <v>1802</v>
      </c>
      <c r="Q1513" s="1" t="str">
        <f aca="false">CONCATENATE(N1513," - ",P1513)</f>
        <v>67 - ROTTELSHEIM</v>
      </c>
      <c r="R1513" s="89" t="n">
        <v>44279</v>
      </c>
      <c r="S1513" s="89" t="n">
        <v>44312</v>
      </c>
      <c r="T1513" s="90" t="n">
        <v>0</v>
      </c>
      <c r="U1513" s="89" t="n">
        <v>44312</v>
      </c>
    </row>
    <row r="1514" customFormat="false" ht="13.8" hidden="false" customHeight="false" outlineLevel="0" collapsed="false">
      <c r="N1514" s="87" t="n">
        <v>67</v>
      </c>
      <c r="O1514" s="87" t="n">
        <v>67445</v>
      </c>
      <c r="P1514" s="88" t="s">
        <v>1803</v>
      </c>
      <c r="Q1514" s="1" t="str">
        <f aca="false">CONCATENATE(N1514," - ",P1514)</f>
        <v>67 - SCHERWILLER</v>
      </c>
      <c r="R1514" s="89" t="n">
        <v>44274</v>
      </c>
      <c r="S1514" s="89" t="n">
        <v>44288</v>
      </c>
      <c r="T1514" s="90" t="n">
        <v>0</v>
      </c>
      <c r="U1514" s="89" t="n">
        <v>44288</v>
      </c>
    </row>
    <row r="1515" customFormat="false" ht="13.8" hidden="false" customHeight="false" outlineLevel="0" collapsed="false">
      <c r="N1515" s="87" t="n">
        <v>67</v>
      </c>
      <c r="O1515" s="87" t="n">
        <v>67447</v>
      </c>
      <c r="P1515" s="88" t="s">
        <v>1804</v>
      </c>
      <c r="Q1515" s="1" t="str">
        <f aca="false">CONCATENATE(N1515," - ",P1515)</f>
        <v>67 - SCHILTIGHEIM</v>
      </c>
      <c r="R1515" s="89" t="n">
        <v>44281</v>
      </c>
      <c r="S1515" s="89" t="n">
        <v>44300</v>
      </c>
      <c r="T1515" s="90" t="n">
        <v>0</v>
      </c>
      <c r="U1515" s="89" t="n">
        <v>44300</v>
      </c>
    </row>
    <row r="1516" customFormat="false" ht="13.8" hidden="false" customHeight="false" outlineLevel="0" collapsed="false">
      <c r="N1516" s="87" t="n">
        <v>67</v>
      </c>
      <c r="O1516" s="88" t="s">
        <v>1805</v>
      </c>
      <c r="P1516" s="87" t="s">
        <v>1806</v>
      </c>
      <c r="Q1516" s="1" t="str">
        <f aca="false">CONCATENATE(N1516," - ",P1516)</f>
        <v>67 - SCHWINDRATZHEIM</v>
      </c>
      <c r="R1516" s="89" t="n">
        <v>44279</v>
      </c>
      <c r="S1516" s="89" t="n">
        <v>44312</v>
      </c>
      <c r="T1516" s="90" t="n">
        <v>0</v>
      </c>
      <c r="U1516" s="89" t="n">
        <v>44312</v>
      </c>
    </row>
    <row r="1517" customFormat="false" ht="13.8" hidden="false" customHeight="false" outlineLevel="0" collapsed="false">
      <c r="N1517" s="87" t="n">
        <v>67</v>
      </c>
      <c r="O1517" s="87" t="n">
        <v>67462</v>
      </c>
      <c r="P1517" s="88" t="s">
        <v>1807</v>
      </c>
      <c r="Q1517" s="1" t="str">
        <f aca="false">CONCATENATE(N1517," - ",P1517)</f>
        <v>67 - SELESTAT</v>
      </c>
      <c r="R1517" s="89" t="n">
        <v>44274</v>
      </c>
      <c r="S1517" s="89" t="n">
        <v>44288</v>
      </c>
      <c r="T1517" s="90" t="n">
        <v>0</v>
      </c>
      <c r="U1517" s="89" t="n">
        <v>44288</v>
      </c>
    </row>
    <row r="1518" customFormat="false" ht="13.8" hidden="false" customHeight="false" outlineLevel="0" collapsed="false">
      <c r="N1518" s="87" t="n">
        <v>67</v>
      </c>
      <c r="O1518" s="87" t="n">
        <v>67471</v>
      </c>
      <c r="P1518" s="88" t="s">
        <v>1808</v>
      </c>
      <c r="Q1518" s="1" t="str">
        <f aca="false">CONCATENATE(N1518," - ",P1518)</f>
        <v>67 - SOUFFELWEYERSHEIM</v>
      </c>
      <c r="R1518" s="89" t="n">
        <v>44281</v>
      </c>
      <c r="S1518" s="89" t="n">
        <v>44300</v>
      </c>
      <c r="T1518" s="90" t="n">
        <v>0</v>
      </c>
      <c r="U1518" s="89" t="n">
        <v>44300</v>
      </c>
    </row>
    <row r="1519" customFormat="false" ht="13.8" hidden="false" customHeight="false" outlineLevel="0" collapsed="false">
      <c r="N1519" s="87" t="n">
        <v>67</v>
      </c>
      <c r="O1519" s="88" t="s">
        <v>1809</v>
      </c>
      <c r="P1519" s="87" t="s">
        <v>1810</v>
      </c>
      <c r="Q1519" s="1" t="str">
        <f aca="false">CONCATENATE(N1519," - ",P1519)</f>
        <v>67 - STRASBOURG</v>
      </c>
      <c r="R1519" s="89" t="n">
        <v>44281</v>
      </c>
      <c r="S1519" s="89" t="n">
        <v>44300</v>
      </c>
      <c r="T1519" s="90" t="n">
        <v>50</v>
      </c>
      <c r="U1519" s="89" t="n">
        <v>44350</v>
      </c>
    </row>
    <row r="1520" customFormat="false" ht="13.8" hidden="false" customHeight="false" outlineLevel="0" collapsed="false">
      <c r="N1520" s="87" t="n">
        <v>67</v>
      </c>
      <c r="O1520" s="87" t="n">
        <v>67506</v>
      </c>
      <c r="P1520" s="87" t="s">
        <v>1811</v>
      </c>
      <c r="Q1520" s="1" t="str">
        <f aca="false">CONCATENATE(N1520," - ",P1520)</f>
        <v>67 - VENDENHEIM</v>
      </c>
      <c r="R1520" s="89" t="n">
        <v>44279</v>
      </c>
      <c r="S1520" s="89" t="n">
        <v>44312</v>
      </c>
      <c r="T1520" s="90" t="n">
        <v>0</v>
      </c>
      <c r="U1520" s="89" t="n">
        <v>44312</v>
      </c>
    </row>
    <row r="1521" customFormat="false" ht="13.8" hidden="false" customHeight="false" outlineLevel="0" collapsed="false">
      <c r="N1521" s="87" t="n">
        <v>67</v>
      </c>
      <c r="O1521" s="87" t="n">
        <v>67510</v>
      </c>
      <c r="P1521" s="87" t="s">
        <v>1812</v>
      </c>
      <c r="Q1521" s="1" t="str">
        <f aca="false">CONCATENATE(N1521," - ",P1521)</f>
        <v>67 - WAHLENHEIM</v>
      </c>
      <c r="R1521" s="89" t="n">
        <v>44279</v>
      </c>
      <c r="S1521" s="89" t="n">
        <v>44312</v>
      </c>
      <c r="T1521" s="90" t="n">
        <v>0</v>
      </c>
      <c r="U1521" s="89" t="n">
        <v>44312</v>
      </c>
    </row>
    <row r="1522" customFormat="false" ht="13.8" hidden="false" customHeight="false" outlineLevel="0" collapsed="false">
      <c r="N1522" s="87" t="n">
        <v>67</v>
      </c>
      <c r="O1522" s="87" t="n">
        <v>67516</v>
      </c>
      <c r="P1522" s="87" t="s">
        <v>1813</v>
      </c>
      <c r="Q1522" s="1" t="str">
        <f aca="false">CONCATENATE(N1522," - ",P1522)</f>
        <v>67 - WALTENHEIM-SUR-ZORN</v>
      </c>
      <c r="R1522" s="89" t="n">
        <v>44279</v>
      </c>
      <c r="S1522" s="89" t="n">
        <v>44312</v>
      </c>
      <c r="T1522" s="90" t="n">
        <v>0</v>
      </c>
      <c r="U1522" s="89" t="n">
        <v>44312</v>
      </c>
    </row>
    <row r="1523" customFormat="false" ht="13.8" hidden="false" customHeight="false" outlineLevel="0" collapsed="false">
      <c r="N1523" s="87" t="n">
        <v>67</v>
      </c>
      <c r="O1523" s="87" t="n">
        <v>67523</v>
      </c>
      <c r="P1523" s="87" t="s">
        <v>1814</v>
      </c>
      <c r="Q1523" s="1" t="str">
        <f aca="false">CONCATENATE(N1523," - ",P1523)</f>
        <v>67 - WEITBRUCH</v>
      </c>
      <c r="R1523" s="89" t="n">
        <v>44279</v>
      </c>
      <c r="S1523" s="89" t="n">
        <v>44312</v>
      </c>
      <c r="T1523" s="90" t="n">
        <v>0</v>
      </c>
      <c r="U1523" s="89" t="n">
        <v>44312</v>
      </c>
    </row>
    <row r="1524" customFormat="false" ht="13.8" hidden="false" customHeight="false" outlineLevel="0" collapsed="false">
      <c r="N1524" s="87" t="n">
        <v>67</v>
      </c>
      <c r="O1524" s="87" t="n">
        <v>67529</v>
      </c>
      <c r="P1524" s="87" t="s">
        <v>1815</v>
      </c>
      <c r="Q1524" s="1" t="str">
        <f aca="false">CONCATENATE(N1524," - ",P1524)</f>
        <v>67 - WEYERSHEIM</v>
      </c>
      <c r="R1524" s="89" t="n">
        <v>44279</v>
      </c>
      <c r="S1524" s="89" t="n">
        <v>44312</v>
      </c>
      <c r="T1524" s="90" t="n">
        <v>0</v>
      </c>
      <c r="U1524" s="89" t="n">
        <v>44312</v>
      </c>
    </row>
    <row r="1525" customFormat="false" ht="13.8" hidden="false" customHeight="false" outlineLevel="0" collapsed="false">
      <c r="N1525" s="87" t="n">
        <v>67</v>
      </c>
      <c r="O1525" s="87" t="n">
        <v>67539</v>
      </c>
      <c r="P1525" s="87" t="s">
        <v>1816</v>
      </c>
      <c r="Q1525" s="1" t="str">
        <f aca="false">CONCATENATE(N1525," - ",P1525)</f>
        <v>67 - WINGERSHEIM LES QUATRE BANS</v>
      </c>
      <c r="R1525" s="89" t="n">
        <v>44279</v>
      </c>
      <c r="S1525" s="89" t="n">
        <v>44312</v>
      </c>
      <c r="T1525" s="90" t="n">
        <v>0</v>
      </c>
      <c r="U1525" s="89" t="n">
        <v>44312</v>
      </c>
    </row>
    <row r="1526" customFormat="false" ht="13.8" hidden="false" customHeight="false" outlineLevel="0" collapsed="false">
      <c r="N1526" s="87" t="n">
        <v>67</v>
      </c>
      <c r="O1526" s="87" t="n">
        <v>67540</v>
      </c>
      <c r="P1526" s="87" t="s">
        <v>1817</v>
      </c>
      <c r="Q1526" s="1" t="str">
        <f aca="false">CONCATENATE(N1526," - ",P1526)</f>
        <v>67 - WINTERSHOUSE</v>
      </c>
      <c r="R1526" s="89" t="n">
        <v>44279</v>
      </c>
      <c r="S1526" s="89" t="n">
        <v>44312</v>
      </c>
      <c r="T1526" s="90" t="n">
        <v>0</v>
      </c>
      <c r="U1526" s="89" t="n">
        <v>44312</v>
      </c>
    </row>
    <row r="1527" customFormat="false" ht="13.8" hidden="false" customHeight="false" outlineLevel="0" collapsed="false">
      <c r="N1527" s="87" t="n">
        <v>67</v>
      </c>
      <c r="O1527" s="87" t="n">
        <v>67546</v>
      </c>
      <c r="P1527" s="87" t="s">
        <v>1818</v>
      </c>
      <c r="Q1527" s="1" t="str">
        <f aca="false">CONCATENATE(N1527," - ",P1527)</f>
        <v>67 - WITTERSHEIM</v>
      </c>
      <c r="R1527" s="89" t="n">
        <v>44279</v>
      </c>
      <c r="S1527" s="89" t="n">
        <v>44312</v>
      </c>
      <c r="T1527" s="90" t="n">
        <v>0</v>
      </c>
      <c r="U1527" s="89" t="n">
        <v>44312</v>
      </c>
    </row>
    <row r="1528" customFormat="false" ht="13.8" hidden="false" customHeight="false" outlineLevel="0" collapsed="false">
      <c r="N1528" s="87" t="n">
        <v>67</v>
      </c>
      <c r="O1528" s="87" t="n">
        <v>67551</v>
      </c>
      <c r="P1528" s="87" t="s">
        <v>1819</v>
      </c>
      <c r="Q1528" s="1" t="str">
        <f aca="false">CONCATENATE(N1528," - ",P1528)</f>
        <v>67 - WOLFISHEIM</v>
      </c>
      <c r="R1528" s="89" t="n">
        <v>44306</v>
      </c>
      <c r="S1528" s="89" t="n">
        <v>44341</v>
      </c>
      <c r="T1528" s="90" t="n">
        <v>0</v>
      </c>
      <c r="U1528" s="89" t="n">
        <v>44341</v>
      </c>
    </row>
    <row r="1529" customFormat="false" ht="13.8" hidden="false" customHeight="false" outlineLevel="0" collapsed="false">
      <c r="N1529" s="87" t="n">
        <v>68</v>
      </c>
      <c r="O1529" s="87" t="n">
        <v>68001</v>
      </c>
      <c r="P1529" s="87" t="s">
        <v>1820</v>
      </c>
      <c r="Q1529" s="1" t="str">
        <f aca="false">CONCATENATE(N1529," - ",P1529)</f>
        <v>68 - ALGOSHEIM</v>
      </c>
      <c r="R1529" s="89" t="n">
        <v>44295</v>
      </c>
      <c r="S1529" s="89" t="n">
        <v>44333</v>
      </c>
      <c r="T1529" s="90" t="n">
        <v>0</v>
      </c>
      <c r="U1529" s="89" t="n">
        <v>44333</v>
      </c>
    </row>
    <row r="1530" customFormat="false" ht="13.8" hidden="false" customHeight="false" outlineLevel="0" collapsed="false">
      <c r="N1530" s="87" t="n">
        <v>68</v>
      </c>
      <c r="O1530" s="87" t="n">
        <v>68005</v>
      </c>
      <c r="P1530" s="87" t="s">
        <v>1821</v>
      </c>
      <c r="Q1530" s="1" t="str">
        <f aca="false">CONCATENATE(N1530," - ",P1530)</f>
        <v>68 - AMMERSCHWIHR</v>
      </c>
      <c r="R1530" s="89" t="n">
        <v>44267</v>
      </c>
      <c r="S1530" s="89" t="n">
        <v>44309</v>
      </c>
      <c r="T1530" s="90" t="n">
        <v>0</v>
      </c>
      <c r="U1530" s="89" t="n">
        <v>44309</v>
      </c>
    </row>
    <row r="1531" customFormat="false" ht="13.8" hidden="false" customHeight="false" outlineLevel="0" collapsed="false">
      <c r="N1531" s="87" t="n">
        <v>68</v>
      </c>
      <c r="O1531" s="87" t="n">
        <v>68009</v>
      </c>
      <c r="P1531" s="87" t="s">
        <v>1822</v>
      </c>
      <c r="Q1531" s="1" t="str">
        <f aca="false">CONCATENATE(N1531," - ",P1531)</f>
        <v>68 - ARTZENHEIM</v>
      </c>
      <c r="R1531" s="89" t="n">
        <v>44295</v>
      </c>
      <c r="S1531" s="89" t="n">
        <v>44333</v>
      </c>
      <c r="T1531" s="90" t="n">
        <v>0</v>
      </c>
      <c r="U1531" s="89" t="n">
        <v>44333</v>
      </c>
    </row>
    <row r="1532" customFormat="false" ht="13.8" hidden="false" customHeight="false" outlineLevel="0" collapsed="false">
      <c r="N1532" s="87" t="n">
        <v>68</v>
      </c>
      <c r="O1532" s="87" t="n">
        <v>68019</v>
      </c>
      <c r="P1532" s="87" t="s">
        <v>1823</v>
      </c>
      <c r="Q1532" s="1" t="str">
        <f aca="false">CONCATENATE(N1532," - ",P1532)</f>
        <v>68 - BALTZENHEIM</v>
      </c>
      <c r="R1532" s="89" t="n">
        <v>44295</v>
      </c>
      <c r="S1532" s="89" t="n">
        <v>44333</v>
      </c>
      <c r="T1532" s="90" t="n">
        <v>0</v>
      </c>
      <c r="U1532" s="89" t="n">
        <v>44333</v>
      </c>
    </row>
    <row r="1533" customFormat="false" ht="13.8" hidden="false" customHeight="false" outlineLevel="0" collapsed="false">
      <c r="N1533" s="87" t="n">
        <v>68</v>
      </c>
      <c r="O1533" s="87" t="n">
        <v>68023</v>
      </c>
      <c r="P1533" s="87" t="s">
        <v>1824</v>
      </c>
      <c r="Q1533" s="1" t="str">
        <f aca="false">CONCATENATE(N1533," - ",P1533)</f>
        <v>68 - BEBLENHEIM</v>
      </c>
      <c r="R1533" s="89" t="n">
        <v>44267</v>
      </c>
      <c r="S1533" s="89" t="n">
        <v>44309</v>
      </c>
      <c r="T1533" s="90" t="n">
        <v>0</v>
      </c>
      <c r="U1533" s="89" t="n">
        <v>44309</v>
      </c>
    </row>
    <row r="1534" customFormat="false" ht="13.8" hidden="false" customHeight="false" outlineLevel="0" collapsed="false">
      <c r="N1534" s="87" t="n">
        <v>68</v>
      </c>
      <c r="O1534" s="87" t="n">
        <v>68026</v>
      </c>
      <c r="P1534" s="87" t="s">
        <v>1825</v>
      </c>
      <c r="Q1534" s="1" t="str">
        <f aca="false">CONCATENATE(N1534," - ",P1534)</f>
        <v>68 - BENNWIHR</v>
      </c>
      <c r="R1534" s="89" t="n">
        <v>44267</v>
      </c>
      <c r="S1534" s="89" t="n">
        <v>44309</v>
      </c>
      <c r="T1534" s="90" t="n">
        <v>0</v>
      </c>
      <c r="U1534" s="89" t="n">
        <v>44309</v>
      </c>
    </row>
    <row r="1535" customFormat="false" ht="13.8" hidden="false" customHeight="false" outlineLevel="0" collapsed="false">
      <c r="N1535" s="87" t="n">
        <v>68</v>
      </c>
      <c r="O1535" s="87" t="n">
        <v>68028</v>
      </c>
      <c r="P1535" s="87" t="s">
        <v>1826</v>
      </c>
      <c r="Q1535" s="1" t="str">
        <f aca="false">CONCATENATE(N1535," - ",P1535)</f>
        <v>68 - BERGHEIM</v>
      </c>
      <c r="R1535" s="89" t="n">
        <v>44267</v>
      </c>
      <c r="S1535" s="89" t="n">
        <v>44309</v>
      </c>
      <c r="T1535" s="90" t="n">
        <v>0</v>
      </c>
      <c r="U1535" s="89" t="n">
        <v>44309</v>
      </c>
    </row>
    <row r="1536" customFormat="false" ht="13.8" hidden="false" customHeight="false" outlineLevel="0" collapsed="false">
      <c r="N1536" s="87" t="n">
        <v>68</v>
      </c>
      <c r="O1536" s="87" t="n">
        <v>68036</v>
      </c>
      <c r="P1536" s="87" t="s">
        <v>1827</v>
      </c>
      <c r="Q1536" s="1" t="str">
        <f aca="false">CONCATENATE(N1536," - ",P1536)</f>
        <v>68 - BIESHEIM</v>
      </c>
      <c r="R1536" s="89" t="n">
        <v>44295</v>
      </c>
      <c r="S1536" s="89" t="n">
        <v>44333</v>
      </c>
      <c r="T1536" s="90" t="n">
        <v>0</v>
      </c>
      <c r="U1536" s="89" t="n">
        <v>44333</v>
      </c>
    </row>
    <row r="1537" customFormat="false" ht="13.8" hidden="false" customHeight="false" outlineLevel="0" collapsed="false">
      <c r="N1537" s="87" t="n">
        <v>68</v>
      </c>
      <c r="O1537" s="87" t="n">
        <v>68038</v>
      </c>
      <c r="P1537" s="87" t="s">
        <v>1828</v>
      </c>
      <c r="Q1537" s="1" t="str">
        <f aca="false">CONCATENATE(N1537," - ",P1537)</f>
        <v>68 - BISCHWIHR</v>
      </c>
      <c r="R1537" s="89" t="n">
        <v>44267</v>
      </c>
      <c r="S1537" s="89" t="n">
        <v>44309</v>
      </c>
      <c r="T1537" s="90" t="n">
        <v>0</v>
      </c>
      <c r="U1537" s="89" t="n">
        <v>44309</v>
      </c>
    </row>
    <row r="1538" customFormat="false" ht="124.6" hidden="false" customHeight="false" outlineLevel="0" collapsed="false">
      <c r="N1538" s="87" t="n">
        <v>68</v>
      </c>
      <c r="O1538" s="95" t="n">
        <v>68066</v>
      </c>
      <c r="P1538" s="95" t="s">
        <v>1829</v>
      </c>
      <c r="Q1538" s="1" t="str">
        <f aca="false">CONCATENATE(N1538," - ",P1538)</f>
        <v>68 - COLMAR partie au nord de la D13-D415, de l’avenue Georges Clémenceau, de l’avenue Raymond Poincarré et de la D11</v>
      </c>
      <c r="R1538" s="89" t="n">
        <v>44267</v>
      </c>
      <c r="S1538" s="89" t="n">
        <v>44309</v>
      </c>
      <c r="T1538" s="90" t="n">
        <v>0</v>
      </c>
      <c r="U1538" s="89" t="n">
        <v>44309</v>
      </c>
    </row>
    <row r="1539" customFormat="false" ht="23.85" hidden="false" customHeight="false" outlineLevel="0" collapsed="false">
      <c r="N1539" s="87" t="n">
        <v>68</v>
      </c>
      <c r="O1539" s="95" t="n">
        <v>68076</v>
      </c>
      <c r="P1539" s="95" t="s">
        <v>1830</v>
      </c>
      <c r="Q1539" s="1" t="str">
        <f aca="false">CONCATENATE(N1539," - ",P1539)</f>
        <v>68 - DURRENENTZEN</v>
      </c>
      <c r="R1539" s="89" t="n">
        <v>44295</v>
      </c>
      <c r="S1539" s="89" t="n">
        <v>44333</v>
      </c>
      <c r="T1539" s="90" t="n">
        <v>0</v>
      </c>
      <c r="U1539" s="89" t="n">
        <v>44333</v>
      </c>
    </row>
    <row r="1540" customFormat="false" ht="13.8" hidden="false" customHeight="false" outlineLevel="0" collapsed="false">
      <c r="N1540" s="87" t="n">
        <v>68</v>
      </c>
      <c r="O1540" s="95" t="n">
        <v>68104</v>
      </c>
      <c r="P1540" s="95" t="s">
        <v>1831</v>
      </c>
      <c r="Q1540" s="1" t="str">
        <f aca="false">CONCATENATE(N1540," - ",P1540)</f>
        <v>68 - GEISWASSER</v>
      </c>
      <c r="R1540" s="89" t="n">
        <v>44295</v>
      </c>
      <c r="S1540" s="89" t="n">
        <v>44333</v>
      </c>
      <c r="T1540" s="90" t="n">
        <v>0</v>
      </c>
      <c r="U1540" s="89" t="n">
        <v>44333</v>
      </c>
    </row>
    <row r="1541" customFormat="false" ht="23.85" hidden="false" customHeight="false" outlineLevel="0" collapsed="false">
      <c r="N1541" s="87" t="n">
        <v>68</v>
      </c>
      <c r="O1541" s="95" t="n">
        <v>68110</v>
      </c>
      <c r="P1541" s="95" t="s">
        <v>1832</v>
      </c>
      <c r="Q1541" s="1" t="str">
        <f aca="false">CONCATENATE(N1541," - ",P1541)</f>
        <v>68 - GRUSSENHEIM</v>
      </c>
      <c r="R1541" s="89" t="n">
        <v>44267</v>
      </c>
      <c r="S1541" s="89" t="n">
        <v>44309</v>
      </c>
      <c r="T1541" s="90" t="n">
        <v>0</v>
      </c>
      <c r="U1541" s="89" t="n">
        <v>44309</v>
      </c>
    </row>
    <row r="1542" customFormat="false" ht="79.85" hidden="false" customHeight="false" outlineLevel="0" collapsed="false">
      <c r="N1542" s="87" t="n">
        <v>68</v>
      </c>
      <c r="O1542" s="95" t="n">
        <v>68113</v>
      </c>
      <c r="P1542" s="95" t="s">
        <v>1833</v>
      </c>
      <c r="Q1542" s="1" t="str">
        <f aca="false">CONCATENATE(N1542," - ",P1542)</f>
        <v>68 - GUEMAR partie au nord-est de l’intersection entre la Lohbach et la Fecht</v>
      </c>
      <c r="R1542" s="89" t="n">
        <v>44267</v>
      </c>
      <c r="S1542" s="89" t="n">
        <v>44309</v>
      </c>
      <c r="T1542" s="90" t="n">
        <v>0</v>
      </c>
      <c r="U1542" s="89" t="n">
        <v>44309</v>
      </c>
    </row>
    <row r="1543" customFormat="false" ht="91" hidden="false" customHeight="false" outlineLevel="0" collapsed="false">
      <c r="N1543" s="87" t="n">
        <v>68</v>
      </c>
      <c r="O1543" s="95" t="n">
        <v>68113</v>
      </c>
      <c r="P1543" s="95" t="s">
        <v>1834</v>
      </c>
      <c r="Q1543" s="1" t="str">
        <f aca="false">CONCATENATE(N1543," - ",P1543)</f>
        <v>68 - GUEMAR partie au sud-ouest de l’intersection entre la Lohbach et la Fecht</v>
      </c>
      <c r="R1543" s="89" t="n">
        <v>44267</v>
      </c>
      <c r="S1543" s="89" t="n">
        <v>44309</v>
      </c>
      <c r="T1543" s="90" t="n">
        <v>0</v>
      </c>
      <c r="U1543" s="89" t="n">
        <v>44309</v>
      </c>
    </row>
    <row r="1544" customFormat="false" ht="13.8" hidden="false" customHeight="false" outlineLevel="0" collapsed="false">
      <c r="N1544" s="87" t="n">
        <v>68</v>
      </c>
      <c r="O1544" s="95" t="n">
        <v>68130</v>
      </c>
      <c r="P1544" s="95" t="s">
        <v>1835</v>
      </c>
      <c r="Q1544" s="1" t="str">
        <f aca="false">CONCATENATE(N1544," - ",P1544)</f>
        <v>68 - HEITEREN</v>
      </c>
      <c r="R1544" s="89" t="n">
        <v>44295</v>
      </c>
      <c r="S1544" s="89" t="n">
        <v>44333</v>
      </c>
      <c r="T1544" s="90" t="n">
        <v>0</v>
      </c>
      <c r="U1544" s="89" t="n">
        <v>44333</v>
      </c>
    </row>
    <row r="1545" customFormat="false" ht="23.85" hidden="false" customHeight="false" outlineLevel="0" collapsed="false">
      <c r="N1545" s="87" t="n">
        <v>68</v>
      </c>
      <c r="O1545" s="95" t="n">
        <v>68145</v>
      </c>
      <c r="P1545" s="95" t="s">
        <v>1836</v>
      </c>
      <c r="Q1545" s="1" t="str">
        <f aca="false">CONCATENATE(N1545," - ",P1545)</f>
        <v>68 - HORBOURG-WIHR</v>
      </c>
      <c r="R1545" s="89" t="n">
        <v>44267</v>
      </c>
      <c r="S1545" s="89" t="n">
        <v>44309</v>
      </c>
      <c r="T1545" s="90" t="n">
        <v>0</v>
      </c>
      <c r="U1545" s="89" t="n">
        <v>44309</v>
      </c>
    </row>
    <row r="1546" customFormat="false" ht="13.8" hidden="false" customHeight="false" outlineLevel="0" collapsed="false">
      <c r="N1546" s="87" t="n">
        <v>68</v>
      </c>
      <c r="O1546" s="95" t="n">
        <v>68146</v>
      </c>
      <c r="P1546" s="95" t="s">
        <v>1837</v>
      </c>
      <c r="Q1546" s="1" t="str">
        <f aca="false">CONCATENATE(N1546," - ",P1546)</f>
        <v>68 - HOUSSEN</v>
      </c>
      <c r="R1546" s="89" t="n">
        <v>44267</v>
      </c>
      <c r="S1546" s="89" t="n">
        <v>44309</v>
      </c>
      <c r="T1546" s="90" t="n">
        <v>0</v>
      </c>
      <c r="U1546" s="89" t="n">
        <v>44309</v>
      </c>
    </row>
    <row r="1547" customFormat="false" ht="13.8" hidden="false" customHeight="false" outlineLevel="0" collapsed="false">
      <c r="N1547" s="87" t="n">
        <v>68</v>
      </c>
      <c r="O1547" s="95" t="n">
        <v>68147</v>
      </c>
      <c r="P1547" s="95" t="s">
        <v>1838</v>
      </c>
      <c r="Q1547" s="1" t="str">
        <f aca="false">CONCATENATE(N1547," - ",P1547)</f>
        <v>68 - HUNAWIHR</v>
      </c>
      <c r="R1547" s="89" t="n">
        <v>44267</v>
      </c>
      <c r="S1547" s="89" t="n">
        <v>44309</v>
      </c>
      <c r="T1547" s="90" t="n">
        <v>0</v>
      </c>
      <c r="U1547" s="89" t="n">
        <v>44309</v>
      </c>
    </row>
    <row r="1548" customFormat="false" ht="23.85" hidden="false" customHeight="false" outlineLevel="0" collapsed="false">
      <c r="N1548" s="87" t="n">
        <v>68</v>
      </c>
      <c r="O1548" s="95" t="n">
        <v>68153</v>
      </c>
      <c r="P1548" s="95" t="s">
        <v>1839</v>
      </c>
      <c r="Q1548" s="1" t="str">
        <f aca="false">CONCATENATE(N1548," - ",P1548)</f>
        <v>68 - ILLHAUESERN</v>
      </c>
      <c r="R1548" s="89" t="n">
        <v>44267</v>
      </c>
      <c r="S1548" s="89" t="n">
        <v>44309</v>
      </c>
      <c r="T1548" s="90" t="n">
        <v>0</v>
      </c>
      <c r="U1548" s="89" t="n">
        <v>44309</v>
      </c>
    </row>
    <row r="1549" customFormat="false" ht="13.8" hidden="false" customHeight="false" outlineLevel="0" collapsed="false">
      <c r="N1549" s="87" t="n">
        <v>68</v>
      </c>
      <c r="O1549" s="95" t="n">
        <v>68155</v>
      </c>
      <c r="P1549" s="95" t="s">
        <v>1840</v>
      </c>
      <c r="Q1549" s="1" t="str">
        <f aca="false">CONCATENATE(N1549," - ",P1549)</f>
        <v>68 - INGERSHEIM</v>
      </c>
      <c r="R1549" s="89" t="n">
        <v>44267</v>
      </c>
      <c r="S1549" s="89" t="n">
        <v>44309</v>
      </c>
      <c r="T1549" s="90" t="n">
        <v>0</v>
      </c>
      <c r="U1549" s="89" t="n">
        <v>44309</v>
      </c>
    </row>
    <row r="1550" customFormat="false" ht="13.8" hidden="false" customHeight="false" outlineLevel="0" collapsed="false">
      <c r="N1550" s="87" t="n">
        <v>68</v>
      </c>
      <c r="O1550" s="95" t="n">
        <v>68157</v>
      </c>
      <c r="P1550" s="95" t="s">
        <v>1841</v>
      </c>
      <c r="Q1550" s="1" t="str">
        <f aca="false">CONCATENATE(N1550," - ",P1550)</f>
        <v>68 - JEBSHEIM</v>
      </c>
      <c r="R1550" s="89" t="n">
        <v>44267</v>
      </c>
      <c r="S1550" s="89" t="n">
        <v>44309</v>
      </c>
      <c r="T1550" s="90" t="n">
        <v>0</v>
      </c>
      <c r="U1550" s="89" t="n">
        <v>44309</v>
      </c>
    </row>
    <row r="1551" customFormat="false" ht="23.85" hidden="false" customHeight="false" outlineLevel="0" collapsed="false">
      <c r="N1551" s="87" t="n">
        <v>68</v>
      </c>
      <c r="O1551" s="95" t="n">
        <v>68161</v>
      </c>
      <c r="P1551" s="95" t="s">
        <v>1842</v>
      </c>
      <c r="Q1551" s="1" t="str">
        <f aca="false">CONCATENATE(N1551," - ",P1551)</f>
        <v>68 - KATZENTHAL</v>
      </c>
      <c r="R1551" s="89" t="n">
        <v>44267</v>
      </c>
      <c r="S1551" s="89" t="n">
        <v>44309</v>
      </c>
      <c r="T1551" s="90" t="n">
        <v>0</v>
      </c>
      <c r="U1551" s="89" t="n">
        <v>44309</v>
      </c>
    </row>
    <row r="1552" customFormat="false" ht="13.8" hidden="false" customHeight="false" outlineLevel="0" collapsed="false">
      <c r="N1552" s="87" t="n">
        <v>68</v>
      </c>
      <c r="O1552" s="95" t="n">
        <v>68162</v>
      </c>
      <c r="P1552" s="87" t="s">
        <v>1843</v>
      </c>
      <c r="Q1552" s="1" t="str">
        <f aca="false">CONCATENATE(N1552," - ",P1552)</f>
        <v>68 - KAYSERSBERG-VIGNOBLE</v>
      </c>
      <c r="R1552" s="89" t="n">
        <v>44267</v>
      </c>
      <c r="S1552" s="89" t="n">
        <v>44309</v>
      </c>
      <c r="T1552" s="90" t="n">
        <v>0</v>
      </c>
      <c r="U1552" s="89" t="n">
        <v>44309</v>
      </c>
    </row>
    <row r="1553" customFormat="false" ht="13.8" hidden="false" customHeight="false" outlineLevel="0" collapsed="false">
      <c r="N1553" s="87" t="n">
        <v>68</v>
      </c>
      <c r="O1553" s="95" t="n">
        <v>68172</v>
      </c>
      <c r="P1553" s="95" t="s">
        <v>1844</v>
      </c>
      <c r="Q1553" s="1" t="str">
        <f aca="false">CONCATENATE(N1553," - ",P1553)</f>
        <v>68 - KUNHEIM</v>
      </c>
      <c r="R1553" s="89" t="n">
        <v>44295</v>
      </c>
      <c r="S1553" s="89" t="n">
        <v>44333</v>
      </c>
      <c r="T1553" s="90" t="n">
        <v>0</v>
      </c>
      <c r="U1553" s="89" t="n">
        <v>44333</v>
      </c>
    </row>
    <row r="1554" customFormat="false" ht="13.8" hidden="false" customHeight="false" outlineLevel="0" collapsed="false">
      <c r="N1554" s="87" t="n">
        <v>68</v>
      </c>
      <c r="O1554" s="95" t="n">
        <v>68209</v>
      </c>
      <c r="P1554" s="95" t="s">
        <v>1845</v>
      </c>
      <c r="Q1554" s="1" t="str">
        <f aca="false">CONCATENATE(N1554," - ",P1554)</f>
        <v>68 - MITTELWIHR</v>
      </c>
      <c r="R1554" s="89" t="n">
        <v>44267</v>
      </c>
      <c r="S1554" s="89" t="n">
        <v>44309</v>
      </c>
      <c r="T1554" s="90" t="n">
        <v>0</v>
      </c>
      <c r="U1554" s="89" t="n">
        <v>44309</v>
      </c>
    </row>
    <row r="1555" customFormat="false" ht="23.85" hidden="false" customHeight="false" outlineLevel="0" collapsed="false">
      <c r="N1555" s="87" t="n">
        <v>68</v>
      </c>
      <c r="O1555" s="95" t="n">
        <v>68230</v>
      </c>
      <c r="P1555" s="95" t="s">
        <v>1846</v>
      </c>
      <c r="Q1555" s="1" t="str">
        <f aca="false">CONCATENATE(N1555," - ",P1555)</f>
        <v>68 - NAMBSHEIM</v>
      </c>
      <c r="R1555" s="89" t="n">
        <v>44295</v>
      </c>
      <c r="S1555" s="89" t="n">
        <v>44333</v>
      </c>
      <c r="T1555" s="90" t="n">
        <v>0</v>
      </c>
      <c r="U1555" s="89" t="n">
        <v>44333</v>
      </c>
    </row>
    <row r="1556" customFormat="false" ht="23.85" hidden="false" customHeight="false" outlineLevel="0" collapsed="false">
      <c r="N1556" s="87" t="n">
        <v>68</v>
      </c>
      <c r="O1556" s="95" t="n">
        <v>68231</v>
      </c>
      <c r="P1556" s="95" t="s">
        <v>1847</v>
      </c>
      <c r="Q1556" s="1" t="str">
        <f aca="false">CONCATENATE(N1556," - ",P1556)</f>
        <v>68 - NEUF-BRISACH</v>
      </c>
      <c r="R1556" s="89" t="n">
        <v>44295</v>
      </c>
      <c r="S1556" s="89" t="n">
        <v>44333</v>
      </c>
      <c r="T1556" s="90" t="n">
        <v>0</v>
      </c>
      <c r="U1556" s="89" t="n">
        <v>44333</v>
      </c>
    </row>
    <row r="1557" customFormat="false" ht="23.85" hidden="false" customHeight="false" outlineLevel="0" collapsed="false">
      <c r="N1557" s="87" t="n">
        <v>68</v>
      </c>
      <c r="O1557" s="95" t="n">
        <v>68237</v>
      </c>
      <c r="P1557" s="95" t="s">
        <v>1848</v>
      </c>
      <c r="Q1557" s="1" t="str">
        <f aca="false">CONCATENATE(N1557," - ",P1557)</f>
        <v>68 - NIEDERMORSCHWIHR</v>
      </c>
      <c r="R1557" s="89" t="n">
        <v>44267</v>
      </c>
      <c r="S1557" s="89" t="n">
        <v>44309</v>
      </c>
      <c r="T1557" s="90" t="n">
        <v>0</v>
      </c>
      <c r="U1557" s="89" t="n">
        <v>44309</v>
      </c>
    </row>
    <row r="1558" customFormat="false" ht="23.85" hidden="false" customHeight="false" outlineLevel="0" collapsed="false">
      <c r="N1558" s="87" t="n">
        <v>68</v>
      </c>
      <c r="O1558" s="95" t="n">
        <v>68246</v>
      </c>
      <c r="P1558" s="95" t="s">
        <v>1849</v>
      </c>
      <c r="Q1558" s="1" t="str">
        <f aca="false">CONCATENATE(N1558," - ",P1558)</f>
        <v>68 - OBERSHAASHEIM</v>
      </c>
      <c r="R1558" s="89" t="n">
        <v>44295</v>
      </c>
      <c r="S1558" s="89" t="n">
        <v>44333</v>
      </c>
      <c r="T1558" s="90" t="n">
        <v>0</v>
      </c>
      <c r="U1558" s="89" t="n">
        <v>44333</v>
      </c>
    </row>
    <row r="1559" customFormat="false" ht="13.8" hidden="false" customHeight="false" outlineLevel="0" collapsed="false">
      <c r="N1559" s="87" t="n">
        <v>68</v>
      </c>
      <c r="O1559" s="95" t="n">
        <v>68252</v>
      </c>
      <c r="P1559" s="95" t="s">
        <v>1850</v>
      </c>
      <c r="Q1559" s="1" t="str">
        <f aca="false">CONCATENATE(N1559," - ",P1559)</f>
        <v>68 - OSTHEIM</v>
      </c>
      <c r="R1559" s="89" t="n">
        <v>44267</v>
      </c>
      <c r="S1559" s="89" t="n">
        <v>44309</v>
      </c>
      <c r="T1559" s="90" t="n">
        <v>0</v>
      </c>
      <c r="U1559" s="89" t="n">
        <v>44309</v>
      </c>
    </row>
    <row r="1560" customFormat="false" ht="23.85" hidden="false" customHeight="false" outlineLevel="0" collapsed="false">
      <c r="N1560" s="87" t="n">
        <v>68</v>
      </c>
      <c r="O1560" s="95" t="n">
        <v>68143</v>
      </c>
      <c r="P1560" s="95" t="s">
        <v>1851</v>
      </c>
      <c r="Q1560" s="1" t="str">
        <f aca="false">CONCATENATE(N1560," - ",P1560)</f>
        <v>68 - PORTE DU RIED</v>
      </c>
      <c r="R1560" s="89" t="n">
        <v>44267</v>
      </c>
      <c r="S1560" s="89" t="n">
        <v>44309</v>
      </c>
      <c r="T1560" s="90" t="n">
        <v>0</v>
      </c>
      <c r="U1560" s="89" t="n">
        <v>44309</v>
      </c>
    </row>
    <row r="1561" customFormat="false" ht="46.25" hidden="false" customHeight="false" outlineLevel="0" collapsed="false">
      <c r="N1561" s="87" t="n">
        <v>68</v>
      </c>
      <c r="O1561" s="95" t="n">
        <v>68269</v>
      </c>
      <c r="P1561" s="95" t="s">
        <v>1852</v>
      </c>
      <c r="Q1561" s="1" t="str">
        <f aca="false">CONCATENATE(N1561," - ",P1561)</f>
        <v>68 - RIBEAUVILLE partie à l’est de la rue de Colmar</v>
      </c>
      <c r="R1561" s="89" t="n">
        <v>44267</v>
      </c>
      <c r="S1561" s="89" t="n">
        <v>44309</v>
      </c>
      <c r="T1561" s="90" t="n">
        <v>0</v>
      </c>
      <c r="U1561" s="89" t="n">
        <v>44309</v>
      </c>
    </row>
    <row r="1562" customFormat="false" ht="46.25" hidden="false" customHeight="false" outlineLevel="0" collapsed="false">
      <c r="N1562" s="87" t="n">
        <v>68</v>
      </c>
      <c r="O1562" s="95" t="n">
        <v>68269</v>
      </c>
      <c r="P1562" s="95" t="s">
        <v>1853</v>
      </c>
      <c r="Q1562" s="1" t="str">
        <f aca="false">CONCATENATE(N1562," - ",P1562)</f>
        <v>68 - RIBEAUVILLE partie ouest de la rue de Colmar</v>
      </c>
      <c r="R1562" s="89" t="n">
        <v>44267</v>
      </c>
      <c r="S1562" s="89" t="n">
        <v>44309</v>
      </c>
      <c r="T1562" s="90" t="n">
        <v>0</v>
      </c>
      <c r="U1562" s="89" t="n">
        <v>44309</v>
      </c>
    </row>
    <row r="1563" customFormat="false" ht="13.8" hidden="false" customHeight="false" outlineLevel="0" collapsed="false">
      <c r="N1563" s="87" t="n">
        <v>68</v>
      </c>
      <c r="O1563" s="95" t="n">
        <v>68277</v>
      </c>
      <c r="P1563" s="95" t="s">
        <v>1854</v>
      </c>
      <c r="Q1563" s="1" t="str">
        <f aca="false">CONCATENATE(N1563," - ",P1563)</f>
        <v>68 - RIQUEWIHR</v>
      </c>
      <c r="R1563" s="89" t="n">
        <v>44267</v>
      </c>
      <c r="S1563" s="89" t="n">
        <v>44309</v>
      </c>
      <c r="T1563" s="90" t="n">
        <v>0</v>
      </c>
      <c r="U1563" s="89" t="n">
        <v>44309</v>
      </c>
    </row>
    <row r="1564" customFormat="false" ht="13.8" hidden="false" customHeight="false" outlineLevel="0" collapsed="false">
      <c r="N1564" s="87" t="n">
        <v>68</v>
      </c>
      <c r="O1564" s="95" t="n">
        <v>68280</v>
      </c>
      <c r="P1564" s="95" t="s">
        <v>1855</v>
      </c>
      <c r="Q1564" s="1" t="str">
        <f aca="false">CONCATENATE(N1564," - ",P1564)</f>
        <v>68 - RODERN</v>
      </c>
      <c r="R1564" s="89" t="n">
        <v>44267</v>
      </c>
      <c r="S1564" s="89" t="n">
        <v>44309</v>
      </c>
      <c r="T1564" s="90" t="n">
        <v>0</v>
      </c>
      <c r="U1564" s="89" t="n">
        <v>44309</v>
      </c>
    </row>
    <row r="1565" customFormat="false" ht="23.85" hidden="false" customHeight="false" outlineLevel="0" collapsed="false">
      <c r="N1565" s="87" t="n">
        <v>68</v>
      </c>
      <c r="O1565" s="95" t="n">
        <v>68285</v>
      </c>
      <c r="P1565" s="95" t="s">
        <v>1856</v>
      </c>
      <c r="Q1565" s="1" t="str">
        <f aca="false">CONCATENATE(N1565," - ",P1565)</f>
        <v>68 - RORSCHWIHR</v>
      </c>
      <c r="R1565" s="89" t="n">
        <v>44267</v>
      </c>
      <c r="S1565" s="89" t="n">
        <v>44309</v>
      </c>
      <c r="T1565" s="90" t="n">
        <v>0</v>
      </c>
      <c r="U1565" s="89" t="n">
        <v>44309</v>
      </c>
    </row>
    <row r="1566" customFormat="false" ht="23.85" hidden="false" customHeight="false" outlineLevel="0" collapsed="false">
      <c r="N1566" s="87" t="n">
        <v>68</v>
      </c>
      <c r="O1566" s="95" t="n">
        <v>68296</v>
      </c>
      <c r="P1566" s="95" t="s">
        <v>1857</v>
      </c>
      <c r="Q1566" s="1" t="str">
        <f aca="false">CONCATENATE(N1566," - ",P1566)</f>
        <v>68 - SAINT HIPPOLYTE</v>
      </c>
      <c r="R1566" s="89" t="n">
        <v>44267</v>
      </c>
      <c r="S1566" s="89" t="n">
        <v>44309</v>
      </c>
      <c r="T1566" s="90" t="n">
        <v>0</v>
      </c>
      <c r="U1566" s="89" t="n">
        <v>44309</v>
      </c>
    </row>
    <row r="1567" customFormat="false" ht="23.85" hidden="false" customHeight="false" outlineLevel="0" collapsed="false">
      <c r="N1567" s="87" t="n">
        <v>68</v>
      </c>
      <c r="O1567" s="95" t="n">
        <v>68335</v>
      </c>
      <c r="P1567" s="95" t="s">
        <v>1858</v>
      </c>
      <c r="Q1567" s="1" t="str">
        <f aca="false">CONCATENATE(N1567," - ",P1567)</f>
        <v>68 - THANNENKIRCH</v>
      </c>
      <c r="R1567" s="89" t="n">
        <v>44267</v>
      </c>
      <c r="S1567" s="89" t="n">
        <v>44309</v>
      </c>
      <c r="T1567" s="90" t="n">
        <v>0</v>
      </c>
      <c r="U1567" s="89" t="n">
        <v>44309</v>
      </c>
    </row>
    <row r="1568" customFormat="false" ht="23.85" hidden="false" customHeight="false" outlineLevel="0" collapsed="false">
      <c r="N1568" s="87" t="n">
        <v>68</v>
      </c>
      <c r="O1568" s="95" t="n">
        <v>68345</v>
      </c>
      <c r="P1568" s="95" t="s">
        <v>1859</v>
      </c>
      <c r="Q1568" s="1" t="str">
        <f aca="false">CONCATENATE(N1568," - ",P1568)</f>
        <v>68 - URSCHENHEIM</v>
      </c>
      <c r="R1568" s="89" t="n">
        <v>44295</v>
      </c>
      <c r="S1568" s="89" t="n">
        <v>44333</v>
      </c>
      <c r="T1568" s="90" t="n">
        <v>0</v>
      </c>
      <c r="U1568" s="89" t="n">
        <v>44333</v>
      </c>
    </row>
    <row r="1569" customFormat="false" ht="13.8" hidden="false" customHeight="false" outlineLevel="0" collapsed="false">
      <c r="N1569" s="87" t="n">
        <v>68</v>
      </c>
      <c r="O1569" s="95" t="n">
        <v>68351</v>
      </c>
      <c r="P1569" s="95" t="s">
        <v>1860</v>
      </c>
      <c r="Q1569" s="1" t="str">
        <f aca="false">CONCATENATE(N1569," - ",P1569)</f>
        <v>68 - VOGELGRUN</v>
      </c>
      <c r="R1569" s="89" t="n">
        <v>44295</v>
      </c>
      <c r="S1569" s="89" t="n">
        <v>44333</v>
      </c>
      <c r="T1569" s="90" t="n">
        <v>0</v>
      </c>
      <c r="U1569" s="89" t="n">
        <v>44333</v>
      </c>
    </row>
    <row r="1570" customFormat="false" ht="13.8" hidden="false" customHeight="false" outlineLevel="0" collapsed="false">
      <c r="N1570" s="87" t="n">
        <v>68</v>
      </c>
      <c r="O1570" s="87" t="n">
        <v>68352</v>
      </c>
      <c r="P1570" s="87" t="s">
        <v>1861</v>
      </c>
      <c r="Q1570" s="1" t="str">
        <f aca="false">CONCATENATE(N1570," - ",P1570)</f>
        <v>68 - VOGELSHEIM</v>
      </c>
      <c r="R1570" s="89" t="n">
        <v>44295</v>
      </c>
      <c r="S1570" s="89" t="n">
        <v>44333</v>
      </c>
      <c r="T1570" s="90" t="n">
        <v>0</v>
      </c>
      <c r="U1570" s="89" t="n">
        <v>44333</v>
      </c>
    </row>
    <row r="1571" customFormat="false" ht="23.85" hidden="false" customHeight="false" outlineLevel="0" collapsed="false">
      <c r="N1571" s="87" t="n">
        <v>68</v>
      </c>
      <c r="O1571" s="95" t="n">
        <v>68366</v>
      </c>
      <c r="P1571" s="95" t="s">
        <v>1862</v>
      </c>
      <c r="Q1571" s="1" t="str">
        <f aca="false">CONCATENATE(N1571," - ",P1571)</f>
        <v>68 - WICKERSCHWIHR</v>
      </c>
      <c r="R1571" s="89" t="n">
        <v>44267</v>
      </c>
      <c r="S1571" s="89" t="n">
        <v>44309</v>
      </c>
      <c r="T1571" s="90" t="n">
        <v>0</v>
      </c>
      <c r="U1571" s="89" t="n">
        <v>44309</v>
      </c>
    </row>
    <row r="1572" customFormat="false" ht="23.85" hidden="false" customHeight="false" outlineLevel="0" collapsed="false">
      <c r="N1572" s="87" t="n">
        <v>68</v>
      </c>
      <c r="O1572" s="95" t="n">
        <v>68367</v>
      </c>
      <c r="P1572" s="95" t="s">
        <v>1863</v>
      </c>
      <c r="Q1572" s="1" t="str">
        <f aca="false">CONCATENATE(N1572," - ",P1572)</f>
        <v>68 - WIDENSOLEN</v>
      </c>
      <c r="R1572" s="89" t="n">
        <v>44295</v>
      </c>
      <c r="S1572" s="89" t="n">
        <v>44333</v>
      </c>
      <c r="T1572" s="90" t="n">
        <v>0</v>
      </c>
      <c r="U1572" s="89" t="n">
        <v>44333</v>
      </c>
    </row>
    <row r="1573" customFormat="false" ht="23.85" hidden="false" customHeight="false" outlineLevel="0" collapsed="false">
      <c r="N1573" s="87" t="n">
        <v>68</v>
      </c>
      <c r="O1573" s="95" t="n">
        <v>68379</v>
      </c>
      <c r="P1573" s="95" t="s">
        <v>1864</v>
      </c>
      <c r="Q1573" s="1" t="str">
        <f aca="false">CONCATENATE(N1573," - ",P1573)</f>
        <v>68 - WOLFGANTZEN</v>
      </c>
      <c r="R1573" s="89" t="n">
        <v>44295</v>
      </c>
      <c r="S1573" s="89" t="n">
        <v>44333</v>
      </c>
      <c r="T1573" s="90" t="n">
        <v>0</v>
      </c>
      <c r="U1573" s="89" t="n">
        <v>44333</v>
      </c>
    </row>
    <row r="1574" customFormat="false" ht="13.8" hidden="false" customHeight="false" outlineLevel="0" collapsed="false">
      <c r="N1574" s="87" t="n">
        <v>68</v>
      </c>
      <c r="O1574" s="95" t="n">
        <v>68383</v>
      </c>
      <c r="P1574" s="95" t="s">
        <v>1865</v>
      </c>
      <c r="Q1574" s="1" t="str">
        <f aca="false">CONCATENATE(N1574," - ",P1574)</f>
        <v>68 - ZELLENBERG</v>
      </c>
      <c r="R1574" s="89" t="n">
        <v>44267</v>
      </c>
      <c r="S1574" s="89" t="n">
        <v>44309</v>
      </c>
      <c r="T1574" s="90" t="n">
        <v>0</v>
      </c>
      <c r="U1574" s="89" t="n">
        <v>44309</v>
      </c>
    </row>
    <row r="1575" customFormat="false" ht="23.85" hidden="false" customHeight="false" outlineLevel="0" collapsed="false">
      <c r="N1575" s="87" t="n">
        <v>74</v>
      </c>
      <c r="O1575" s="95" t="n">
        <v>74013</v>
      </c>
      <c r="P1575" s="95" t="s">
        <v>1866</v>
      </c>
      <c r="Q1575" s="1" t="str">
        <f aca="false">CONCATENATE(N1575," - ",P1575)</f>
        <v>74 - ANTHY-SUR-LEMAN</v>
      </c>
      <c r="R1575" s="89" t="n">
        <v>44295</v>
      </c>
      <c r="S1575" s="89" t="n">
        <v>44333</v>
      </c>
      <c r="T1575" s="90" t="n">
        <v>0</v>
      </c>
      <c r="U1575" s="89" t="n">
        <v>44333</v>
      </c>
    </row>
    <row r="1576" customFormat="false" ht="13.8" hidden="false" customHeight="false" outlineLevel="0" collapsed="false">
      <c r="N1576" s="87" t="n">
        <v>74</v>
      </c>
      <c r="O1576" s="95" t="n">
        <v>74025</v>
      </c>
      <c r="P1576" s="95" t="s">
        <v>1867</v>
      </c>
      <c r="Q1576" s="1" t="str">
        <f aca="false">CONCATENATE(N1576," - ",P1576)</f>
        <v>74 - BALLAISON</v>
      </c>
      <c r="R1576" s="89" t="n">
        <v>44295</v>
      </c>
      <c r="S1576" s="89" t="n">
        <v>44333</v>
      </c>
      <c r="T1576" s="90" t="n">
        <v>0</v>
      </c>
      <c r="U1576" s="89" t="n">
        <v>44333</v>
      </c>
    </row>
    <row r="1577" customFormat="false" ht="23.85" hidden="false" customHeight="false" outlineLevel="0" collapsed="false">
      <c r="N1577" s="87" t="n">
        <v>74</v>
      </c>
      <c r="O1577" s="95" t="n">
        <v>74043</v>
      </c>
      <c r="P1577" s="95" t="s">
        <v>1868</v>
      </c>
      <c r="Q1577" s="1" t="str">
        <f aca="false">CONCATENATE(N1577," - ",P1577)</f>
        <v>74 - BONS-EN-CHABLAIS</v>
      </c>
      <c r="R1577" s="89" t="n">
        <v>44295</v>
      </c>
      <c r="S1577" s="89" t="n">
        <v>44333</v>
      </c>
      <c r="T1577" s="90" t="n">
        <v>0</v>
      </c>
      <c r="U1577" s="89" t="n">
        <v>44333</v>
      </c>
    </row>
    <row r="1578" customFormat="false" ht="23.85" hidden="false" customHeight="false" outlineLevel="0" collapsed="false">
      <c r="N1578" s="87" t="n">
        <v>74</v>
      </c>
      <c r="O1578" s="95" t="n">
        <v>74048</v>
      </c>
      <c r="P1578" s="95" t="s">
        <v>1869</v>
      </c>
      <c r="Q1578" s="1" t="str">
        <f aca="false">CONCATENATE(N1578," - ",P1578)</f>
        <v>74 - BRENTHONNE</v>
      </c>
      <c r="R1578" s="89" t="n">
        <v>44295</v>
      </c>
      <c r="S1578" s="89" t="n">
        <v>44333</v>
      </c>
      <c r="T1578" s="90" t="n">
        <v>0</v>
      </c>
      <c r="U1578" s="89" t="n">
        <v>44333</v>
      </c>
    </row>
    <row r="1579" customFormat="false" ht="23.85" hidden="false" customHeight="false" outlineLevel="0" collapsed="false">
      <c r="N1579" s="87" t="n">
        <v>74</v>
      </c>
      <c r="O1579" s="95" t="n">
        <v>74070</v>
      </c>
      <c r="P1579" s="95" t="s">
        <v>1870</v>
      </c>
      <c r="Q1579" s="1" t="str">
        <f aca="false">CONCATENATE(N1579," - ",P1579)</f>
        <v>74 - CHENS-SUR-LEMAN</v>
      </c>
      <c r="R1579" s="89" t="n">
        <v>44295</v>
      </c>
      <c r="S1579" s="89" t="n">
        <v>44333</v>
      </c>
      <c r="T1579" s="90" t="n">
        <v>0</v>
      </c>
      <c r="U1579" s="89" t="n">
        <v>44333</v>
      </c>
    </row>
    <row r="1580" customFormat="false" ht="13.8" hidden="false" customHeight="false" outlineLevel="0" collapsed="false">
      <c r="N1580" s="87" t="n">
        <v>74</v>
      </c>
      <c r="O1580" s="95" t="n">
        <v>74105</v>
      </c>
      <c r="P1580" s="95" t="s">
        <v>1871</v>
      </c>
      <c r="Q1580" s="1" t="str">
        <f aca="false">CONCATENATE(N1580," - ",P1580)</f>
        <v>74 - DOUVAINE</v>
      </c>
      <c r="R1580" s="89" t="n">
        <v>44295</v>
      </c>
      <c r="S1580" s="89" t="n">
        <v>44333</v>
      </c>
      <c r="T1580" s="90" t="n">
        <v>0</v>
      </c>
      <c r="U1580" s="89" t="n">
        <v>44333</v>
      </c>
    </row>
    <row r="1581" customFormat="false" ht="13.8" hidden="false" customHeight="false" outlineLevel="0" collapsed="false">
      <c r="N1581" s="87" t="n">
        <v>74</v>
      </c>
      <c r="O1581" s="95" t="n">
        <v>74121</v>
      </c>
      <c r="P1581" s="95" t="s">
        <v>1872</v>
      </c>
      <c r="Q1581" s="1" t="str">
        <f aca="false">CONCATENATE(N1581," - ",P1581)</f>
        <v>74 - EXCENEVEX</v>
      </c>
      <c r="R1581" s="89" t="n">
        <v>44295</v>
      </c>
      <c r="S1581" s="89" t="n">
        <v>44333</v>
      </c>
      <c r="T1581" s="90" t="n">
        <v>0</v>
      </c>
      <c r="U1581" s="89" t="n">
        <v>44333</v>
      </c>
    </row>
    <row r="1582" customFormat="false" ht="13.8" hidden="false" customHeight="false" outlineLevel="0" collapsed="false">
      <c r="N1582" s="87" t="n">
        <v>74</v>
      </c>
      <c r="O1582" s="95" t="n">
        <v>74126</v>
      </c>
      <c r="P1582" s="95" t="s">
        <v>1873</v>
      </c>
      <c r="Q1582" s="1" t="str">
        <f aca="false">CONCATENATE(N1582," - ",P1582)</f>
        <v>74 - FESSY</v>
      </c>
      <c r="R1582" s="89" t="n">
        <v>44295</v>
      </c>
      <c r="S1582" s="89" t="n">
        <v>44333</v>
      </c>
      <c r="T1582" s="90" t="n">
        <v>0</v>
      </c>
      <c r="U1582" s="89" t="n">
        <v>44333</v>
      </c>
    </row>
    <row r="1583" customFormat="false" ht="13.8" hidden="false" customHeight="false" outlineLevel="0" collapsed="false">
      <c r="N1583" s="87" t="n">
        <v>74</v>
      </c>
      <c r="O1583" s="95" t="n">
        <v>74150</v>
      </c>
      <c r="P1583" s="95" t="s">
        <v>1874</v>
      </c>
      <c r="Q1583" s="1" t="str">
        <f aca="false">CONCATENATE(N1583," - ",P1583)</f>
        <v>74 - LOISIN</v>
      </c>
      <c r="R1583" s="89" t="n">
        <v>44295</v>
      </c>
      <c r="S1583" s="89" t="n">
        <v>44333</v>
      </c>
      <c r="T1583" s="90" t="n">
        <v>0</v>
      </c>
      <c r="U1583" s="89" t="n">
        <v>44333</v>
      </c>
    </row>
    <row r="1584" customFormat="false" ht="13.8" hidden="false" customHeight="false" outlineLevel="0" collapsed="false">
      <c r="N1584" s="87" t="n">
        <v>74</v>
      </c>
      <c r="O1584" s="95" t="n">
        <v>74156</v>
      </c>
      <c r="P1584" s="95" t="s">
        <v>1875</v>
      </c>
      <c r="Q1584" s="1" t="str">
        <f aca="false">CONCATENATE(N1584," - ",P1584)</f>
        <v>74 - LULLY</v>
      </c>
      <c r="R1584" s="89" t="n">
        <v>44295</v>
      </c>
      <c r="S1584" s="89" t="n">
        <v>44333</v>
      </c>
      <c r="T1584" s="90" t="n">
        <v>0</v>
      </c>
      <c r="U1584" s="89" t="n">
        <v>44333</v>
      </c>
    </row>
    <row r="1585" customFormat="false" ht="13.8" hidden="false" customHeight="false" outlineLevel="0" collapsed="false">
      <c r="N1585" s="87" t="n">
        <v>74</v>
      </c>
      <c r="O1585" s="95" t="n">
        <v>74158</v>
      </c>
      <c r="P1585" s="95" t="s">
        <v>1876</v>
      </c>
      <c r="Q1585" s="1" t="str">
        <f aca="false">CONCATENATE(N1585," - ",P1585)</f>
        <v>74 - MACHILLY</v>
      </c>
      <c r="R1585" s="89" t="n">
        <v>44295</v>
      </c>
      <c r="S1585" s="89" t="n">
        <v>44333</v>
      </c>
      <c r="T1585" s="90" t="n">
        <v>0</v>
      </c>
      <c r="U1585" s="89" t="n">
        <v>44333</v>
      </c>
    </row>
    <row r="1586" customFormat="false" ht="13.8" hidden="false" customHeight="false" outlineLevel="0" collapsed="false">
      <c r="N1586" s="87" t="n">
        <v>74</v>
      </c>
      <c r="O1586" s="95" t="n">
        <v>74163</v>
      </c>
      <c r="P1586" s="95" t="s">
        <v>1877</v>
      </c>
      <c r="Q1586" s="1" t="str">
        <f aca="false">CONCATENATE(N1586," - ",P1586)</f>
        <v>74 - MARGENCEL</v>
      </c>
      <c r="R1586" s="89" t="n">
        <v>44295</v>
      </c>
      <c r="S1586" s="89" t="n">
        <v>44333</v>
      </c>
      <c r="T1586" s="90" t="n">
        <v>0</v>
      </c>
      <c r="U1586" s="89" t="n">
        <v>44333</v>
      </c>
    </row>
    <row r="1587" customFormat="false" ht="13.8" hidden="false" customHeight="false" outlineLevel="0" collapsed="false">
      <c r="N1587" s="87" t="n">
        <v>74</v>
      </c>
      <c r="O1587" s="95" t="n">
        <v>74171</v>
      </c>
      <c r="P1587" s="95" t="s">
        <v>1878</v>
      </c>
      <c r="Q1587" s="1" t="str">
        <f aca="false">CONCATENATE(N1587," - ",P1587)</f>
        <v>74 - MASSONGY</v>
      </c>
      <c r="R1587" s="89" t="n">
        <v>44295</v>
      </c>
      <c r="S1587" s="89" t="n">
        <v>44333</v>
      </c>
      <c r="T1587" s="90" t="n">
        <v>0</v>
      </c>
      <c r="U1587" s="89" t="n">
        <v>44333</v>
      </c>
    </row>
    <row r="1588" customFormat="false" ht="13.8" hidden="false" customHeight="false" outlineLevel="0" collapsed="false">
      <c r="N1588" s="87" t="n">
        <v>74</v>
      </c>
      <c r="O1588" s="95" t="n">
        <v>74180</v>
      </c>
      <c r="P1588" s="95" t="s">
        <v>1879</v>
      </c>
      <c r="Q1588" s="1" t="str">
        <f aca="false">CONCATENATE(N1588," - ",P1588)</f>
        <v>74 - MESSERY</v>
      </c>
      <c r="R1588" s="89" t="n">
        <v>44295</v>
      </c>
      <c r="S1588" s="89" t="n">
        <v>44333</v>
      </c>
      <c r="T1588" s="90" t="n">
        <v>0</v>
      </c>
      <c r="U1588" s="89" t="n">
        <v>44333</v>
      </c>
    </row>
    <row r="1589" customFormat="false" ht="13.8" hidden="false" customHeight="false" outlineLevel="0" collapsed="false">
      <c r="N1589" s="87" t="n">
        <v>74</v>
      </c>
      <c r="O1589" s="95" t="n">
        <v>74199</v>
      </c>
      <c r="P1589" s="95" t="s">
        <v>1880</v>
      </c>
      <c r="Q1589" s="1" t="str">
        <f aca="false">CONCATENATE(N1589," - ",P1589)</f>
        <v>74 - NERNIER</v>
      </c>
      <c r="R1589" s="89" t="n">
        <v>44295</v>
      </c>
      <c r="S1589" s="89" t="n">
        <v>44333</v>
      </c>
      <c r="T1589" s="90" t="n">
        <v>0</v>
      </c>
      <c r="U1589" s="89" t="n">
        <v>44333</v>
      </c>
    </row>
    <row r="1590" customFormat="false" ht="13.8" hidden="false" customHeight="false" outlineLevel="0" collapsed="false">
      <c r="N1590" s="87" t="n">
        <v>74</v>
      </c>
      <c r="O1590" s="95" t="n">
        <v>74210</v>
      </c>
      <c r="P1590" s="95" t="s">
        <v>1881</v>
      </c>
      <c r="Q1590" s="1" t="str">
        <f aca="false">CONCATENATE(N1590," - ",P1590)</f>
        <v>74 - PERRIGNIER</v>
      </c>
      <c r="R1590" s="89" t="n">
        <v>44295</v>
      </c>
      <c r="S1590" s="89" t="n">
        <v>44333</v>
      </c>
      <c r="T1590" s="90" t="n">
        <v>0</v>
      </c>
      <c r="U1590" s="89" t="n">
        <v>44333</v>
      </c>
    </row>
    <row r="1591" customFormat="false" ht="13.8" hidden="false" customHeight="false" outlineLevel="0" collapsed="false">
      <c r="N1591" s="87" t="n">
        <v>74</v>
      </c>
      <c r="O1591" s="95" t="n">
        <v>74263</v>
      </c>
      <c r="P1591" s="95" t="s">
        <v>1882</v>
      </c>
      <c r="Q1591" s="1" t="str">
        <f aca="false">CONCATENATE(N1591," - ",P1591)</f>
        <v>74 - SCIEZ</v>
      </c>
      <c r="R1591" s="89" t="n">
        <v>44295</v>
      </c>
      <c r="S1591" s="89" t="n">
        <v>44333</v>
      </c>
      <c r="T1591" s="90" t="n">
        <v>0</v>
      </c>
      <c r="U1591" s="89" t="n">
        <v>44333</v>
      </c>
    </row>
    <row r="1592" customFormat="false" ht="23.85" hidden="false" customHeight="false" outlineLevel="0" collapsed="false">
      <c r="N1592" s="87" t="n">
        <v>74</v>
      </c>
      <c r="O1592" s="95" t="n">
        <v>74293</v>
      </c>
      <c r="P1592" s="95" t="s">
        <v>1883</v>
      </c>
      <c r="Q1592" s="1" t="str">
        <f aca="false">CONCATENATE(N1592," - ",P1592)</f>
        <v>74 - VEIGY-FONCENEX</v>
      </c>
      <c r="R1592" s="89" t="n">
        <v>44295</v>
      </c>
      <c r="S1592" s="89" t="n">
        <v>44333</v>
      </c>
      <c r="T1592" s="90" t="n">
        <v>0</v>
      </c>
      <c r="U1592" s="89" t="n">
        <v>44333</v>
      </c>
    </row>
    <row r="1593" customFormat="false" ht="13.8" hidden="false" customHeight="false" outlineLevel="0" collapsed="false">
      <c r="N1593" s="87" t="n">
        <v>74</v>
      </c>
      <c r="O1593" s="95" t="n">
        <v>74315</v>
      </c>
      <c r="P1593" s="95" t="s">
        <v>1884</v>
      </c>
      <c r="Q1593" s="1" t="str">
        <f aca="false">CONCATENATE(N1593," - ",P1593)</f>
        <v>74 - YVOIRE</v>
      </c>
      <c r="R1593" s="89" t="n">
        <v>44295</v>
      </c>
      <c r="S1593" s="89" t="n">
        <v>44333</v>
      </c>
      <c r="T1593" s="90" t="n">
        <v>0</v>
      </c>
      <c r="U1593" s="89" t="n">
        <v>44333</v>
      </c>
    </row>
    <row r="1594" customFormat="false" ht="13.8" hidden="false" customHeight="false" outlineLevel="0" collapsed="false">
      <c r="N1594" s="87" t="n">
        <v>78</v>
      </c>
      <c r="O1594" s="95" t="n">
        <v>78043</v>
      </c>
      <c r="P1594" s="95" t="s">
        <v>1885</v>
      </c>
      <c r="Q1594" s="1" t="str">
        <f aca="false">CONCATENATE(N1594," - ",P1594)</f>
        <v>78 - BAILLY</v>
      </c>
      <c r="R1594" s="89" t="n">
        <v>44161</v>
      </c>
      <c r="S1594" s="89" t="n">
        <v>44201</v>
      </c>
      <c r="T1594" s="90" t="n">
        <v>0</v>
      </c>
      <c r="U1594" s="89" t="n">
        <v>44201</v>
      </c>
    </row>
    <row r="1595" customFormat="false" ht="13.8" hidden="false" customHeight="false" outlineLevel="0" collapsed="false">
      <c r="N1595" s="87" t="n">
        <v>78</v>
      </c>
      <c r="O1595" s="95" t="n">
        <v>78073</v>
      </c>
      <c r="P1595" s="95" t="s">
        <v>1886</v>
      </c>
      <c r="Q1595" s="1" t="str">
        <f aca="false">CONCATENATE(N1595," - ",P1595)</f>
        <v>78 - BOIS-D'ARCY</v>
      </c>
      <c r="R1595" s="89" t="n">
        <v>44161</v>
      </c>
      <c r="S1595" s="89" t="n">
        <v>44201</v>
      </c>
      <c r="T1595" s="90" t="n">
        <v>0</v>
      </c>
      <c r="U1595" s="89" t="n">
        <v>44201</v>
      </c>
    </row>
    <row r="1596" customFormat="false" ht="13.8" hidden="false" customHeight="false" outlineLevel="0" collapsed="false">
      <c r="N1596" s="87" t="n">
        <v>78</v>
      </c>
      <c r="O1596" s="95" t="n">
        <v>78092</v>
      </c>
      <c r="P1596" s="95" t="s">
        <v>1887</v>
      </c>
      <c r="Q1596" s="1" t="str">
        <f aca="false">CONCATENATE(N1596," - ",P1596)</f>
        <v>78 - BOUGIVAL</v>
      </c>
      <c r="R1596" s="89" t="n">
        <v>44161</v>
      </c>
      <c r="S1596" s="89" t="n">
        <v>44201</v>
      </c>
      <c r="T1596" s="90" t="n">
        <v>0</v>
      </c>
      <c r="U1596" s="89" t="n">
        <v>44201</v>
      </c>
    </row>
    <row r="1597" customFormat="false" ht="13.8" hidden="false" customHeight="false" outlineLevel="0" collapsed="false">
      <c r="N1597" s="87" t="n">
        <v>78</v>
      </c>
      <c r="O1597" s="95" t="n">
        <v>78117</v>
      </c>
      <c r="P1597" s="95" t="s">
        <v>1888</v>
      </c>
      <c r="Q1597" s="1" t="str">
        <f aca="false">CONCATENATE(N1597," - ",P1597)</f>
        <v>78 - BUC</v>
      </c>
      <c r="R1597" s="89" t="n">
        <v>44161</v>
      </c>
      <c r="S1597" s="89" t="n">
        <v>44201</v>
      </c>
      <c r="T1597" s="90" t="n">
        <v>0</v>
      </c>
      <c r="U1597" s="89" t="n">
        <v>44201</v>
      </c>
    </row>
    <row r="1598" customFormat="false" ht="35.05" hidden="false" customHeight="false" outlineLevel="0" collapsed="false">
      <c r="N1598" s="87" t="n">
        <v>78</v>
      </c>
      <c r="O1598" s="95" t="n">
        <v>78126</v>
      </c>
      <c r="P1598" s="95" t="s">
        <v>1889</v>
      </c>
      <c r="Q1598" s="1" t="str">
        <f aca="false">CONCATENATE(N1598," - ",P1598)</f>
        <v>78 - LA CELLE-SAINT-CLOUD</v>
      </c>
      <c r="R1598" s="89" t="n">
        <v>44161</v>
      </c>
      <c r="S1598" s="89" t="n">
        <v>44201</v>
      </c>
      <c r="T1598" s="90" t="n">
        <v>0</v>
      </c>
      <c r="U1598" s="89" t="n">
        <v>44201</v>
      </c>
    </row>
    <row r="1599" customFormat="false" ht="23.85" hidden="false" customHeight="false" outlineLevel="0" collapsed="false">
      <c r="N1599" s="87" t="n">
        <v>78</v>
      </c>
      <c r="O1599" s="95" t="n">
        <v>78133</v>
      </c>
      <c r="P1599" s="95" t="s">
        <v>1890</v>
      </c>
      <c r="Q1599" s="1" t="str">
        <f aca="false">CONCATENATE(N1599," - ",P1599)</f>
        <v>78 - CHAMBOURCY</v>
      </c>
      <c r="R1599" s="89" t="n">
        <v>44161</v>
      </c>
      <c r="S1599" s="89" t="n">
        <v>44201</v>
      </c>
      <c r="T1599" s="90" t="n">
        <v>0</v>
      </c>
      <c r="U1599" s="89" t="n">
        <v>44201</v>
      </c>
    </row>
    <row r="1600" customFormat="false" ht="23.85" hidden="false" customHeight="false" outlineLevel="0" collapsed="false">
      <c r="N1600" s="87" t="n">
        <v>78</v>
      </c>
      <c r="O1600" s="95" t="n">
        <v>78143</v>
      </c>
      <c r="P1600" s="95" t="s">
        <v>1891</v>
      </c>
      <c r="Q1600" s="1" t="str">
        <f aca="false">CONCATENATE(N1600," - ",P1600)</f>
        <v>78 - CHATEAUFORT</v>
      </c>
      <c r="R1600" s="89" t="n">
        <v>44161</v>
      </c>
      <c r="S1600" s="89" t="n">
        <v>44201</v>
      </c>
      <c r="T1600" s="90" t="n">
        <v>0</v>
      </c>
      <c r="U1600" s="89" t="n">
        <v>44201</v>
      </c>
    </row>
    <row r="1601" customFormat="false" ht="13.8" hidden="false" customHeight="false" outlineLevel="0" collapsed="false">
      <c r="N1601" s="87" t="n">
        <v>78</v>
      </c>
      <c r="O1601" s="95" t="n">
        <v>78152</v>
      </c>
      <c r="P1601" s="95" t="s">
        <v>1892</v>
      </c>
      <c r="Q1601" s="1" t="str">
        <f aca="false">CONCATENATE(N1601," - ",P1601)</f>
        <v>78 - CHAVENAY</v>
      </c>
      <c r="R1601" s="89" t="n">
        <v>44161</v>
      </c>
      <c r="S1601" s="89" t="n">
        <v>44201</v>
      </c>
      <c r="T1601" s="90" t="n">
        <v>0</v>
      </c>
      <c r="U1601" s="89" t="n">
        <v>44201</v>
      </c>
    </row>
    <row r="1602" customFormat="false" ht="13.8" hidden="false" customHeight="false" outlineLevel="0" collapsed="false">
      <c r="N1602" s="87" t="n">
        <v>78</v>
      </c>
      <c r="O1602" s="95" t="n">
        <v>78158</v>
      </c>
      <c r="P1602" s="95" t="s">
        <v>1893</v>
      </c>
      <c r="Q1602" s="1" t="str">
        <f aca="false">CONCATENATE(N1602," - ",P1602)</f>
        <v>78 - LE CHESNAY</v>
      </c>
      <c r="R1602" s="89" t="n">
        <v>44161</v>
      </c>
      <c r="S1602" s="89" t="n">
        <v>44201</v>
      </c>
      <c r="T1602" s="90" t="n">
        <v>0</v>
      </c>
      <c r="U1602" s="89" t="n">
        <v>44201</v>
      </c>
    </row>
    <row r="1603" customFormat="false" ht="23.85" hidden="false" customHeight="false" outlineLevel="0" collapsed="false">
      <c r="N1603" s="87" t="n">
        <v>78</v>
      </c>
      <c r="O1603" s="95" t="n">
        <v>78165</v>
      </c>
      <c r="P1603" s="95" t="s">
        <v>1894</v>
      </c>
      <c r="Q1603" s="1" t="str">
        <f aca="false">CONCATENATE(N1603," - ",P1603)</f>
        <v>78 - LES CLAYES-SOUS-BOIS</v>
      </c>
      <c r="R1603" s="89" t="n">
        <v>44161</v>
      </c>
      <c r="S1603" s="89" t="n">
        <v>44201</v>
      </c>
      <c r="T1603" s="90" t="n">
        <v>0</v>
      </c>
      <c r="U1603" s="89" t="n">
        <v>44201</v>
      </c>
    </row>
    <row r="1604" customFormat="false" ht="23.85" hidden="false" customHeight="false" outlineLevel="0" collapsed="false">
      <c r="N1604" s="87" t="n">
        <v>78</v>
      </c>
      <c r="O1604" s="95" t="n">
        <v>78190</v>
      </c>
      <c r="P1604" s="95" t="s">
        <v>1895</v>
      </c>
      <c r="Q1604" s="1" t="str">
        <f aca="false">CONCATENATE(N1604," - ",P1604)</f>
        <v>78 - CROISSY-SUR-SEINE</v>
      </c>
      <c r="R1604" s="89" t="n">
        <v>44161</v>
      </c>
      <c r="S1604" s="89" t="n">
        <v>44201</v>
      </c>
      <c r="T1604" s="90" t="n">
        <v>0</v>
      </c>
      <c r="U1604" s="89" t="n">
        <v>44201</v>
      </c>
    </row>
    <row r="1605" customFormat="false" ht="13.8" hidden="false" customHeight="false" outlineLevel="0" collapsed="false">
      <c r="N1605" s="87" t="n">
        <v>78</v>
      </c>
      <c r="O1605" s="95" t="n">
        <v>78208</v>
      </c>
      <c r="P1605" s="95" t="s">
        <v>1896</v>
      </c>
      <c r="Q1605" s="1" t="str">
        <f aca="false">CONCATENATE(N1605," - ",P1605)</f>
        <v>78 - ELANCOURT</v>
      </c>
      <c r="R1605" s="89" t="n">
        <v>44161</v>
      </c>
      <c r="S1605" s="89" t="n">
        <v>44201</v>
      </c>
      <c r="T1605" s="90" t="n">
        <v>0</v>
      </c>
      <c r="U1605" s="89" t="n">
        <v>44201</v>
      </c>
    </row>
    <row r="1606" customFormat="false" ht="23.85" hidden="false" customHeight="false" outlineLevel="0" collapsed="false">
      <c r="N1606" s="87" t="n">
        <v>78</v>
      </c>
      <c r="O1606" s="95" t="n">
        <v>78224</v>
      </c>
      <c r="P1606" s="95" t="s">
        <v>1897</v>
      </c>
      <c r="Q1606" s="1" t="str">
        <f aca="false">CONCATENATE(N1606," - ",P1606)</f>
        <v>78 - L'ETANG-LA-VILLE</v>
      </c>
      <c r="R1606" s="89" t="n">
        <v>44161</v>
      </c>
      <c r="S1606" s="89" t="n">
        <v>44201</v>
      </c>
      <c r="T1606" s="90" t="n">
        <v>0</v>
      </c>
      <c r="U1606" s="89" t="n">
        <v>44201</v>
      </c>
    </row>
    <row r="1607" customFormat="false" ht="23.85" hidden="false" customHeight="false" outlineLevel="0" collapsed="false">
      <c r="N1607" s="87" t="n">
        <v>78</v>
      </c>
      <c r="O1607" s="95" t="n">
        <v>78242</v>
      </c>
      <c r="P1607" s="95" t="s">
        <v>1898</v>
      </c>
      <c r="Q1607" s="1" t="str">
        <f aca="false">CONCATENATE(N1607," - ",P1607)</f>
        <v>78 - FONTENAY-LE-FLEURY</v>
      </c>
      <c r="R1607" s="89" t="n">
        <v>44161</v>
      </c>
      <c r="S1607" s="89" t="n">
        <v>44201</v>
      </c>
      <c r="T1607" s="90" t="n">
        <v>0</v>
      </c>
      <c r="U1607" s="89" t="n">
        <v>44201</v>
      </c>
    </row>
    <row r="1608" customFormat="false" ht="13.8" hidden="false" customHeight="false" outlineLevel="0" collapsed="false">
      <c r="N1608" s="87" t="n">
        <v>78</v>
      </c>
      <c r="O1608" s="87" t="n">
        <v>78251</v>
      </c>
      <c r="P1608" s="87" t="s">
        <v>1899</v>
      </c>
      <c r="Q1608" s="1" t="str">
        <f aca="false">CONCATENATE(N1608," - ",P1608)</f>
        <v>78 - FOURQUEUX</v>
      </c>
      <c r="R1608" s="89" t="n">
        <v>44161</v>
      </c>
      <c r="S1608" s="89" t="n">
        <v>44201</v>
      </c>
      <c r="T1608" s="90" t="n">
        <v>0</v>
      </c>
      <c r="U1608" s="89" t="n">
        <v>44201</v>
      </c>
    </row>
    <row r="1609" customFormat="false" ht="13.8" hidden="false" customHeight="false" outlineLevel="0" collapsed="false">
      <c r="N1609" s="87" t="n">
        <v>78</v>
      </c>
      <c r="O1609" s="87" t="n">
        <v>78297</v>
      </c>
      <c r="P1609" s="87" t="s">
        <v>1900</v>
      </c>
      <c r="Q1609" s="1" t="str">
        <f aca="false">CONCATENATE(N1609," - ",P1609)</f>
        <v>78 - GUYANCOURT</v>
      </c>
      <c r="R1609" s="89" t="n">
        <v>44161</v>
      </c>
      <c r="S1609" s="89" t="n">
        <v>44201</v>
      </c>
      <c r="T1609" s="90" t="n">
        <v>0</v>
      </c>
      <c r="U1609" s="89" t="n">
        <v>44201</v>
      </c>
    </row>
    <row r="1610" customFormat="false" ht="13.8" hidden="false" customHeight="false" outlineLevel="0" collapsed="false">
      <c r="N1610" s="87" t="n">
        <v>78</v>
      </c>
      <c r="O1610" s="87" t="n">
        <v>78322</v>
      </c>
      <c r="P1610" s="87" t="s">
        <v>1901</v>
      </c>
      <c r="Q1610" s="1" t="str">
        <f aca="false">CONCATENATE(N1610," - ",P1610)</f>
        <v>78 - JOUY-EN-JOSAS</v>
      </c>
      <c r="R1610" s="89" t="n">
        <v>44161</v>
      </c>
      <c r="S1610" s="89" t="n">
        <v>44201</v>
      </c>
      <c r="T1610" s="90" t="n">
        <v>0</v>
      </c>
      <c r="U1610" s="89" t="n">
        <v>44201</v>
      </c>
    </row>
    <row r="1611" customFormat="false" ht="13.8" hidden="false" customHeight="false" outlineLevel="0" collapsed="false">
      <c r="N1611" s="87" t="n">
        <v>78</v>
      </c>
      <c r="O1611" s="87" t="n">
        <v>78343</v>
      </c>
      <c r="P1611" s="87" t="s">
        <v>1902</v>
      </c>
      <c r="Q1611" s="1" t="str">
        <f aca="false">CONCATENATE(N1611," - ",P1611)</f>
        <v>78 - LES-LOGES-EN-JOSAS</v>
      </c>
      <c r="R1611" s="89" t="n">
        <v>44161</v>
      </c>
      <c r="S1611" s="89" t="n">
        <v>44201</v>
      </c>
      <c r="T1611" s="90" t="n">
        <v>0</v>
      </c>
      <c r="U1611" s="89" t="n">
        <v>44201</v>
      </c>
    </row>
    <row r="1612" customFormat="false" ht="13.8" hidden="false" customHeight="false" outlineLevel="0" collapsed="false">
      <c r="N1612" s="87" t="n">
        <v>78</v>
      </c>
      <c r="O1612" s="87" t="n">
        <v>78350</v>
      </c>
      <c r="P1612" s="87" t="s">
        <v>1903</v>
      </c>
      <c r="Q1612" s="1" t="str">
        <f aca="false">CONCATENATE(N1612," - ",P1612)</f>
        <v>78 - LOUVECIENNES</v>
      </c>
      <c r="R1612" s="89" t="n">
        <v>44161</v>
      </c>
      <c r="S1612" s="89" t="n">
        <v>44201</v>
      </c>
      <c r="T1612" s="90" t="n">
        <v>0</v>
      </c>
      <c r="U1612" s="89" t="n">
        <v>44201</v>
      </c>
    </row>
    <row r="1613" customFormat="false" ht="13.8" hidden="false" customHeight="false" outlineLevel="0" collapsed="false">
      <c r="N1613" s="87" t="n">
        <v>78</v>
      </c>
      <c r="O1613" s="87" t="n">
        <v>78356</v>
      </c>
      <c r="P1613" s="87" t="s">
        <v>1904</v>
      </c>
      <c r="Q1613" s="1" t="str">
        <f aca="false">CONCATENATE(N1613," - ",P1613)</f>
        <v>78 - MAGNY-LES-HAMEAUX</v>
      </c>
      <c r="R1613" s="89" t="n">
        <v>44161</v>
      </c>
      <c r="S1613" s="89" t="n">
        <v>44201</v>
      </c>
      <c r="T1613" s="90" t="n">
        <v>0</v>
      </c>
      <c r="U1613" s="89" t="n">
        <v>44201</v>
      </c>
    </row>
    <row r="1614" customFormat="false" ht="13.8" hidden="false" customHeight="false" outlineLevel="0" collapsed="false">
      <c r="N1614" s="87" t="n">
        <v>78</v>
      </c>
      <c r="O1614" s="87" t="n">
        <v>78367</v>
      </c>
      <c r="P1614" s="87" t="s">
        <v>1905</v>
      </c>
      <c r="Q1614" s="1" t="str">
        <f aca="false">CONCATENATE(N1614," - ",P1614)</f>
        <v>78 - MAREIL-MARLY</v>
      </c>
      <c r="R1614" s="89" t="n">
        <v>44161</v>
      </c>
      <c r="S1614" s="89" t="n">
        <v>44201</v>
      </c>
      <c r="T1614" s="90" t="n">
        <v>0</v>
      </c>
      <c r="U1614" s="89" t="n">
        <v>44201</v>
      </c>
    </row>
    <row r="1615" customFormat="false" ht="13.8" hidden="false" customHeight="false" outlineLevel="0" collapsed="false">
      <c r="N1615" s="87" t="n">
        <v>78</v>
      </c>
      <c r="O1615" s="87" t="n">
        <v>78372</v>
      </c>
      <c r="P1615" s="87" t="s">
        <v>1906</v>
      </c>
      <c r="Q1615" s="1" t="str">
        <f aca="false">CONCATENATE(N1615," - ",P1615)</f>
        <v>78 - MARLY-LE-ROI</v>
      </c>
      <c r="R1615" s="89" t="n">
        <v>44161</v>
      </c>
      <c r="S1615" s="89" t="n">
        <v>44201</v>
      </c>
      <c r="T1615" s="90" t="n">
        <v>0</v>
      </c>
      <c r="U1615" s="89" t="n">
        <v>44201</v>
      </c>
    </row>
    <row r="1616" customFormat="false" ht="13.8" hidden="false" customHeight="false" outlineLevel="0" collapsed="false">
      <c r="N1616" s="87" t="n">
        <v>78</v>
      </c>
      <c r="O1616" s="87" t="n">
        <v>78383</v>
      </c>
      <c r="P1616" s="87" t="s">
        <v>1907</v>
      </c>
      <c r="Q1616" s="1" t="str">
        <f aca="false">CONCATENATE(N1616," - ",P1616)</f>
        <v>78 - MAUREPAS</v>
      </c>
      <c r="R1616" s="89" t="n">
        <v>44161</v>
      </c>
      <c r="S1616" s="89" t="n">
        <v>44201</v>
      </c>
      <c r="T1616" s="90" t="n">
        <v>0</v>
      </c>
      <c r="U1616" s="89" t="n">
        <v>44201</v>
      </c>
    </row>
    <row r="1617" customFormat="false" ht="13.8" hidden="false" customHeight="false" outlineLevel="0" collapsed="false">
      <c r="N1617" s="87" t="n">
        <v>78</v>
      </c>
      <c r="O1617" s="87" t="n">
        <v>78423</v>
      </c>
      <c r="P1617" s="87" t="s">
        <v>1908</v>
      </c>
      <c r="Q1617" s="1" t="str">
        <f aca="false">CONCATENATE(N1617," - ",P1617)</f>
        <v>78 - MONTIGNY-LE-BRETONNEUX</v>
      </c>
      <c r="R1617" s="89" t="n">
        <v>44161</v>
      </c>
      <c r="S1617" s="89" t="n">
        <v>44201</v>
      </c>
      <c r="T1617" s="90" t="n">
        <v>0</v>
      </c>
      <c r="U1617" s="89" t="n">
        <v>44201</v>
      </c>
    </row>
    <row r="1618" customFormat="false" ht="13.8" hidden="false" customHeight="false" outlineLevel="0" collapsed="false">
      <c r="N1618" s="87" t="n">
        <v>78</v>
      </c>
      <c r="O1618" s="87" t="n">
        <v>78455</v>
      </c>
      <c r="P1618" s="87" t="s">
        <v>1909</v>
      </c>
      <c r="Q1618" s="1" t="str">
        <f aca="false">CONCATENATE(N1618," - ",P1618)</f>
        <v>78 - NOISY-LE-ROI</v>
      </c>
      <c r="R1618" s="89" t="n">
        <v>44161</v>
      </c>
      <c r="S1618" s="89" t="n">
        <v>44201</v>
      </c>
      <c r="T1618" s="90" t="n">
        <v>0</v>
      </c>
      <c r="U1618" s="89" t="n">
        <v>44201</v>
      </c>
    </row>
    <row r="1619" customFormat="false" ht="13.8" hidden="false" customHeight="false" outlineLevel="0" collapsed="false">
      <c r="N1619" s="87" t="n">
        <v>78</v>
      </c>
      <c r="O1619" s="87" t="n">
        <v>78481</v>
      </c>
      <c r="P1619" s="87" t="s">
        <v>1910</v>
      </c>
      <c r="Q1619" s="1" t="str">
        <f aca="false">CONCATENATE(N1619," - ",P1619)</f>
        <v>78 - LE PECQ</v>
      </c>
      <c r="R1619" s="89" t="n">
        <v>44161</v>
      </c>
      <c r="S1619" s="89" t="n">
        <v>44201</v>
      </c>
      <c r="T1619" s="90" t="n">
        <v>0</v>
      </c>
      <c r="U1619" s="89" t="n">
        <v>44201</v>
      </c>
    </row>
    <row r="1620" customFormat="false" ht="13.8" hidden="false" customHeight="false" outlineLevel="0" collapsed="false">
      <c r="N1620" s="87" t="n">
        <v>78</v>
      </c>
      <c r="O1620" s="87" t="n">
        <v>78490</v>
      </c>
      <c r="P1620" s="87" t="s">
        <v>1911</v>
      </c>
      <c r="Q1620" s="1" t="str">
        <f aca="false">CONCATENATE(N1620," - ",P1620)</f>
        <v>78 - PLAISIR</v>
      </c>
      <c r="R1620" s="89" t="n">
        <v>44161</v>
      </c>
      <c r="S1620" s="89" t="n">
        <v>44201</v>
      </c>
      <c r="T1620" s="90" t="n">
        <v>0</v>
      </c>
      <c r="U1620" s="89" t="n">
        <v>44201</v>
      </c>
    </row>
    <row r="1621" customFormat="false" ht="13.8" hidden="false" customHeight="false" outlineLevel="0" collapsed="false">
      <c r="N1621" s="87" t="n">
        <v>78</v>
      </c>
      <c r="O1621" s="87" t="n">
        <v>78502</v>
      </c>
      <c r="P1621" s="87" t="s">
        <v>1912</v>
      </c>
      <c r="Q1621" s="1" t="str">
        <f aca="false">CONCATENATE(N1621," - ",P1621)</f>
        <v>78 - LE PORT-MARLY</v>
      </c>
      <c r="R1621" s="89" t="n">
        <v>44161</v>
      </c>
      <c r="S1621" s="89" t="n">
        <v>44201</v>
      </c>
      <c r="T1621" s="90" t="n">
        <v>0</v>
      </c>
      <c r="U1621" s="89" t="n">
        <v>44201</v>
      </c>
    </row>
    <row r="1622" customFormat="false" ht="13.8" hidden="false" customHeight="false" outlineLevel="0" collapsed="false">
      <c r="N1622" s="87" t="n">
        <v>78</v>
      </c>
      <c r="O1622" s="87" t="n">
        <v>78518</v>
      </c>
      <c r="P1622" s="87" t="s">
        <v>1913</v>
      </c>
      <c r="Q1622" s="1" t="str">
        <f aca="false">CONCATENATE(N1622," - ",P1622)</f>
        <v>78 - RENNEMOULIN</v>
      </c>
      <c r="R1622" s="89" t="n">
        <v>44161</v>
      </c>
      <c r="S1622" s="89" t="n">
        <v>44201</v>
      </c>
      <c r="T1622" s="90" t="n">
        <v>0</v>
      </c>
      <c r="U1622" s="89" t="n">
        <v>44201</v>
      </c>
    </row>
    <row r="1623" customFormat="false" ht="13.8" hidden="false" customHeight="false" outlineLevel="0" collapsed="false">
      <c r="N1623" s="87" t="n">
        <v>78</v>
      </c>
      <c r="O1623" s="87" t="n">
        <v>78524</v>
      </c>
      <c r="P1623" s="87" t="s">
        <v>1914</v>
      </c>
      <c r="Q1623" s="1" t="str">
        <f aca="false">CONCATENATE(N1623," - ",P1623)</f>
        <v>78 - ROCQUENCOURT</v>
      </c>
      <c r="R1623" s="89" t="n">
        <v>44161</v>
      </c>
      <c r="S1623" s="89" t="n">
        <v>44201</v>
      </c>
      <c r="T1623" s="90" t="n">
        <v>0</v>
      </c>
      <c r="U1623" s="89" t="n">
        <v>44201</v>
      </c>
    </row>
    <row r="1624" customFormat="false" ht="13.8" hidden="false" customHeight="false" outlineLevel="0" collapsed="false">
      <c r="N1624" s="87" t="n">
        <v>78</v>
      </c>
      <c r="O1624" s="87" t="n">
        <v>78545</v>
      </c>
      <c r="P1624" s="87" t="s">
        <v>1915</v>
      </c>
      <c r="Q1624" s="1" t="str">
        <f aca="false">CONCATENATE(N1624," - ",P1624)</f>
        <v>78 - SAINT-CYR-L'ECOLE</v>
      </c>
      <c r="R1624" s="89" t="n">
        <v>44161</v>
      </c>
      <c r="S1624" s="89" t="n">
        <v>44201</v>
      </c>
      <c r="T1624" s="90" t="n">
        <v>0</v>
      </c>
      <c r="U1624" s="89" t="n">
        <v>44201</v>
      </c>
    </row>
    <row r="1625" customFormat="false" ht="13.8" hidden="false" customHeight="false" outlineLevel="0" collapsed="false">
      <c r="N1625" s="87" t="n">
        <v>78</v>
      </c>
      <c r="O1625" s="87" t="n">
        <v>78571</v>
      </c>
      <c r="P1625" s="87" t="s">
        <v>1916</v>
      </c>
      <c r="Q1625" s="1" t="str">
        <f aca="false">CONCATENATE(N1625," - ",P1625)</f>
        <v>78 - SAINT-NOM-LA-BRETECHE</v>
      </c>
      <c r="R1625" s="89" t="n">
        <v>44161</v>
      </c>
      <c r="S1625" s="89" t="n">
        <v>44201</v>
      </c>
      <c r="T1625" s="90" t="n">
        <v>0</v>
      </c>
      <c r="U1625" s="89" t="n">
        <v>44201</v>
      </c>
    </row>
    <row r="1626" customFormat="false" ht="13.8" hidden="false" customHeight="false" outlineLevel="0" collapsed="false">
      <c r="N1626" s="87" t="n">
        <v>78</v>
      </c>
      <c r="O1626" s="87" t="n">
        <v>78620</v>
      </c>
      <c r="P1626" s="87" t="s">
        <v>1917</v>
      </c>
      <c r="Q1626" s="1" t="str">
        <f aca="false">CONCATENATE(N1626," - ",P1626)</f>
        <v>78 - TOUSSUS-LE-NOBLE</v>
      </c>
      <c r="R1626" s="89" t="n">
        <v>44161</v>
      </c>
      <c r="S1626" s="89" t="n">
        <v>44201</v>
      </c>
      <c r="T1626" s="90" t="n">
        <v>0</v>
      </c>
      <c r="U1626" s="89" t="n">
        <v>44201</v>
      </c>
    </row>
    <row r="1627" customFormat="false" ht="13.8" hidden="false" customHeight="false" outlineLevel="0" collapsed="false">
      <c r="N1627" s="87" t="n">
        <v>78</v>
      </c>
      <c r="O1627" s="87" t="n">
        <v>78621</v>
      </c>
      <c r="P1627" s="87" t="s">
        <v>1918</v>
      </c>
      <c r="Q1627" s="1" t="str">
        <f aca="false">CONCATENATE(N1627," - ",P1627)</f>
        <v>78 - TRAPPES</v>
      </c>
      <c r="R1627" s="89" t="n">
        <v>44161</v>
      </c>
      <c r="S1627" s="89" t="n">
        <v>44201</v>
      </c>
      <c r="T1627" s="90" t="n">
        <v>0</v>
      </c>
      <c r="U1627" s="89" t="n">
        <v>44201</v>
      </c>
    </row>
    <row r="1628" customFormat="false" ht="35.05" hidden="false" customHeight="false" outlineLevel="0" collapsed="false">
      <c r="N1628" s="87" t="n">
        <v>78</v>
      </c>
      <c r="O1628" s="95" t="n">
        <v>78640</v>
      </c>
      <c r="P1628" s="95" t="s">
        <v>1919</v>
      </c>
      <c r="Q1628" s="1" t="str">
        <f aca="false">CONCATENATE(N1628," - ",P1628)</f>
        <v>78 - VELIZY-VILLACOUBLAY</v>
      </c>
      <c r="R1628" s="89" t="n">
        <v>44161</v>
      </c>
      <c r="S1628" s="89" t="n">
        <v>44201</v>
      </c>
      <c r="T1628" s="90" t="n">
        <v>0</v>
      </c>
      <c r="U1628" s="89" t="n">
        <v>44201</v>
      </c>
    </row>
    <row r="1629" customFormat="false" ht="13.8" hidden="false" customHeight="false" outlineLevel="0" collapsed="false">
      <c r="N1629" s="87" t="n">
        <v>78</v>
      </c>
      <c r="O1629" s="87" t="n">
        <v>78646</v>
      </c>
      <c r="P1629" s="87" t="s">
        <v>1920</v>
      </c>
      <c r="Q1629" s="1" t="str">
        <f aca="false">CONCATENATE(N1629," - ",P1629)</f>
        <v>78 - VERSAILLES</v>
      </c>
      <c r="R1629" s="89" t="n">
        <v>44161</v>
      </c>
      <c r="S1629" s="89" t="n">
        <v>44201</v>
      </c>
      <c r="T1629" s="90" t="n">
        <v>0</v>
      </c>
      <c r="U1629" s="89" t="n">
        <v>44201</v>
      </c>
    </row>
    <row r="1630" customFormat="false" ht="13.8" hidden="false" customHeight="false" outlineLevel="0" collapsed="false">
      <c r="N1630" s="87" t="n">
        <v>78</v>
      </c>
      <c r="O1630" s="95" t="n">
        <v>78650</v>
      </c>
      <c r="P1630" s="95" t="s">
        <v>1921</v>
      </c>
      <c r="Q1630" s="1" t="str">
        <f aca="false">CONCATENATE(N1630," - ",P1630)</f>
        <v>78 - LE VESINET</v>
      </c>
      <c r="R1630" s="89" t="n">
        <v>44161</v>
      </c>
      <c r="S1630" s="89" t="n">
        <v>44201</v>
      </c>
      <c r="T1630" s="90" t="n">
        <v>0</v>
      </c>
      <c r="U1630" s="89" t="n">
        <v>44201</v>
      </c>
    </row>
    <row r="1631" customFormat="false" ht="13.8" hidden="false" customHeight="false" outlineLevel="0" collapsed="false">
      <c r="N1631" s="87" t="n">
        <v>78</v>
      </c>
      <c r="O1631" s="87" t="n">
        <v>78674</v>
      </c>
      <c r="P1631" s="87" t="s">
        <v>1922</v>
      </c>
      <c r="Q1631" s="1" t="str">
        <f aca="false">CONCATENATE(N1631," - ",P1631)</f>
        <v>78 - VILLEPREUX</v>
      </c>
      <c r="R1631" s="89" t="n">
        <v>44161</v>
      </c>
      <c r="S1631" s="89" t="n">
        <v>44201</v>
      </c>
      <c r="T1631" s="90" t="n">
        <v>0</v>
      </c>
      <c r="U1631" s="89" t="n">
        <v>44201</v>
      </c>
    </row>
    <row r="1632" customFormat="false" ht="13.8" hidden="false" customHeight="false" outlineLevel="0" collapsed="false">
      <c r="N1632" s="87" t="n">
        <v>78</v>
      </c>
      <c r="O1632" s="87" t="n">
        <v>78686</v>
      </c>
      <c r="P1632" s="87" t="s">
        <v>1923</v>
      </c>
      <c r="Q1632" s="1" t="str">
        <f aca="false">CONCATENATE(N1632," - ",P1632)</f>
        <v>78 - VIROFLAY</v>
      </c>
      <c r="R1632" s="89" t="n">
        <v>44161</v>
      </c>
      <c r="S1632" s="89" t="n">
        <v>44201</v>
      </c>
      <c r="T1632" s="90" t="n">
        <v>0</v>
      </c>
      <c r="U1632" s="89" t="n">
        <v>44201</v>
      </c>
    </row>
    <row r="1633" customFormat="false" ht="13.8" hidden="false" customHeight="false" outlineLevel="0" collapsed="false">
      <c r="N1633" s="87" t="n">
        <v>78</v>
      </c>
      <c r="O1633" s="87" t="n">
        <v>78688</v>
      </c>
      <c r="P1633" s="87" t="s">
        <v>1924</v>
      </c>
      <c r="Q1633" s="1" t="str">
        <f aca="false">CONCATENATE(N1633," - ",P1633)</f>
        <v>78 - VOISINS-LE-BRETONNEUX</v>
      </c>
      <c r="R1633" s="89" t="n">
        <v>44161</v>
      </c>
      <c r="S1633" s="89" t="n">
        <v>44201</v>
      </c>
      <c r="T1633" s="90" t="n">
        <v>0</v>
      </c>
      <c r="U1633" s="89" t="n">
        <v>44201</v>
      </c>
    </row>
    <row r="1634" customFormat="false" ht="23.85" hidden="false" customHeight="false" outlineLevel="0" collapsed="false">
      <c r="N1634" s="87" t="n">
        <v>79</v>
      </c>
      <c r="O1634" s="95" t="n">
        <v>79038</v>
      </c>
      <c r="P1634" s="95" t="s">
        <v>1925</v>
      </c>
      <c r="Q1634" s="1" t="str">
        <f aca="false">CONCATENATE(N1634," - ",P1634)</f>
        <v>79 - BOISME Nord</v>
      </c>
      <c r="R1634" s="89" t="n">
        <v>44177</v>
      </c>
      <c r="S1634" s="89" t="n">
        <v>44218</v>
      </c>
      <c r="T1634" s="90" t="n">
        <v>0</v>
      </c>
      <c r="U1634" s="89" t="n">
        <v>44218</v>
      </c>
    </row>
    <row r="1635" customFormat="false" ht="13.8" hidden="false" customHeight="false" outlineLevel="0" collapsed="false">
      <c r="N1635" s="87" t="n">
        <v>79</v>
      </c>
      <c r="O1635" s="87" t="n">
        <v>79038</v>
      </c>
      <c r="P1635" s="87" t="s">
        <v>1926</v>
      </c>
      <c r="Q1635" s="1" t="str">
        <f aca="false">CONCATENATE(N1635," - ",P1635)</f>
        <v>79 - BOISME Sud</v>
      </c>
      <c r="R1635" s="89" t="n">
        <v>44177</v>
      </c>
      <c r="S1635" s="89" t="n">
        <v>44218</v>
      </c>
      <c r="T1635" s="90" t="n">
        <v>0</v>
      </c>
      <c r="U1635" s="89" t="n">
        <v>44218</v>
      </c>
    </row>
    <row r="1636" customFormat="false" ht="23.85" hidden="false" customHeight="false" outlineLevel="0" collapsed="false">
      <c r="N1636" s="87" t="n">
        <v>79</v>
      </c>
      <c r="O1636" s="95" t="n">
        <v>79049</v>
      </c>
      <c r="P1636" s="95" t="s">
        <v>1927</v>
      </c>
      <c r="Q1636" s="1" t="str">
        <f aca="false">CONCATENATE(N1636," - ",P1636)</f>
        <v>79 - BRESSUIRE Sud</v>
      </c>
      <c r="R1636" s="89" t="n">
        <v>44177</v>
      </c>
      <c r="S1636" s="89" t="n">
        <v>44218</v>
      </c>
      <c r="T1636" s="90" t="n">
        <v>0</v>
      </c>
      <c r="U1636" s="89" t="n">
        <v>44218</v>
      </c>
    </row>
    <row r="1637" customFormat="false" ht="23.85" hidden="false" customHeight="false" outlineLevel="0" collapsed="false">
      <c r="N1637" s="87" t="n">
        <v>79</v>
      </c>
      <c r="O1637" s="95" t="n">
        <v>79049</v>
      </c>
      <c r="P1637" s="95" t="s">
        <v>1928</v>
      </c>
      <c r="Q1637" s="1" t="str">
        <f aca="false">CONCATENATE(N1637," - ",P1637)</f>
        <v>79 - BRESSUIRE Nord</v>
      </c>
      <c r="R1637" s="89" t="n">
        <v>44177</v>
      </c>
      <c r="S1637" s="89" t="n">
        <v>44218</v>
      </c>
      <c r="T1637" s="90" t="n">
        <v>0</v>
      </c>
      <c r="U1637" s="89" t="n">
        <v>44218</v>
      </c>
    </row>
    <row r="1638" customFormat="false" ht="13.8" hidden="false" customHeight="false" outlineLevel="0" collapsed="false">
      <c r="N1638" s="87" t="n">
        <v>79</v>
      </c>
      <c r="O1638" s="95" t="n">
        <v>79094</v>
      </c>
      <c r="P1638" s="95" t="s">
        <v>1929</v>
      </c>
      <c r="Q1638" s="1" t="str">
        <f aca="false">CONCATENATE(N1638," - ",P1638)</f>
        <v>79 - CLESSE</v>
      </c>
      <c r="R1638" s="89" t="n">
        <v>44177</v>
      </c>
      <c r="S1638" s="89" t="n">
        <v>44218</v>
      </c>
      <c r="T1638" s="90" t="n">
        <v>0</v>
      </c>
      <c r="U1638" s="89" t="n">
        <v>44218</v>
      </c>
    </row>
    <row r="1639" customFormat="false" ht="13.8" hidden="false" customHeight="false" outlineLevel="0" collapsed="false">
      <c r="N1639" s="87" t="n">
        <v>79</v>
      </c>
      <c r="O1639" s="87" t="n">
        <v>79069</v>
      </c>
      <c r="P1639" s="87" t="s">
        <v>1038</v>
      </c>
      <c r="Q1639" s="1" t="str">
        <f aca="false">CONCATENATE(N1639," - ",P1639)</f>
        <v>79 - CHANTELOUP</v>
      </c>
      <c r="R1639" s="89" t="n">
        <v>44177</v>
      </c>
      <c r="S1639" s="89" t="n">
        <v>44218</v>
      </c>
      <c r="T1639" s="90" t="n">
        <v>0</v>
      </c>
      <c r="U1639" s="89" t="n">
        <v>44218</v>
      </c>
    </row>
    <row r="1640" customFormat="false" ht="35.05" hidden="false" customHeight="false" outlineLevel="0" collapsed="false">
      <c r="N1640" s="87" t="n">
        <v>79</v>
      </c>
      <c r="O1640" s="95" t="n">
        <v>79076</v>
      </c>
      <c r="P1640" s="95" t="s">
        <v>1930</v>
      </c>
      <c r="Q1640" s="1" t="str">
        <f aca="false">CONCATENATE(N1640," - ",P1640)</f>
        <v>79 - LA CHAPELLE SAINT LAURENT</v>
      </c>
      <c r="R1640" s="89" t="n">
        <v>44177</v>
      </c>
      <c r="S1640" s="89" t="n">
        <v>44218</v>
      </c>
      <c r="T1640" s="90" t="n">
        <v>0</v>
      </c>
      <c r="U1640" s="89" t="n">
        <v>44218</v>
      </c>
    </row>
    <row r="1641" customFormat="false" ht="13.8" hidden="false" customHeight="false" outlineLevel="0" collapsed="false">
      <c r="N1641" s="87" t="n">
        <v>79</v>
      </c>
      <c r="O1641" s="95" t="n">
        <v>79088</v>
      </c>
      <c r="P1641" s="95" t="s">
        <v>1931</v>
      </c>
      <c r="Q1641" s="1" t="str">
        <f aca="false">CONCATENATE(N1641," - ",P1641)</f>
        <v>79 - CHICHE</v>
      </c>
      <c r="R1641" s="89" t="n">
        <v>44177</v>
      </c>
      <c r="S1641" s="89" t="n">
        <v>44218</v>
      </c>
      <c r="T1641" s="90" t="n">
        <v>0</v>
      </c>
      <c r="U1641" s="89" t="n">
        <v>44218</v>
      </c>
    </row>
    <row r="1642" customFormat="false" ht="13.8" hidden="false" customHeight="false" outlineLevel="0" collapsed="false">
      <c r="N1642" s="87" t="n">
        <v>79</v>
      </c>
      <c r="O1642" s="87" t="n">
        <v>79103</v>
      </c>
      <c r="P1642" s="87" t="s">
        <v>1932</v>
      </c>
      <c r="Q1642" s="1" t="str">
        <f aca="false">CONCATENATE(N1642," - ",P1642)</f>
        <v>79 - COURLAY</v>
      </c>
      <c r="R1642" s="89" t="n">
        <v>44177</v>
      </c>
      <c r="S1642" s="89" t="n">
        <v>44218</v>
      </c>
      <c r="T1642" s="90" t="n">
        <v>0</v>
      </c>
      <c r="U1642" s="89" t="n">
        <v>44218</v>
      </c>
    </row>
    <row r="1643" customFormat="false" ht="23.85" hidden="false" customHeight="false" outlineLevel="0" collapsed="false">
      <c r="N1643" s="87" t="n">
        <v>79</v>
      </c>
      <c r="O1643" s="95" t="n">
        <v>79116</v>
      </c>
      <c r="P1643" s="95" t="s">
        <v>1933</v>
      </c>
      <c r="Q1643" s="1" t="str">
        <f aca="false">CONCATENATE(N1643," - ",P1643)</f>
        <v>79 - FAYE L’ABESSE</v>
      </c>
      <c r="R1643" s="89" t="n">
        <v>44177</v>
      </c>
      <c r="S1643" s="89" t="n">
        <v>44218</v>
      </c>
      <c r="T1643" s="90" t="n">
        <v>0</v>
      </c>
      <c r="U1643" s="89" t="n">
        <v>44218</v>
      </c>
    </row>
    <row r="1644" customFormat="false" ht="13.8" hidden="false" customHeight="false" outlineLevel="0" collapsed="false">
      <c r="N1644" s="87" t="n">
        <v>79</v>
      </c>
      <c r="O1644" s="87" t="n">
        <v>79131</v>
      </c>
      <c r="P1644" s="87" t="s">
        <v>1934</v>
      </c>
      <c r="Q1644" s="1" t="str">
        <f aca="false">CONCATENATE(N1644," - ",P1644)</f>
        <v>79 - GEAY</v>
      </c>
      <c r="R1644" s="89" t="n">
        <v>44177</v>
      </c>
      <c r="S1644" s="89" t="n">
        <v>44218</v>
      </c>
      <c r="T1644" s="90" t="n">
        <v>0</v>
      </c>
      <c r="U1644" s="89" t="n">
        <v>44218</v>
      </c>
    </row>
    <row r="1645" customFormat="false" ht="13.8" hidden="false" customHeight="false" outlineLevel="0" collapsed="false">
      <c r="N1645" s="87" t="n">
        <v>82</v>
      </c>
      <c r="O1645" s="87" t="n">
        <v>82005</v>
      </c>
      <c r="P1645" s="87" t="s">
        <v>1935</v>
      </c>
      <c r="Q1645" s="1" t="str">
        <f aca="false">CONCATENATE(N1645," - ",P1645)</f>
        <v>82 - AUCAMVILLE</v>
      </c>
      <c r="R1645" s="89" t="n">
        <v>44232</v>
      </c>
      <c r="S1645" s="89" t="n">
        <v>44259</v>
      </c>
      <c r="T1645" s="90" t="n">
        <v>0</v>
      </c>
      <c r="U1645" s="89" t="n">
        <v>44259</v>
      </c>
    </row>
    <row r="1646" customFormat="false" ht="13.8" hidden="false" customHeight="false" outlineLevel="0" collapsed="false">
      <c r="N1646" s="87" t="n">
        <v>82</v>
      </c>
      <c r="O1646" s="87" t="n">
        <v>82075</v>
      </c>
      <c r="P1646" s="87" t="s">
        <v>1936</v>
      </c>
      <c r="Q1646" s="1" t="str">
        <f aca="false">CONCATENATE(N1646," - ",P1646)</f>
        <v>82 - GRISOLLES</v>
      </c>
      <c r="R1646" s="89" t="n">
        <v>44232</v>
      </c>
      <c r="S1646" s="89" t="n">
        <v>44259</v>
      </c>
      <c r="T1646" s="90" t="n">
        <v>0</v>
      </c>
      <c r="U1646" s="89" t="n">
        <v>44259</v>
      </c>
    </row>
    <row r="1647" customFormat="false" ht="13.8" hidden="false" customHeight="false" outlineLevel="0" collapsed="false">
      <c r="N1647" s="87" t="n">
        <v>82</v>
      </c>
      <c r="O1647" s="87" t="n">
        <v>82142</v>
      </c>
      <c r="P1647" s="87" t="s">
        <v>1937</v>
      </c>
      <c r="Q1647" s="1" t="str">
        <f aca="false">CONCATENATE(N1647," - ",P1647)</f>
        <v>82 - POMPIGNAN</v>
      </c>
      <c r="R1647" s="89" t="n">
        <v>44232</v>
      </c>
      <c r="S1647" s="89" t="n">
        <v>44259</v>
      </c>
      <c r="T1647" s="90" t="n">
        <v>0</v>
      </c>
      <c r="U1647" s="89" t="n">
        <v>44259</v>
      </c>
    </row>
    <row r="1648" customFormat="false" ht="13.8" hidden="false" customHeight="false" outlineLevel="0" collapsed="false">
      <c r="N1648" s="87" t="n">
        <v>82</v>
      </c>
      <c r="O1648" s="87" t="n">
        <v>82178</v>
      </c>
      <c r="P1648" s="87" t="s">
        <v>1938</v>
      </c>
      <c r="Q1648" s="1" t="str">
        <f aca="false">CONCATENATE(N1648," - ",P1648)</f>
        <v>82 - SAVENES</v>
      </c>
      <c r="R1648" s="89" t="n">
        <v>44232</v>
      </c>
      <c r="S1648" s="89" t="n">
        <v>44259</v>
      </c>
      <c r="T1648" s="90" t="n">
        <v>0</v>
      </c>
      <c r="U1648" s="89" t="n">
        <v>44259</v>
      </c>
    </row>
    <row r="1649" customFormat="false" ht="13.8" hidden="false" customHeight="false" outlineLevel="0" collapsed="false">
      <c r="N1649" s="87" t="n">
        <v>82</v>
      </c>
      <c r="O1649" s="87" t="n">
        <v>82190</v>
      </c>
      <c r="P1649" s="87" t="s">
        <v>1939</v>
      </c>
      <c r="Q1649" s="1" t="str">
        <f aca="false">CONCATENATE(N1649," - ",P1649)</f>
        <v>82 - VERDUN-SUR-GARONNE</v>
      </c>
      <c r="R1649" s="89" t="n">
        <v>44232</v>
      </c>
      <c r="S1649" s="89" t="n">
        <v>44259</v>
      </c>
      <c r="T1649" s="90" t="n">
        <v>0</v>
      </c>
      <c r="U1649" s="89" t="n">
        <v>44259</v>
      </c>
    </row>
    <row r="1650" customFormat="false" ht="13.8" hidden="false" customHeight="false" outlineLevel="0" collapsed="false">
      <c r="N1650" s="87" t="n">
        <v>82</v>
      </c>
      <c r="O1650" s="87" t="n">
        <v>82025</v>
      </c>
      <c r="P1650" s="87" t="s">
        <v>1940</v>
      </c>
      <c r="Q1650" s="1" t="str">
        <f aca="false">CONCATENATE(N1650," - ",P1650)</f>
        <v>82 - BRESSOLS</v>
      </c>
      <c r="R1650" s="89" t="n">
        <v>44286</v>
      </c>
      <c r="S1650" s="89" t="n">
        <v>44288</v>
      </c>
      <c r="T1650" s="90" t="n">
        <v>0</v>
      </c>
      <c r="U1650" s="89" t="n">
        <v>44288</v>
      </c>
    </row>
    <row r="1651" customFormat="false" ht="13.8" hidden="false" customHeight="false" outlineLevel="0" collapsed="false">
      <c r="N1651" s="87" t="n">
        <v>82</v>
      </c>
      <c r="O1651" s="87" t="n">
        <v>82044</v>
      </c>
      <c r="P1651" s="87" t="s">
        <v>1941</v>
      </c>
      <c r="Q1651" s="1" t="str">
        <f aca="false">CONCATENATE(N1651," - ",P1651)</f>
        <v>82 - CORBARIEU</v>
      </c>
      <c r="R1651" s="89" t="n">
        <v>44286</v>
      </c>
      <c r="S1651" s="89" t="n">
        <v>44288</v>
      </c>
      <c r="T1651" s="90" t="n">
        <v>0</v>
      </c>
      <c r="U1651" s="89" t="n">
        <v>44288</v>
      </c>
    </row>
    <row r="1652" customFormat="false" ht="13.8" hidden="false" customHeight="false" outlineLevel="0" collapsed="false">
      <c r="N1652" s="87" t="n">
        <v>82</v>
      </c>
      <c r="O1652" s="87" t="n">
        <v>82066</v>
      </c>
      <c r="P1652" s="87" t="s">
        <v>1942</v>
      </c>
      <c r="Q1652" s="1" t="str">
        <f aca="false">CONCATENATE(N1652," - ",P1652)</f>
        <v>82 - GENEBRIERES</v>
      </c>
      <c r="R1652" s="89" t="n">
        <v>44286</v>
      </c>
      <c r="S1652" s="89" t="n">
        <v>44288</v>
      </c>
      <c r="T1652" s="90" t="n">
        <v>0</v>
      </c>
      <c r="U1652" s="89" t="n">
        <v>44288</v>
      </c>
    </row>
    <row r="1653" customFormat="false" ht="13.8" hidden="false" customHeight="false" outlineLevel="0" collapsed="false">
      <c r="N1653" s="87" t="n">
        <v>82</v>
      </c>
      <c r="O1653" s="87" t="n">
        <v>82079</v>
      </c>
      <c r="P1653" s="87" t="s">
        <v>1943</v>
      </c>
      <c r="Q1653" s="1" t="str">
        <f aca="false">CONCATENATE(N1653," - ",P1653)</f>
        <v>82 - LA BASTIDE-SAINT-PIERRE</v>
      </c>
      <c r="R1653" s="89" t="n">
        <v>44286</v>
      </c>
      <c r="S1653" s="89" t="n">
        <v>44288</v>
      </c>
      <c r="T1653" s="90" t="n">
        <v>0</v>
      </c>
      <c r="U1653" s="89" t="n">
        <v>44288</v>
      </c>
    </row>
    <row r="1654" customFormat="false" ht="13.8" hidden="false" customHeight="false" outlineLevel="0" collapsed="false">
      <c r="N1654" s="87" t="n">
        <v>82</v>
      </c>
      <c r="O1654" s="87" t="n">
        <v>82085</v>
      </c>
      <c r="P1654" s="87" t="s">
        <v>1944</v>
      </c>
      <c r="Q1654" s="1" t="str">
        <f aca="false">CONCATENATE(N1654," - ",P1654)</f>
        <v>82 - LACOURT-SAINT-PIERRE</v>
      </c>
      <c r="R1654" s="89" t="n">
        <v>44286</v>
      </c>
      <c r="S1654" s="89" t="n">
        <v>44288</v>
      </c>
      <c r="T1654" s="90" t="n">
        <v>0</v>
      </c>
      <c r="U1654" s="89" t="n">
        <v>44288</v>
      </c>
    </row>
    <row r="1655" customFormat="false" ht="13.8" hidden="false" customHeight="false" outlineLevel="0" collapsed="false">
      <c r="N1655" s="87" t="n">
        <v>82</v>
      </c>
      <c r="O1655" s="87" t="n">
        <v>82098</v>
      </c>
      <c r="P1655" s="87" t="s">
        <v>1945</v>
      </c>
      <c r="Q1655" s="1" t="str">
        <f aca="false">CONCATENATE(N1655," - ",P1655)</f>
        <v>82 - LEOJAC</v>
      </c>
      <c r="R1655" s="89" t="n">
        <v>44286</v>
      </c>
      <c r="S1655" s="89" t="n">
        <v>44288</v>
      </c>
      <c r="T1655" s="90" t="n">
        <v>0</v>
      </c>
      <c r="U1655" s="89" t="n">
        <v>44288</v>
      </c>
    </row>
    <row r="1656" customFormat="false" ht="13.8" hidden="false" customHeight="false" outlineLevel="0" collapsed="false">
      <c r="N1656" s="87" t="n">
        <v>82</v>
      </c>
      <c r="O1656" s="87" t="n">
        <v>82121</v>
      </c>
      <c r="P1656" s="87" t="s">
        <v>1946</v>
      </c>
      <c r="Q1656" s="1" t="str">
        <f aca="false">CONCATENATE(N1656," - ",P1656)</f>
        <v>82 - MONTAUBAN</v>
      </c>
      <c r="R1656" s="89" t="n">
        <v>44286</v>
      </c>
      <c r="S1656" s="89" t="n">
        <v>44288</v>
      </c>
      <c r="T1656" s="90" t="n">
        <v>0</v>
      </c>
      <c r="U1656" s="89" t="n">
        <v>44288</v>
      </c>
    </row>
    <row r="1657" customFormat="false" ht="13.8" hidden="false" customHeight="false" outlineLevel="0" collapsed="false">
      <c r="N1657" s="87" t="n">
        <v>82</v>
      </c>
      <c r="O1657" s="87" t="n">
        <v>82135</v>
      </c>
      <c r="P1657" s="87" t="s">
        <v>1947</v>
      </c>
      <c r="Q1657" s="1" t="str">
        <f aca="false">CONCATENATE(N1657," - ",P1657)</f>
        <v>82 - NOHIC</v>
      </c>
      <c r="R1657" s="89" t="n">
        <v>44286</v>
      </c>
      <c r="S1657" s="89" t="n">
        <v>44288</v>
      </c>
      <c r="T1657" s="90" t="n">
        <v>0</v>
      </c>
      <c r="U1657" s="89" t="n">
        <v>44288</v>
      </c>
    </row>
    <row r="1658" customFormat="false" ht="13.8" hidden="false" customHeight="false" outlineLevel="0" collapsed="false">
      <c r="N1658" s="87" t="n">
        <v>82</v>
      </c>
      <c r="O1658" s="87" t="n">
        <v>82136</v>
      </c>
      <c r="P1658" s="87" t="s">
        <v>1948</v>
      </c>
      <c r="Q1658" s="1" t="str">
        <f aca="false">CONCATENATE(N1658," - ",P1658)</f>
        <v>82 - ORGUEIL</v>
      </c>
      <c r="R1658" s="89" t="n">
        <v>44286</v>
      </c>
      <c r="S1658" s="89" t="n">
        <v>44288</v>
      </c>
      <c r="T1658" s="90" t="n">
        <v>0</v>
      </c>
      <c r="U1658" s="89" t="n">
        <v>44288</v>
      </c>
    </row>
    <row r="1659" customFormat="false" ht="13.8" hidden="false" customHeight="false" outlineLevel="0" collapsed="false">
      <c r="N1659" s="87" t="n">
        <v>82</v>
      </c>
      <c r="O1659" s="87" t="n">
        <v>82150</v>
      </c>
      <c r="P1659" s="87" t="s">
        <v>1949</v>
      </c>
      <c r="Q1659" s="1" t="str">
        <f aca="false">CONCATENATE(N1659," - ",P1659)</f>
        <v>82 - REYNIES</v>
      </c>
      <c r="R1659" s="89" t="n">
        <v>44286</v>
      </c>
      <c r="S1659" s="89" t="n">
        <v>44288</v>
      </c>
      <c r="T1659" s="90" t="n">
        <v>0</v>
      </c>
      <c r="U1659" s="89" t="n">
        <v>44288</v>
      </c>
    </row>
    <row r="1660" customFormat="false" ht="13.8" hidden="false" customHeight="false" outlineLevel="0" collapsed="false">
      <c r="N1660" s="87" t="n">
        <v>82</v>
      </c>
      <c r="O1660" s="87" t="n">
        <v>82161</v>
      </c>
      <c r="P1660" s="87" t="s">
        <v>1950</v>
      </c>
      <c r="Q1660" s="1" t="str">
        <f aca="false">CONCATENATE(N1660," - ",P1660)</f>
        <v>82 - SAINT-ETIENNE-DE-TULMONT</v>
      </c>
      <c r="R1660" s="89" t="n">
        <v>44286</v>
      </c>
      <c r="S1660" s="89" t="n">
        <v>44288</v>
      </c>
      <c r="T1660" s="90" t="n">
        <v>0</v>
      </c>
      <c r="U1660" s="89" t="n">
        <v>44288</v>
      </c>
    </row>
    <row r="1661" customFormat="false" ht="13.8" hidden="false" customHeight="false" outlineLevel="0" collapsed="false">
      <c r="N1661" s="87" t="n">
        <v>82</v>
      </c>
      <c r="O1661" s="87" t="n">
        <v>82167</v>
      </c>
      <c r="P1661" s="87" t="s">
        <v>1951</v>
      </c>
      <c r="Q1661" s="1" t="str">
        <f aca="false">CONCATENATE(N1661," - ",P1661)</f>
        <v>82 - SAINT-NAUPHARY</v>
      </c>
      <c r="R1661" s="89" t="n">
        <v>44286</v>
      </c>
      <c r="S1661" s="89" t="n">
        <v>44288</v>
      </c>
      <c r="T1661" s="90" t="n">
        <v>0</v>
      </c>
      <c r="U1661" s="89" t="n">
        <v>44288</v>
      </c>
    </row>
    <row r="1662" customFormat="false" ht="13.8" hidden="false" customHeight="false" outlineLevel="0" collapsed="false">
      <c r="N1662" s="87" t="n">
        <v>82</v>
      </c>
      <c r="O1662" s="87" t="n">
        <v>82176</v>
      </c>
      <c r="P1662" s="87" t="s">
        <v>1952</v>
      </c>
      <c r="Q1662" s="1" t="str">
        <f aca="false">CONCATENATE(N1662," - ",P1662)</f>
        <v>82 - LA SALVETAT-BELMONTET</v>
      </c>
      <c r="R1662" s="89" t="n">
        <v>44286</v>
      </c>
      <c r="S1662" s="89" t="n">
        <v>44288</v>
      </c>
      <c r="T1662" s="90" t="n">
        <v>0</v>
      </c>
      <c r="U1662" s="89" t="n">
        <v>44288</v>
      </c>
    </row>
    <row r="1663" customFormat="false" ht="13.8" hidden="false" customHeight="false" outlineLevel="0" collapsed="false">
      <c r="N1663" s="87" t="n">
        <v>82</v>
      </c>
      <c r="O1663" s="87" t="n">
        <v>82188</v>
      </c>
      <c r="P1663" s="87" t="s">
        <v>1953</v>
      </c>
      <c r="Q1663" s="1" t="str">
        <f aca="false">CONCATENATE(N1663," - ",P1663)</f>
        <v>82 - VARENNES</v>
      </c>
      <c r="R1663" s="89" t="n">
        <v>44286</v>
      </c>
      <c r="S1663" s="89" t="n">
        <v>44288</v>
      </c>
      <c r="T1663" s="90" t="n">
        <v>0</v>
      </c>
      <c r="U1663" s="89" t="n">
        <v>44288</v>
      </c>
    </row>
    <row r="1664" customFormat="false" ht="13.8" hidden="false" customHeight="false" outlineLevel="0" collapsed="false">
      <c r="N1664" s="87" t="n">
        <v>82</v>
      </c>
      <c r="O1664" s="87" t="n">
        <v>82194</v>
      </c>
      <c r="P1664" s="87" t="s">
        <v>1954</v>
      </c>
      <c r="Q1664" s="1" t="str">
        <f aca="false">CONCATENATE(N1664," - ",P1664)</f>
        <v>82 - VILLEBRUMIER</v>
      </c>
      <c r="R1664" s="89" t="n">
        <v>44286</v>
      </c>
      <c r="S1664" s="89" t="n">
        <v>44288</v>
      </c>
      <c r="T1664" s="90" t="n">
        <v>0</v>
      </c>
      <c r="U1664" s="89" t="n">
        <v>44288</v>
      </c>
    </row>
    <row r="1665" customFormat="false" ht="13.8" hidden="false" customHeight="false" outlineLevel="0" collapsed="false">
      <c r="N1665" s="87" t="n">
        <v>85</v>
      </c>
      <c r="O1665" s="87" t="n">
        <v>85003</v>
      </c>
      <c r="P1665" s="87" t="s">
        <v>1955</v>
      </c>
      <c r="Q1665" s="1" t="str">
        <f aca="false">CONCATENATE(N1665," - ",P1665)</f>
        <v>85 - AIZENAY</v>
      </c>
      <c r="R1665" s="89" t="n">
        <v>44206</v>
      </c>
      <c r="S1665" s="89" t="n">
        <v>44252</v>
      </c>
      <c r="T1665" s="90" t="n">
        <v>0</v>
      </c>
      <c r="U1665" s="89" t="n">
        <v>44252</v>
      </c>
    </row>
    <row r="1666" customFormat="false" ht="13.8" hidden="false" customHeight="false" outlineLevel="0" collapsed="false">
      <c r="N1666" s="87" t="n">
        <v>85</v>
      </c>
      <c r="O1666" s="87" t="n">
        <v>85005</v>
      </c>
      <c r="P1666" s="87" t="s">
        <v>1956</v>
      </c>
      <c r="Q1666" s="1" t="str">
        <f aca="false">CONCATENATE(N1666," - ",P1666)</f>
        <v>85 - ANTIGNY</v>
      </c>
      <c r="R1666" s="89" t="n">
        <v>44177</v>
      </c>
      <c r="S1666" s="89" t="n">
        <v>44228</v>
      </c>
      <c r="T1666" s="90" t="n">
        <v>0</v>
      </c>
      <c r="U1666" s="89" t="n">
        <v>44228</v>
      </c>
    </row>
    <row r="1667" customFormat="false" ht="13.8" hidden="false" customHeight="false" outlineLevel="0" collapsed="false">
      <c r="N1667" s="87" t="n">
        <v>85</v>
      </c>
      <c r="O1667" s="95" t="n">
        <v>85006</v>
      </c>
      <c r="P1667" s="95" t="s">
        <v>1957</v>
      </c>
      <c r="Q1667" s="1" t="str">
        <f aca="false">CONCATENATE(N1667," - ",P1667)</f>
        <v>85 - APREMONT</v>
      </c>
      <c r="R1667" s="89" t="n">
        <v>44206</v>
      </c>
      <c r="S1667" s="89" t="n">
        <v>44252</v>
      </c>
      <c r="T1667" s="90" t="n">
        <v>0</v>
      </c>
      <c r="U1667" s="89" t="n">
        <v>44252</v>
      </c>
    </row>
    <row r="1668" customFormat="false" ht="13.8" hidden="false" customHeight="false" outlineLevel="0" collapsed="false">
      <c r="N1668" s="87" t="n">
        <v>85</v>
      </c>
      <c r="O1668" s="87" t="n">
        <v>85033</v>
      </c>
      <c r="P1668" s="87" t="s">
        <v>1958</v>
      </c>
      <c r="Q1668" s="1" t="str">
        <f aca="false">CONCATENATE(N1668," - ",P1668)</f>
        <v>85 - BOURNEAU</v>
      </c>
      <c r="R1668" s="89" t="n">
        <v>44177</v>
      </c>
      <c r="S1668" s="89" t="n">
        <v>44228</v>
      </c>
      <c r="T1668" s="90" t="n">
        <v>0</v>
      </c>
      <c r="U1668" s="89" t="n">
        <v>44228</v>
      </c>
    </row>
    <row r="1669" customFormat="false" ht="13.8" hidden="false" customHeight="false" outlineLevel="0" collapsed="false">
      <c r="N1669" s="87" t="n">
        <v>85</v>
      </c>
      <c r="O1669" s="87" t="n">
        <v>85037</v>
      </c>
      <c r="P1669" s="87" t="s">
        <v>1959</v>
      </c>
      <c r="Q1669" s="1" t="str">
        <f aca="false">CONCATENATE(N1669," - ",P1669)</f>
        <v>85 - BREUIL-BARRET</v>
      </c>
      <c r="R1669" s="89" t="n">
        <v>44177</v>
      </c>
      <c r="S1669" s="89" t="n">
        <v>44228</v>
      </c>
      <c r="T1669" s="90" t="n">
        <v>0</v>
      </c>
      <c r="U1669" s="89" t="n">
        <v>44228</v>
      </c>
    </row>
    <row r="1670" customFormat="false" ht="13.8" hidden="false" customHeight="false" outlineLevel="0" collapsed="false">
      <c r="N1670" s="87" t="n">
        <v>85</v>
      </c>
      <c r="O1670" s="87" t="n">
        <v>85041</v>
      </c>
      <c r="P1670" s="87" t="s">
        <v>1960</v>
      </c>
      <c r="Q1670" s="1" t="str">
        <f aca="false">CONCATENATE(N1670," - ",P1670)</f>
        <v>85 - CEZAIS</v>
      </c>
      <c r="R1670" s="89" t="n">
        <v>44177</v>
      </c>
      <c r="S1670" s="89" t="n">
        <v>44228</v>
      </c>
      <c r="T1670" s="90" t="n">
        <v>0</v>
      </c>
      <c r="U1670" s="89" t="n">
        <v>44228</v>
      </c>
    </row>
    <row r="1671" customFormat="false" ht="13.8" hidden="false" customHeight="false" outlineLevel="0" collapsed="false">
      <c r="N1671" s="87" t="n">
        <v>85</v>
      </c>
      <c r="O1671" s="95" t="n">
        <v>85047</v>
      </c>
      <c r="P1671" s="95" t="s">
        <v>1961</v>
      </c>
      <c r="Q1671" s="1" t="str">
        <f aca="false">CONCATENATE(N1671," - ",P1671)</f>
        <v>85 - CHALLANS</v>
      </c>
      <c r="R1671" s="89" t="n">
        <v>44206</v>
      </c>
      <c r="S1671" s="89" t="n">
        <v>44252</v>
      </c>
      <c r="T1671" s="90" t="n">
        <v>0</v>
      </c>
      <c r="U1671" s="89" t="n">
        <v>44252</v>
      </c>
    </row>
    <row r="1672" customFormat="false" ht="13.8" hidden="false" customHeight="false" outlineLevel="0" collapsed="false">
      <c r="N1672" s="87" t="n">
        <v>85</v>
      </c>
      <c r="O1672" s="87" t="n">
        <v>85067</v>
      </c>
      <c r="P1672" s="87" t="s">
        <v>1962</v>
      </c>
      <c r="Q1672" s="1" t="str">
        <f aca="false">CONCATENATE(N1672," - ",P1672)</f>
        <v>85 - CHEFFOIS</v>
      </c>
      <c r="R1672" s="89" t="n">
        <v>44177</v>
      </c>
      <c r="S1672" s="89" t="n">
        <v>44228</v>
      </c>
      <c r="T1672" s="90" t="n">
        <v>0</v>
      </c>
      <c r="U1672" s="89" t="n">
        <v>44228</v>
      </c>
    </row>
    <row r="1673" customFormat="false" ht="13.8" hidden="false" customHeight="false" outlineLevel="0" collapsed="false">
      <c r="N1673" s="87" t="n">
        <v>85</v>
      </c>
      <c r="O1673" s="95" t="n">
        <v>85070</v>
      </c>
      <c r="P1673" s="95" t="s">
        <v>1963</v>
      </c>
      <c r="Q1673" s="1" t="str">
        <f aca="false">CONCATENATE(N1673," - ",P1673)</f>
        <v>85 - COËX</v>
      </c>
      <c r="R1673" s="89" t="n">
        <v>44206</v>
      </c>
      <c r="S1673" s="89" t="n">
        <v>44252</v>
      </c>
      <c r="T1673" s="90" t="n">
        <v>0</v>
      </c>
      <c r="U1673" s="89" t="n">
        <v>44252</v>
      </c>
    </row>
    <row r="1674" customFormat="false" ht="13.8" hidden="false" customHeight="false" outlineLevel="0" collapsed="false">
      <c r="N1674" s="87" t="n">
        <v>85</v>
      </c>
      <c r="O1674" s="87" t="n">
        <v>85071</v>
      </c>
      <c r="P1674" s="87" t="s">
        <v>1964</v>
      </c>
      <c r="Q1674" s="1" t="str">
        <f aca="false">CONCATENATE(N1674," - ",P1674)</f>
        <v>85 - COMMEQUIERS</v>
      </c>
      <c r="R1674" s="89" t="n">
        <v>44206</v>
      </c>
      <c r="S1674" s="89" t="n">
        <v>44252</v>
      </c>
      <c r="T1674" s="90" t="n">
        <v>0</v>
      </c>
      <c r="U1674" s="89" t="n">
        <v>44252</v>
      </c>
    </row>
    <row r="1675" customFormat="false" ht="13.8" hidden="false" customHeight="false" outlineLevel="0" collapsed="false">
      <c r="N1675" s="87" t="n">
        <v>85</v>
      </c>
      <c r="O1675" s="95" t="n">
        <v>85086</v>
      </c>
      <c r="P1675" s="95" t="s">
        <v>1965</v>
      </c>
      <c r="Q1675" s="1" t="str">
        <f aca="false">CONCATENATE(N1675," - ",P1675)</f>
        <v>85 - FALLERON</v>
      </c>
      <c r="R1675" s="89" t="n">
        <v>44206</v>
      </c>
      <c r="S1675" s="89" t="n">
        <v>44252</v>
      </c>
      <c r="T1675" s="90" t="n">
        <v>0</v>
      </c>
      <c r="U1675" s="89" t="n">
        <v>44252</v>
      </c>
    </row>
    <row r="1676" customFormat="false" ht="13.8" hidden="false" customHeight="false" outlineLevel="0" collapsed="false">
      <c r="N1676" s="87" t="n">
        <v>85</v>
      </c>
      <c r="O1676" s="87" t="n">
        <v>85094</v>
      </c>
      <c r="P1676" s="87" t="s">
        <v>1966</v>
      </c>
      <c r="Q1676" s="1" t="str">
        <f aca="false">CONCATENATE(N1676," - ",P1676)</f>
        <v>85 - FOUSSAIS-PAYRE</v>
      </c>
      <c r="R1676" s="89" t="n">
        <v>44177</v>
      </c>
      <c r="S1676" s="89" t="n">
        <v>44228</v>
      </c>
      <c r="T1676" s="90" t="n">
        <v>0</v>
      </c>
      <c r="U1676" s="89" t="n">
        <v>44228</v>
      </c>
    </row>
    <row r="1677" customFormat="false" ht="13.8" hidden="false" customHeight="false" outlineLevel="0" collapsed="false">
      <c r="N1677" s="87" t="n">
        <v>85</v>
      </c>
      <c r="O1677" s="95" t="n">
        <v>85095</v>
      </c>
      <c r="P1677" s="95" t="s">
        <v>1967</v>
      </c>
      <c r="Q1677" s="1" t="str">
        <f aca="false">CONCATENATE(N1677," - ",P1677)</f>
        <v>85 - FROIDFOND</v>
      </c>
      <c r="R1677" s="89" t="n">
        <v>44206</v>
      </c>
      <c r="S1677" s="89" t="n">
        <v>44252</v>
      </c>
      <c r="T1677" s="90" t="n">
        <v>0</v>
      </c>
      <c r="U1677" s="89" t="n">
        <v>44252</v>
      </c>
    </row>
    <row r="1678" customFormat="false" ht="13.8" hidden="false" customHeight="false" outlineLevel="0" collapsed="false">
      <c r="N1678" s="87" t="n">
        <v>85</v>
      </c>
      <c r="O1678" s="87" t="n">
        <v>85102</v>
      </c>
      <c r="P1678" s="87" t="s">
        <v>1968</v>
      </c>
      <c r="Q1678" s="1" t="str">
        <f aca="false">CONCATENATE(N1678," - ",P1678)</f>
        <v>85 - GRAND'LANDES</v>
      </c>
      <c r="R1678" s="89" t="n">
        <v>44206</v>
      </c>
      <c r="S1678" s="89" t="n">
        <v>44252</v>
      </c>
      <c r="T1678" s="90" t="n">
        <v>0</v>
      </c>
      <c r="U1678" s="89" t="n">
        <v>44252</v>
      </c>
    </row>
    <row r="1679" customFormat="false" ht="13.8" hidden="false" customHeight="false" outlineLevel="0" collapsed="false">
      <c r="N1679" s="87" t="n">
        <v>85</v>
      </c>
      <c r="O1679" s="87" t="n">
        <v>85053</v>
      </c>
      <c r="P1679" s="87" t="s">
        <v>1969</v>
      </c>
      <c r="Q1679" s="1" t="str">
        <f aca="false">CONCATENATE(N1679," - ",P1679)</f>
        <v>85 - LA CHAPELLE-AUX-LYS</v>
      </c>
      <c r="R1679" s="89" t="n">
        <v>44177</v>
      </c>
      <c r="S1679" s="89" t="n">
        <v>44228</v>
      </c>
      <c r="T1679" s="90" t="n">
        <v>0</v>
      </c>
      <c r="U1679" s="89" t="n">
        <v>44228</v>
      </c>
    </row>
    <row r="1680" customFormat="false" ht="35.05" hidden="false" customHeight="false" outlineLevel="0" collapsed="false">
      <c r="N1680" s="87" t="n">
        <v>85</v>
      </c>
      <c r="O1680" s="95" t="n">
        <v>85055</v>
      </c>
      <c r="P1680" s="95" t="s">
        <v>1970</v>
      </c>
      <c r="Q1680" s="1" t="str">
        <f aca="false">CONCATENATE(N1680," - ",P1680)</f>
        <v>85 - LA CHAPELLE-PALLUAU</v>
      </c>
      <c r="R1680" s="89" t="n">
        <v>44206</v>
      </c>
      <c r="S1680" s="89" t="n">
        <v>44252</v>
      </c>
      <c r="T1680" s="90" t="n">
        <v>0</v>
      </c>
      <c r="U1680" s="89" t="n">
        <v>44252</v>
      </c>
    </row>
    <row r="1681" customFormat="false" ht="13.8" hidden="false" customHeight="false" outlineLevel="0" collapsed="false">
      <c r="N1681" s="87" t="n">
        <v>85</v>
      </c>
      <c r="O1681" s="87" t="n">
        <v>85059</v>
      </c>
      <c r="P1681" s="87" t="s">
        <v>1971</v>
      </c>
      <c r="Q1681" s="1" t="str">
        <f aca="false">CONCATENATE(N1681," - ",P1681)</f>
        <v>85 - LA CHATAIGNERAIE</v>
      </c>
      <c r="R1681" s="89" t="n">
        <v>44177</v>
      </c>
      <c r="S1681" s="89" t="n">
        <v>44228</v>
      </c>
      <c r="T1681" s="90" t="n">
        <v>0</v>
      </c>
      <c r="U1681" s="89" t="n">
        <v>44228</v>
      </c>
    </row>
    <row r="1682" customFormat="false" ht="13.8" hidden="false" customHeight="false" outlineLevel="0" collapsed="false">
      <c r="N1682" s="87" t="n">
        <v>85</v>
      </c>
      <c r="O1682" s="87" t="n">
        <v>85289</v>
      </c>
      <c r="P1682" s="87" t="s">
        <v>1972</v>
      </c>
      <c r="Q1682" s="1" t="str">
        <f aca="false">CONCATENATE(N1682," - ",P1682)</f>
        <v>85 - LA TARDIERE</v>
      </c>
      <c r="R1682" s="89" t="n">
        <v>44177</v>
      </c>
      <c r="S1682" s="89" t="n">
        <v>44228</v>
      </c>
      <c r="T1682" s="90" t="n">
        <v>0</v>
      </c>
      <c r="U1682" s="89" t="n">
        <v>44228</v>
      </c>
    </row>
    <row r="1683" customFormat="false" ht="13.8" hidden="false" customHeight="false" outlineLevel="0" collapsed="false">
      <c r="N1683" s="87" t="n">
        <v>85</v>
      </c>
      <c r="O1683" s="87" t="n">
        <v>85125</v>
      </c>
      <c r="P1683" s="87" t="s">
        <v>1973</v>
      </c>
      <c r="Q1683" s="1" t="str">
        <f aca="false">CONCATENATE(N1683," - ",P1683)</f>
        <v>85 - LOGE-FOUGEREUSE</v>
      </c>
      <c r="R1683" s="89" t="n">
        <v>44177</v>
      </c>
      <c r="S1683" s="89" t="n">
        <v>44228</v>
      </c>
      <c r="T1683" s="90" t="n">
        <v>0</v>
      </c>
      <c r="U1683" s="89" t="n">
        <v>44228</v>
      </c>
    </row>
    <row r="1684" customFormat="false" ht="13.8" hidden="false" customHeight="false" outlineLevel="0" collapsed="false">
      <c r="N1684" s="87" t="n">
        <v>85</v>
      </c>
      <c r="O1684" s="87" t="n">
        <v>85130</v>
      </c>
      <c r="P1684" s="87" t="s">
        <v>1974</v>
      </c>
      <c r="Q1684" s="1" t="str">
        <f aca="false">CONCATENATE(N1684," - ",P1684)</f>
        <v>85 - MACHÉ</v>
      </c>
      <c r="R1684" s="89" t="n">
        <v>44206</v>
      </c>
      <c r="S1684" s="89" t="n">
        <v>44252</v>
      </c>
      <c r="T1684" s="90" t="n">
        <v>0</v>
      </c>
      <c r="U1684" s="89" t="n">
        <v>44252</v>
      </c>
    </row>
    <row r="1685" customFormat="false" ht="13.8" hidden="false" customHeight="false" outlineLevel="0" collapsed="false">
      <c r="N1685" s="87" t="n">
        <v>85</v>
      </c>
      <c r="O1685" s="87" t="n">
        <v>85136</v>
      </c>
      <c r="P1685" s="87" t="s">
        <v>1975</v>
      </c>
      <c r="Q1685" s="1" t="str">
        <f aca="false">CONCATENATE(N1685," - ",P1685)</f>
        <v>85 - MARILLET</v>
      </c>
      <c r="R1685" s="89" t="n">
        <v>44177</v>
      </c>
      <c r="S1685" s="89" t="n">
        <v>44228</v>
      </c>
      <c r="T1685" s="90" t="n">
        <v>0</v>
      </c>
      <c r="U1685" s="89" t="n">
        <v>44228</v>
      </c>
    </row>
    <row r="1686" customFormat="false" ht="13.8" hidden="false" customHeight="false" outlineLevel="0" collapsed="false">
      <c r="N1686" s="87" t="n">
        <v>85</v>
      </c>
      <c r="O1686" s="87" t="n">
        <v>85143</v>
      </c>
      <c r="P1686" s="87" t="s">
        <v>1976</v>
      </c>
      <c r="Q1686" s="1" t="str">
        <f aca="false">CONCATENATE(N1686," - ",P1686)</f>
        <v>85 - MERVENT</v>
      </c>
      <c r="R1686" s="89" t="n">
        <v>44177</v>
      </c>
      <c r="S1686" s="89" t="n">
        <v>44228</v>
      </c>
      <c r="T1686" s="90" t="n">
        <v>0</v>
      </c>
      <c r="U1686" s="89" t="n">
        <v>44228</v>
      </c>
    </row>
    <row r="1687" customFormat="false" ht="13.8" hidden="false" customHeight="false" outlineLevel="0" collapsed="false">
      <c r="N1687" s="87" t="n">
        <v>85</v>
      </c>
      <c r="O1687" s="87" t="n">
        <v>85154</v>
      </c>
      <c r="P1687" s="87" t="s">
        <v>1977</v>
      </c>
      <c r="Q1687" s="1" t="str">
        <f aca="false">CONCATENATE(N1687," - ",P1687)</f>
        <v>85 - MOUILLERON-SAINT-GERMAIN</v>
      </c>
      <c r="R1687" s="89" t="n">
        <v>44177</v>
      </c>
      <c r="S1687" s="89" t="n">
        <v>44228</v>
      </c>
      <c r="T1687" s="90" t="n">
        <v>0</v>
      </c>
      <c r="U1687" s="89" t="n">
        <v>44228</v>
      </c>
    </row>
    <row r="1688" customFormat="false" ht="13.8" hidden="false" customHeight="false" outlineLevel="0" collapsed="false">
      <c r="N1688" s="87" t="n">
        <v>85</v>
      </c>
      <c r="O1688" s="87" t="n">
        <v>85169</v>
      </c>
      <c r="P1688" s="87" t="s">
        <v>1978</v>
      </c>
      <c r="Q1688" s="1" t="str">
        <f aca="false">CONCATENATE(N1688," - ",P1688)</f>
        <v>85 - PALLUAU</v>
      </c>
      <c r="R1688" s="89" t="n">
        <v>44206</v>
      </c>
      <c r="S1688" s="89" t="n">
        <v>44252</v>
      </c>
      <c r="T1688" s="90" t="n">
        <v>0</v>
      </c>
      <c r="U1688" s="89" t="n">
        <v>44252</v>
      </c>
    </row>
    <row r="1689" customFormat="false" ht="13.8" hidden="false" customHeight="false" outlineLevel="0" collapsed="false">
      <c r="N1689" s="87" t="n">
        <v>85</v>
      </c>
      <c r="O1689" s="87" t="n">
        <v>85184</v>
      </c>
      <c r="P1689" s="87" t="s">
        <v>1979</v>
      </c>
      <c r="Q1689" s="1" t="str">
        <f aca="false">CONCATENATE(N1689," - ",P1689)</f>
        <v>85 - PUY-DE-SERRE</v>
      </c>
      <c r="R1689" s="89" t="n">
        <v>44177</v>
      </c>
      <c r="S1689" s="89" t="n">
        <v>44228</v>
      </c>
      <c r="T1689" s="90" t="n">
        <v>0</v>
      </c>
      <c r="U1689" s="89" t="n">
        <v>44228</v>
      </c>
    </row>
    <row r="1690" customFormat="false" ht="13.8" hidden="false" customHeight="false" outlineLevel="0" collapsed="false">
      <c r="N1690" s="87" t="n">
        <v>85</v>
      </c>
      <c r="O1690" s="87" t="n">
        <v>85204</v>
      </c>
      <c r="P1690" s="87" t="s">
        <v>1980</v>
      </c>
      <c r="Q1690" s="1" t="str">
        <f aca="false">CONCATENATE(N1690," - ",P1690)</f>
        <v>85 - SAINT-CHRISTOPHE-DU-LIGNERON</v>
      </c>
      <c r="R1690" s="89" t="n">
        <v>44206</v>
      </c>
      <c r="S1690" s="89" t="n">
        <v>44252</v>
      </c>
      <c r="T1690" s="90" t="n">
        <v>0</v>
      </c>
      <c r="U1690" s="89" t="n">
        <v>44252</v>
      </c>
    </row>
    <row r="1691" customFormat="false" ht="13.8" hidden="false" customHeight="false" outlineLevel="0" collapsed="false">
      <c r="N1691" s="87" t="n">
        <v>85</v>
      </c>
      <c r="O1691" s="87" t="n">
        <v>85205</v>
      </c>
      <c r="P1691" s="87" t="s">
        <v>1981</v>
      </c>
      <c r="Q1691" s="1" t="str">
        <f aca="false">CONCATENATE(N1691," - ",P1691)</f>
        <v>85 - SAINT-CYR-DES-GATS</v>
      </c>
      <c r="R1691" s="89" t="n">
        <v>44177</v>
      </c>
      <c r="S1691" s="89" t="n">
        <v>44228</v>
      </c>
      <c r="T1691" s="90" t="n">
        <v>0</v>
      </c>
      <c r="U1691" s="89" t="n">
        <v>44228</v>
      </c>
    </row>
    <row r="1692" customFormat="false" ht="13.8" hidden="false" customHeight="false" outlineLevel="0" collapsed="false">
      <c r="N1692" s="87" t="n">
        <v>85</v>
      </c>
      <c r="O1692" s="87" t="n">
        <v>85210</v>
      </c>
      <c r="P1692" s="87" t="s">
        <v>1982</v>
      </c>
      <c r="Q1692" s="1" t="str">
        <f aca="false">CONCATENATE(N1692," - ",P1692)</f>
        <v>85 - SAINT-ÉTIENNE-DU-BOIS</v>
      </c>
      <c r="R1692" s="89" t="n">
        <v>44206</v>
      </c>
      <c r="S1692" s="89" t="n">
        <v>44252</v>
      </c>
      <c r="T1692" s="90" t="n">
        <v>0</v>
      </c>
      <c r="U1692" s="89" t="n">
        <v>44252</v>
      </c>
    </row>
    <row r="1693" customFormat="false" ht="13.8" hidden="false" customHeight="false" outlineLevel="0" collapsed="false">
      <c r="N1693" s="87" t="n">
        <v>85</v>
      </c>
      <c r="O1693" s="87" t="n">
        <v>85229</v>
      </c>
      <c r="P1693" s="87" t="s">
        <v>1983</v>
      </c>
      <c r="Q1693" s="1" t="str">
        <f aca="false">CONCATENATE(N1693," - ",P1693)</f>
        <v>85 - SAINT-HILAIRE-DE-VOUST</v>
      </c>
      <c r="R1693" s="89" t="n">
        <v>44177</v>
      </c>
      <c r="S1693" s="89" t="n">
        <v>44228</v>
      </c>
      <c r="T1693" s="90" t="n">
        <v>0</v>
      </c>
      <c r="U1693" s="89" t="n">
        <v>44228</v>
      </c>
    </row>
    <row r="1694" customFormat="false" ht="13.8" hidden="false" customHeight="false" outlineLevel="0" collapsed="false">
      <c r="N1694" s="87" t="n">
        <v>85</v>
      </c>
      <c r="O1694" s="87" t="n">
        <v>85239</v>
      </c>
      <c r="P1694" s="87" t="s">
        <v>1984</v>
      </c>
      <c r="Q1694" s="1" t="str">
        <f aca="false">CONCATENATE(N1694," - ",P1694)</f>
        <v>85 - SAINT-MAIXENT-SUR-VIE</v>
      </c>
      <c r="R1694" s="89" t="n">
        <v>44206</v>
      </c>
      <c r="S1694" s="89" t="n">
        <v>44252</v>
      </c>
      <c r="T1694" s="90" t="n">
        <v>0</v>
      </c>
      <c r="U1694" s="89" t="n">
        <v>44252</v>
      </c>
    </row>
    <row r="1695" customFormat="false" ht="13.8" hidden="false" customHeight="false" outlineLevel="0" collapsed="false">
      <c r="N1695" s="87" t="n">
        <v>85</v>
      </c>
      <c r="O1695" s="87" t="n">
        <v>85251</v>
      </c>
      <c r="P1695" s="87" t="s">
        <v>1985</v>
      </c>
      <c r="Q1695" s="1" t="str">
        <f aca="false">CONCATENATE(N1695," - ",P1695)</f>
        <v>85 - SAINT-MAURICE-DES-NOUES</v>
      </c>
      <c r="R1695" s="89" t="n">
        <v>44177</v>
      </c>
      <c r="S1695" s="89" t="n">
        <v>44228</v>
      </c>
      <c r="T1695" s="90" t="n">
        <v>0</v>
      </c>
      <c r="U1695" s="89" t="n">
        <v>44228</v>
      </c>
    </row>
    <row r="1696" customFormat="false" ht="13.8" hidden="false" customHeight="false" outlineLevel="0" collapsed="false">
      <c r="N1696" s="87" t="n">
        <v>85</v>
      </c>
      <c r="O1696" s="87" t="n">
        <v>85252</v>
      </c>
      <c r="P1696" s="87" t="s">
        <v>1986</v>
      </c>
      <c r="Q1696" s="1" t="str">
        <f aca="false">CONCATENATE(N1696," - ",P1696)</f>
        <v>85 - SAINT-MAURICE-LE-GIRARD</v>
      </c>
      <c r="R1696" s="89" t="n">
        <v>44177</v>
      </c>
      <c r="S1696" s="89" t="n">
        <v>44228</v>
      </c>
      <c r="T1696" s="90" t="n">
        <v>0</v>
      </c>
      <c r="U1696" s="89" t="n">
        <v>44228</v>
      </c>
    </row>
    <row r="1697" customFormat="false" ht="13.8" hidden="false" customHeight="false" outlineLevel="0" collapsed="false">
      <c r="N1697" s="87" t="n">
        <v>85</v>
      </c>
      <c r="O1697" s="87" t="n">
        <v>85260</v>
      </c>
      <c r="P1697" s="87" t="s">
        <v>1987</v>
      </c>
      <c r="Q1697" s="1" t="str">
        <f aca="false">CONCATENATE(N1697," - ",P1697)</f>
        <v>85 - SAINT-PAUL-MONT-PENIT</v>
      </c>
      <c r="R1697" s="89" t="n">
        <v>44206</v>
      </c>
      <c r="S1697" s="89" t="n">
        <v>44252</v>
      </c>
      <c r="T1697" s="90" t="n">
        <v>0</v>
      </c>
      <c r="U1697" s="89" t="n">
        <v>44252</v>
      </c>
    </row>
    <row r="1698" customFormat="false" ht="13.8" hidden="false" customHeight="false" outlineLevel="0" collapsed="false">
      <c r="N1698" s="87" t="n">
        <v>85</v>
      </c>
      <c r="O1698" s="87" t="n">
        <v>85264</v>
      </c>
      <c r="P1698" s="87" t="s">
        <v>1988</v>
      </c>
      <c r="Q1698" s="1" t="str">
        <f aca="false">CONCATENATE(N1698," - ",P1698)</f>
        <v>85 - SAINT-PIERRE-DU-CHEMIN</v>
      </c>
      <c r="R1698" s="89" t="n">
        <v>44177</v>
      </c>
      <c r="S1698" s="89" t="n">
        <v>44228</v>
      </c>
      <c r="T1698" s="90" t="n">
        <v>0</v>
      </c>
      <c r="U1698" s="89" t="n">
        <v>44228</v>
      </c>
    </row>
    <row r="1699" customFormat="false" ht="13.8" hidden="false" customHeight="false" outlineLevel="0" collapsed="false">
      <c r="N1699" s="87" t="n">
        <v>85</v>
      </c>
      <c r="O1699" s="87" t="n">
        <v>85271</v>
      </c>
      <c r="P1699" s="87" t="s">
        <v>1989</v>
      </c>
      <c r="Q1699" s="1" t="str">
        <f aca="false">CONCATENATE(N1699," - ",P1699)</f>
        <v>85 - SAINT-SULPICE-EN-PAREDS</v>
      </c>
      <c r="R1699" s="89" t="n">
        <v>44177</v>
      </c>
      <c r="S1699" s="89" t="n">
        <v>44228</v>
      </c>
      <c r="T1699" s="90" t="n">
        <v>0</v>
      </c>
      <c r="U1699" s="89" t="n">
        <v>44228</v>
      </c>
    </row>
    <row r="1700" customFormat="false" ht="13.8" hidden="false" customHeight="false" outlineLevel="0" collapsed="false">
      <c r="N1700" s="87" t="n">
        <v>85</v>
      </c>
      <c r="O1700" s="87" t="n">
        <v>85292</v>
      </c>
      <c r="P1700" s="87" t="s">
        <v>1990</v>
      </c>
      <c r="Q1700" s="1" t="str">
        <f aca="false">CONCATENATE(N1700," - ",P1700)</f>
        <v>85 - THOUARSAIS-BOUILDROUX</v>
      </c>
      <c r="R1700" s="89" t="n">
        <v>44177</v>
      </c>
      <c r="S1700" s="89" t="n">
        <v>44228</v>
      </c>
      <c r="T1700" s="90" t="n">
        <v>0</v>
      </c>
      <c r="U1700" s="89" t="n">
        <v>44228</v>
      </c>
    </row>
    <row r="1701" customFormat="false" ht="13.8" hidden="false" customHeight="false" outlineLevel="0" collapsed="false">
      <c r="N1701" s="87" t="n">
        <v>85</v>
      </c>
      <c r="O1701" s="87" t="n">
        <v>85305</v>
      </c>
      <c r="P1701" s="87" t="s">
        <v>1991</v>
      </c>
      <c r="Q1701" s="1" t="str">
        <f aca="false">CONCATENATE(N1701," - ",P1701)</f>
        <v>85 - VOUVANT</v>
      </c>
      <c r="R1701" s="89" t="n">
        <v>44177</v>
      </c>
      <c r="S1701" s="89" t="n">
        <v>44228</v>
      </c>
      <c r="T1701" s="90" t="n">
        <v>0</v>
      </c>
      <c r="U1701" s="89" t="n">
        <v>44228</v>
      </c>
    </row>
    <row r="1702" customFormat="false" ht="13.8" hidden="false" customHeight="false" outlineLevel="0" collapsed="false">
      <c r="N1702" s="87" t="n">
        <v>89</v>
      </c>
      <c r="O1702" s="87" t="n">
        <v>89046</v>
      </c>
      <c r="P1702" s="87" t="s">
        <v>1992</v>
      </c>
      <c r="Q1702" s="1" t="str">
        <f aca="false">CONCATENATE(N1702," - ",P1702)</f>
        <v>89 - BLÉNEAU</v>
      </c>
      <c r="R1702" s="89" t="n">
        <v>44385</v>
      </c>
      <c r="S1702" s="89" t="n">
        <v>44417</v>
      </c>
      <c r="T1702" s="90" t="n">
        <v>0</v>
      </c>
      <c r="U1702" s="89" t="n">
        <v>44417</v>
      </c>
    </row>
    <row r="1703" customFormat="false" ht="13.8" hidden="false" customHeight="false" outlineLevel="0" collapsed="false">
      <c r="N1703" s="87" t="n">
        <v>89</v>
      </c>
      <c r="O1703" s="87" t="n">
        <v>89220</v>
      </c>
      <c r="P1703" s="87" t="s">
        <v>1993</v>
      </c>
      <c r="Q1703" s="1" t="str">
        <f aca="false">CONCATENATE(N1703," - ",P1703)</f>
        <v>89 - LAVAU</v>
      </c>
      <c r="R1703" s="89" t="n">
        <v>44385</v>
      </c>
      <c r="S1703" s="89" t="n">
        <v>44417</v>
      </c>
      <c r="T1703" s="90" t="n">
        <v>0</v>
      </c>
      <c r="U1703" s="89" t="n">
        <v>44417</v>
      </c>
    </row>
    <row r="1704" customFormat="false" ht="13.8" hidden="false" customHeight="false" outlineLevel="0" collapsed="false">
      <c r="N1704" s="87" t="n">
        <v>89</v>
      </c>
      <c r="O1704" s="87" t="n">
        <v>89324</v>
      </c>
      <c r="P1704" s="87" t="s">
        <v>1994</v>
      </c>
      <c r="Q1704" s="1" t="str">
        <f aca="false">CONCATENATE(N1704," - ",P1704)</f>
        <v>89 - ROGNY-LES-SEPT-ÉCLUSES</v>
      </c>
      <c r="R1704" s="89" t="n">
        <v>44385</v>
      </c>
      <c r="S1704" s="89" t="n">
        <v>44417</v>
      </c>
      <c r="T1704" s="90" t="n">
        <v>0</v>
      </c>
      <c r="U1704" s="89" t="n">
        <v>44417</v>
      </c>
    </row>
    <row r="1705" customFormat="false" ht="13.8" hidden="false" customHeight="false" outlineLevel="0" collapsed="false">
      <c r="N1705" s="87" t="n">
        <v>89</v>
      </c>
      <c r="O1705" s="87" t="n">
        <v>89352</v>
      </c>
      <c r="P1705" s="87" t="s">
        <v>1995</v>
      </c>
      <c r="Q1705" s="1" t="str">
        <f aca="false">CONCATENATE(N1705," - ",P1705)</f>
        <v>89 - SAINT-MARTIN-DES-CHAMPS</v>
      </c>
      <c r="R1705" s="89" t="n">
        <v>44385</v>
      </c>
      <c r="S1705" s="89" t="n">
        <v>44417</v>
      </c>
      <c r="T1705" s="90" t="n">
        <v>0</v>
      </c>
      <c r="U1705" s="89" t="n">
        <v>44417</v>
      </c>
    </row>
    <row r="1706" customFormat="false" ht="13.8" hidden="false" customHeight="false" outlineLevel="0" collapsed="false">
      <c r="N1706" s="87" t="n">
        <v>89</v>
      </c>
      <c r="O1706" s="87" t="n">
        <v>89365</v>
      </c>
      <c r="P1706" s="87" t="s">
        <v>1996</v>
      </c>
      <c r="Q1706" s="1" t="str">
        <f aca="false">CONCATENATE(N1706," - ",P1706)</f>
        <v>89 - SAINT-PRIVÉ</v>
      </c>
      <c r="R1706" s="89" t="n">
        <v>44385</v>
      </c>
      <c r="S1706" s="89" t="n">
        <v>44417</v>
      </c>
      <c r="T1706" s="90" t="n">
        <v>0</v>
      </c>
      <c r="U1706" s="89" t="n">
        <v>44417</v>
      </c>
    </row>
    <row r="1707" customFormat="false" ht="13.8" hidden="false" customHeight="false" outlineLevel="0" collapsed="false">
      <c r="N1707" s="87" t="s">
        <v>1997</v>
      </c>
      <c r="O1707" s="87" t="s">
        <v>1998</v>
      </c>
      <c r="P1707" s="87" t="s">
        <v>1999</v>
      </c>
      <c r="Q1707" s="1" t="str">
        <f aca="false">CONCATENATE(N1707," - ",P1707)</f>
        <v>2A - AFA</v>
      </c>
      <c r="R1707" s="89" t="n">
        <v>44160</v>
      </c>
      <c r="S1707" s="89" t="n">
        <v>44189</v>
      </c>
      <c r="T1707" s="90" t="n">
        <v>0</v>
      </c>
      <c r="U1707" s="89" t="n">
        <v>44189</v>
      </c>
    </row>
    <row r="1708" customFormat="false" ht="13.8" hidden="false" customHeight="false" outlineLevel="0" collapsed="false">
      <c r="N1708" s="87" t="s">
        <v>1997</v>
      </c>
      <c r="O1708" s="87" t="s">
        <v>2000</v>
      </c>
      <c r="P1708" s="87" t="s">
        <v>2001</v>
      </c>
      <c r="Q1708" s="1" t="str">
        <f aca="false">CONCATENATE(N1708," - ",P1708)</f>
        <v>2A - AJACCIO</v>
      </c>
      <c r="R1708" s="89" t="n">
        <v>44160</v>
      </c>
      <c r="S1708" s="89" t="n">
        <v>44189</v>
      </c>
      <c r="T1708" s="90" t="n">
        <v>0</v>
      </c>
      <c r="U1708" s="89" t="n">
        <v>44189</v>
      </c>
    </row>
    <row r="1709" customFormat="false" ht="13.8" hidden="false" customHeight="false" outlineLevel="0" collapsed="false">
      <c r="N1709" s="87" t="s">
        <v>1997</v>
      </c>
      <c r="O1709" s="87" t="s">
        <v>2002</v>
      </c>
      <c r="P1709" s="87" t="s">
        <v>2003</v>
      </c>
      <c r="Q1709" s="1" t="str">
        <f aca="false">CONCATENATE(N1709," - ",P1709)</f>
        <v>2A - ALATA</v>
      </c>
      <c r="R1709" s="89" t="n">
        <v>44160</v>
      </c>
      <c r="S1709" s="89" t="n">
        <v>44189</v>
      </c>
      <c r="T1709" s="90" t="n">
        <v>0</v>
      </c>
      <c r="U1709" s="89" t="n">
        <v>44189</v>
      </c>
    </row>
    <row r="1710" customFormat="false" ht="13.8" hidden="false" customHeight="false" outlineLevel="0" collapsed="false">
      <c r="N1710" s="87" t="s">
        <v>1997</v>
      </c>
      <c r="O1710" s="87" t="s">
        <v>2004</v>
      </c>
      <c r="P1710" s="87" t="s">
        <v>2005</v>
      </c>
      <c r="Q1710" s="1" t="str">
        <f aca="false">CONCATENATE(N1710," - ",P1710)</f>
        <v>2A - ALBITRECCIA</v>
      </c>
      <c r="R1710" s="89" t="n">
        <v>44160</v>
      </c>
      <c r="S1710" s="89" t="n">
        <v>44189</v>
      </c>
      <c r="T1710" s="90" t="n">
        <v>0</v>
      </c>
      <c r="U1710" s="89" t="n">
        <v>44189</v>
      </c>
    </row>
    <row r="1711" customFormat="false" ht="13.8" hidden="false" customHeight="false" outlineLevel="0" collapsed="false">
      <c r="N1711" s="87" t="s">
        <v>1997</v>
      </c>
      <c r="O1711" s="87" t="s">
        <v>2006</v>
      </c>
      <c r="P1711" s="87" t="s">
        <v>2007</v>
      </c>
      <c r="Q1711" s="1" t="str">
        <f aca="false">CONCATENATE(N1711," - ",P1711)</f>
        <v>2A - APPIETTO</v>
      </c>
      <c r="R1711" s="89" t="n">
        <v>44160</v>
      </c>
      <c r="S1711" s="89" t="n">
        <v>44189</v>
      </c>
      <c r="T1711" s="90" t="n">
        <v>0</v>
      </c>
      <c r="U1711" s="89" t="n">
        <v>44189</v>
      </c>
    </row>
    <row r="1712" customFormat="false" ht="13.8" hidden="false" customHeight="false" outlineLevel="0" collapsed="false">
      <c r="N1712" s="87" t="s">
        <v>1997</v>
      </c>
      <c r="O1712" s="87" t="s">
        <v>2008</v>
      </c>
      <c r="P1712" s="87" t="s">
        <v>2009</v>
      </c>
      <c r="Q1712" s="1" t="str">
        <f aca="false">CONCATENATE(N1712," - ",P1712)</f>
        <v>2A - BASTELICACCIA</v>
      </c>
      <c r="R1712" s="89" t="n">
        <v>44160</v>
      </c>
      <c r="S1712" s="89" t="n">
        <v>44189</v>
      </c>
      <c r="T1712" s="90" t="n">
        <v>0</v>
      </c>
      <c r="U1712" s="89" t="n">
        <v>44189</v>
      </c>
    </row>
    <row r="1713" customFormat="false" ht="13.8" hidden="false" customHeight="false" outlineLevel="0" collapsed="false">
      <c r="N1713" s="87" t="s">
        <v>1997</v>
      </c>
      <c r="O1713" s="87" t="s">
        <v>2010</v>
      </c>
      <c r="P1713" s="87" t="s">
        <v>2011</v>
      </c>
      <c r="Q1713" s="1" t="str">
        <f aca="false">CONCATENATE(N1713," - ",P1713)</f>
        <v>2A - CALCATOGGIO</v>
      </c>
      <c r="R1713" s="89" t="n">
        <v>44160</v>
      </c>
      <c r="S1713" s="89" t="n">
        <v>44189</v>
      </c>
      <c r="T1713" s="90" t="n">
        <v>0</v>
      </c>
      <c r="U1713" s="89" t="n">
        <v>44189</v>
      </c>
    </row>
    <row r="1714" customFormat="false" ht="13.8" hidden="false" customHeight="false" outlineLevel="0" collapsed="false">
      <c r="N1714" s="87" t="s">
        <v>1997</v>
      </c>
      <c r="O1714" s="87" t="s">
        <v>2012</v>
      </c>
      <c r="P1714" s="87" t="s">
        <v>2013</v>
      </c>
      <c r="Q1714" s="1" t="str">
        <f aca="false">CONCATENATE(N1714," - ",P1714)</f>
        <v>2A - CANNELLE</v>
      </c>
      <c r="R1714" s="89" t="n">
        <v>44160</v>
      </c>
      <c r="S1714" s="89" t="n">
        <v>44189</v>
      </c>
      <c r="T1714" s="90" t="n">
        <v>0</v>
      </c>
      <c r="U1714" s="89" t="n">
        <v>44189</v>
      </c>
    </row>
    <row r="1715" customFormat="false" ht="13.8" hidden="false" customHeight="false" outlineLevel="0" collapsed="false">
      <c r="N1715" s="87" t="s">
        <v>1997</v>
      </c>
      <c r="O1715" s="87" t="s">
        <v>2014</v>
      </c>
      <c r="P1715" s="87" t="s">
        <v>2015</v>
      </c>
      <c r="Q1715" s="1" t="str">
        <f aca="false">CONCATENATE(N1715," - ",P1715)</f>
        <v>2A - CASAGLIONE</v>
      </c>
      <c r="R1715" s="89" t="n">
        <v>44160</v>
      </c>
      <c r="S1715" s="89" t="n">
        <v>44189</v>
      </c>
      <c r="T1715" s="90" t="n">
        <v>0</v>
      </c>
      <c r="U1715" s="89" t="n">
        <v>44189</v>
      </c>
    </row>
    <row r="1716" customFormat="false" ht="13.8" hidden="false" customHeight="false" outlineLevel="0" collapsed="false">
      <c r="N1716" s="87" t="s">
        <v>1997</v>
      </c>
      <c r="O1716" s="87" t="s">
        <v>2016</v>
      </c>
      <c r="P1716" s="87" t="s">
        <v>2017</v>
      </c>
      <c r="Q1716" s="1" t="str">
        <f aca="false">CONCATENATE(N1716," - ",P1716)</f>
        <v>2A - CAURO</v>
      </c>
      <c r="R1716" s="89" t="n">
        <v>44160</v>
      </c>
      <c r="S1716" s="89" t="n">
        <v>44189</v>
      </c>
      <c r="T1716" s="90" t="n">
        <v>0</v>
      </c>
      <c r="U1716" s="89" t="n">
        <v>44189</v>
      </c>
    </row>
    <row r="1717" customFormat="false" ht="13.8" hidden="false" customHeight="false" outlineLevel="0" collapsed="false">
      <c r="N1717" s="87" t="s">
        <v>1997</v>
      </c>
      <c r="O1717" s="87" t="s">
        <v>2018</v>
      </c>
      <c r="P1717" s="87" t="s">
        <v>2019</v>
      </c>
      <c r="Q1717" s="1" t="str">
        <f aca="false">CONCATENATE(N1717," - ",P1717)</f>
        <v>2A - COGNOCOLI-MONTICCHI</v>
      </c>
      <c r="R1717" s="89" t="n">
        <v>44160</v>
      </c>
      <c r="S1717" s="89" t="n">
        <v>44189</v>
      </c>
      <c r="T1717" s="90" t="n">
        <v>0</v>
      </c>
      <c r="U1717" s="89" t="n">
        <v>44189</v>
      </c>
    </row>
    <row r="1718" customFormat="false" ht="13.8" hidden="false" customHeight="false" outlineLevel="0" collapsed="false">
      <c r="N1718" s="87" t="s">
        <v>1997</v>
      </c>
      <c r="O1718" s="87" t="s">
        <v>2020</v>
      </c>
      <c r="P1718" s="87" t="s">
        <v>2021</v>
      </c>
      <c r="Q1718" s="1" t="str">
        <f aca="false">CONCATENATE(N1718," - ",P1718)</f>
        <v>2A - CUTTOLI-CORTICCHIATO</v>
      </c>
      <c r="R1718" s="89" t="n">
        <v>44160</v>
      </c>
      <c r="S1718" s="89" t="n">
        <v>44189</v>
      </c>
      <c r="T1718" s="90" t="n">
        <v>0</v>
      </c>
      <c r="U1718" s="89" t="n">
        <v>44189</v>
      </c>
    </row>
    <row r="1719" customFormat="false" ht="13.8" hidden="false" customHeight="false" outlineLevel="0" collapsed="false">
      <c r="N1719" s="87" t="s">
        <v>1997</v>
      </c>
      <c r="O1719" s="87" t="s">
        <v>2022</v>
      </c>
      <c r="P1719" s="87" t="s">
        <v>2023</v>
      </c>
      <c r="Q1719" s="1" t="str">
        <f aca="false">CONCATENATE(N1719," - ",P1719)</f>
        <v>2A - ECCICA-SUARELLA</v>
      </c>
      <c r="R1719" s="89" t="n">
        <v>44160</v>
      </c>
      <c r="S1719" s="89" t="n">
        <v>44189</v>
      </c>
      <c r="T1719" s="90" t="n">
        <v>0</v>
      </c>
      <c r="U1719" s="89" t="n">
        <v>44189</v>
      </c>
    </row>
    <row r="1720" customFormat="false" ht="13.8" hidden="false" customHeight="false" outlineLevel="0" collapsed="false">
      <c r="N1720" s="87" t="s">
        <v>1997</v>
      </c>
      <c r="O1720" s="87" t="s">
        <v>2024</v>
      </c>
      <c r="P1720" s="87" t="s">
        <v>2025</v>
      </c>
      <c r="Q1720" s="1" t="str">
        <f aca="false">CONCATENATE(N1720," - ",P1720)</f>
        <v>2A - GROSSETO-PRUGNA</v>
      </c>
      <c r="R1720" s="89" t="n">
        <v>44160</v>
      </c>
      <c r="S1720" s="89" t="n">
        <v>44189</v>
      </c>
      <c r="T1720" s="90" t="n">
        <v>0</v>
      </c>
      <c r="U1720" s="89" t="n">
        <v>44189</v>
      </c>
    </row>
    <row r="1721" customFormat="false" ht="13.8" hidden="false" customHeight="false" outlineLevel="0" collapsed="false">
      <c r="N1721" s="87" t="s">
        <v>1997</v>
      </c>
      <c r="O1721" s="87" t="s">
        <v>2026</v>
      </c>
      <c r="P1721" s="87" t="s">
        <v>2027</v>
      </c>
      <c r="Q1721" s="1" t="str">
        <f aca="false">CONCATENATE(N1721," - ",P1721)</f>
        <v>2A - OCANA</v>
      </c>
      <c r="R1721" s="89" t="n">
        <v>44160</v>
      </c>
      <c r="S1721" s="89" t="n">
        <v>44189</v>
      </c>
      <c r="T1721" s="90" t="n">
        <v>0</v>
      </c>
      <c r="U1721" s="89" t="n">
        <v>44189</v>
      </c>
    </row>
    <row r="1722" customFormat="false" ht="13.8" hidden="false" customHeight="false" outlineLevel="0" collapsed="false">
      <c r="N1722" s="87" t="s">
        <v>1997</v>
      </c>
      <c r="O1722" s="87" t="s">
        <v>2028</v>
      </c>
      <c r="P1722" s="87" t="s">
        <v>2029</v>
      </c>
      <c r="Q1722" s="1" t="str">
        <f aca="false">CONCATENATE(N1722," - ",P1722)</f>
        <v>2A - PERI</v>
      </c>
      <c r="R1722" s="89" t="n">
        <v>44160</v>
      </c>
      <c r="S1722" s="89" t="n">
        <v>44189</v>
      </c>
      <c r="T1722" s="90" t="n">
        <v>0</v>
      </c>
      <c r="U1722" s="89" t="n">
        <v>44189</v>
      </c>
    </row>
    <row r="1723" customFormat="false" ht="13.8" hidden="false" customHeight="false" outlineLevel="0" collapsed="false">
      <c r="N1723" s="87" t="s">
        <v>1997</v>
      </c>
      <c r="O1723" s="87" t="s">
        <v>2030</v>
      </c>
      <c r="P1723" s="87" t="s">
        <v>2031</v>
      </c>
      <c r="Q1723" s="1" t="str">
        <f aca="false">CONCATENATE(N1723," - ",P1723)</f>
        <v>2A - PIETROSELLA</v>
      </c>
      <c r="R1723" s="89" t="n">
        <v>44160</v>
      </c>
      <c r="S1723" s="89" t="n">
        <v>44189</v>
      </c>
      <c r="T1723" s="90" t="n">
        <v>0</v>
      </c>
      <c r="U1723" s="89" t="n">
        <v>44189</v>
      </c>
    </row>
    <row r="1724" customFormat="false" ht="13.8" hidden="false" customHeight="false" outlineLevel="0" collapsed="false">
      <c r="N1724" s="87" t="s">
        <v>1997</v>
      </c>
      <c r="O1724" s="87" t="s">
        <v>2032</v>
      </c>
      <c r="P1724" s="87" t="s">
        <v>2033</v>
      </c>
      <c r="Q1724" s="1" t="str">
        <f aca="false">CONCATENATE(N1724," - ",P1724)</f>
        <v>2A - SANT ANDRÉA D'ORCINO</v>
      </c>
      <c r="R1724" s="89" t="n">
        <v>44160</v>
      </c>
      <c r="S1724" s="89" t="n">
        <v>44189</v>
      </c>
      <c r="T1724" s="90" t="n">
        <v>0</v>
      </c>
      <c r="U1724" s="89" t="n">
        <v>44189</v>
      </c>
    </row>
    <row r="1725" customFormat="false" ht="13.8" hidden="false" customHeight="false" outlineLevel="0" collapsed="false">
      <c r="N1725" s="87" t="s">
        <v>1997</v>
      </c>
      <c r="O1725" s="87" t="s">
        <v>2034</v>
      </c>
      <c r="P1725" s="87" t="s">
        <v>2035</v>
      </c>
      <c r="Q1725" s="1" t="str">
        <f aca="false">CONCATENATE(N1725," - ",P1725)</f>
        <v>2A - SARI-D'ORCINO</v>
      </c>
      <c r="R1725" s="89" t="n">
        <v>44160</v>
      </c>
      <c r="S1725" s="89" t="n">
        <v>44189</v>
      </c>
      <c r="T1725" s="90" t="n">
        <v>0</v>
      </c>
      <c r="U1725" s="89" t="n">
        <v>44189</v>
      </c>
    </row>
    <row r="1726" customFormat="false" ht="13.8" hidden="false" customHeight="false" outlineLevel="0" collapsed="false">
      <c r="N1726" s="87" t="s">
        <v>1997</v>
      </c>
      <c r="O1726" s="87" t="s">
        <v>2036</v>
      </c>
      <c r="P1726" s="87" t="s">
        <v>2037</v>
      </c>
      <c r="Q1726" s="1" t="str">
        <f aca="false">CONCATENATE(N1726," - ",P1726)</f>
        <v>2A - SARROLA-CARCOPINO</v>
      </c>
      <c r="R1726" s="89" t="n">
        <v>44160</v>
      </c>
      <c r="S1726" s="89" t="n">
        <v>44189</v>
      </c>
      <c r="T1726" s="90" t="n">
        <v>0</v>
      </c>
      <c r="U1726" s="89" t="n">
        <v>44189</v>
      </c>
    </row>
    <row r="1727" customFormat="false" ht="13.8" hidden="false" customHeight="false" outlineLevel="0" collapsed="false">
      <c r="N1727" s="87" t="s">
        <v>1997</v>
      </c>
      <c r="O1727" s="87" t="s">
        <v>2038</v>
      </c>
      <c r="P1727" s="87" t="s">
        <v>2039</v>
      </c>
      <c r="Q1727" s="1" t="str">
        <f aca="false">CONCATENATE(N1727," - ",P1727)</f>
        <v>2A - TAVACO</v>
      </c>
      <c r="R1727" s="89" t="n">
        <v>44160</v>
      </c>
      <c r="S1727" s="89" t="n">
        <v>44189</v>
      </c>
      <c r="T1727" s="90" t="n">
        <v>0</v>
      </c>
      <c r="U1727" s="89" t="n">
        <v>44189</v>
      </c>
    </row>
    <row r="1728" customFormat="false" ht="13.8" hidden="false" customHeight="false" outlineLevel="0" collapsed="false">
      <c r="N1728" s="87" t="s">
        <v>1997</v>
      </c>
      <c r="O1728" s="87" t="s">
        <v>2040</v>
      </c>
      <c r="P1728" s="87" t="s">
        <v>2041</v>
      </c>
      <c r="Q1728" s="1" t="str">
        <f aca="false">CONCATENATE(N1728," - ",P1728)</f>
        <v>2A - VALLE-DI-MEZZANA</v>
      </c>
      <c r="R1728" s="89" t="n">
        <v>44160</v>
      </c>
      <c r="S1728" s="89" t="n">
        <v>44189</v>
      </c>
      <c r="T1728" s="90" t="n">
        <v>0</v>
      </c>
      <c r="U1728" s="89" t="n">
        <v>44189</v>
      </c>
    </row>
    <row r="1729" customFormat="false" ht="13.8" hidden="false" customHeight="false" outlineLevel="0" collapsed="false">
      <c r="N1729" s="87" t="s">
        <v>1997</v>
      </c>
      <c r="O1729" s="87" t="s">
        <v>2042</v>
      </c>
      <c r="P1729" s="87" t="s">
        <v>2043</v>
      </c>
      <c r="Q1729" s="1" t="str">
        <f aca="false">CONCATENATE(N1729," - ",P1729)</f>
        <v>2A - VILLANOVA</v>
      </c>
      <c r="R1729" s="89" t="n">
        <v>44160</v>
      </c>
      <c r="S1729" s="89" t="n">
        <v>44189</v>
      </c>
      <c r="T1729" s="90" t="n">
        <v>0</v>
      </c>
      <c r="U1729" s="89" t="n">
        <v>44189</v>
      </c>
    </row>
    <row r="1730" customFormat="false" ht="13.8" hidden="false" customHeight="false" outlineLevel="0" collapsed="false">
      <c r="N1730" s="87" t="s">
        <v>2044</v>
      </c>
      <c r="O1730" s="87" t="s">
        <v>2045</v>
      </c>
      <c r="P1730" s="87" t="s">
        <v>2046</v>
      </c>
      <c r="Q1730" s="1" t="str">
        <f aca="false">CONCATENATE(N1730," - ",P1730)</f>
        <v>2b - ALTIANI</v>
      </c>
      <c r="R1730" s="89" t="n">
        <v>44162</v>
      </c>
      <c r="S1730" s="89" t="n">
        <v>44216</v>
      </c>
      <c r="T1730" s="90" t="n">
        <v>0</v>
      </c>
      <c r="U1730" s="89" t="n">
        <v>44216</v>
      </c>
    </row>
    <row r="1731" customFormat="false" ht="13.8" hidden="false" customHeight="false" outlineLevel="0" collapsed="false">
      <c r="N1731" s="87" t="s">
        <v>2044</v>
      </c>
      <c r="O1731" s="87" t="s">
        <v>2047</v>
      </c>
      <c r="P1731" s="87" t="s">
        <v>2048</v>
      </c>
      <c r="Q1731" s="1" t="str">
        <f aca="false">CONCATENATE(N1731," - ",P1731)</f>
        <v>2b - AVAPESSA</v>
      </c>
      <c r="R1731" s="89" t="n">
        <v>44162</v>
      </c>
      <c r="S1731" s="89" t="n">
        <v>44216</v>
      </c>
      <c r="T1731" s="90" t="n">
        <v>0</v>
      </c>
      <c r="U1731" s="89" t="n">
        <v>44216</v>
      </c>
    </row>
    <row r="1732" customFormat="false" ht="13.8" hidden="false" customHeight="false" outlineLevel="0" collapsed="false">
      <c r="N1732" s="87" t="s">
        <v>2044</v>
      </c>
      <c r="O1732" s="87" t="s">
        <v>2049</v>
      </c>
      <c r="P1732" s="87" t="s">
        <v>2050</v>
      </c>
      <c r="Q1732" s="1" t="str">
        <f aca="false">CONCATENATE(N1732," - ",P1732)</f>
        <v>2b - BIGORNO</v>
      </c>
      <c r="R1732" s="89" t="n">
        <v>44162</v>
      </c>
      <c r="S1732" s="89" t="n">
        <v>44216</v>
      </c>
      <c r="T1732" s="90" t="n">
        <v>0</v>
      </c>
      <c r="U1732" s="89" t="n">
        <v>44216</v>
      </c>
    </row>
    <row r="1733" customFormat="false" ht="13.8" hidden="false" customHeight="false" outlineLevel="0" collapsed="false">
      <c r="N1733" s="87" t="s">
        <v>2044</v>
      </c>
      <c r="O1733" s="87" t="s">
        <v>2051</v>
      </c>
      <c r="P1733" s="87" t="s">
        <v>2052</v>
      </c>
      <c r="Q1733" s="1" t="str">
        <f aca="false">CONCATENATE(N1733," - ",P1733)</f>
        <v>2b - BISINCHI</v>
      </c>
      <c r="R1733" s="89" t="n">
        <v>44158</v>
      </c>
      <c r="S1733" s="89" t="n">
        <v>44216</v>
      </c>
      <c r="T1733" s="90" t="n">
        <v>0</v>
      </c>
      <c r="U1733" s="89" t="n">
        <v>44216</v>
      </c>
    </row>
    <row r="1734" customFormat="false" ht="13.8" hidden="false" customHeight="false" outlineLevel="0" collapsed="false">
      <c r="N1734" s="87" t="s">
        <v>2044</v>
      </c>
      <c r="O1734" s="87" t="s">
        <v>2053</v>
      </c>
      <c r="P1734" s="87" t="s">
        <v>2054</v>
      </c>
      <c r="Q1734" s="1" t="str">
        <f aca="false">CONCATENATE(N1734," - ",P1734)</f>
        <v>2b - CAMPILE</v>
      </c>
      <c r="R1734" s="89" t="n">
        <v>44158</v>
      </c>
      <c r="S1734" s="89" t="n">
        <v>44216</v>
      </c>
      <c r="T1734" s="90" t="n">
        <v>0</v>
      </c>
      <c r="U1734" s="89" t="n">
        <v>44216</v>
      </c>
    </row>
    <row r="1735" customFormat="false" ht="13.8" hidden="false" customHeight="false" outlineLevel="0" collapsed="false">
      <c r="N1735" s="87" t="s">
        <v>2044</v>
      </c>
      <c r="O1735" s="87" t="s">
        <v>2055</v>
      </c>
      <c r="P1735" s="87" t="s">
        <v>2056</v>
      </c>
      <c r="Q1735" s="1" t="str">
        <f aca="false">CONCATENATE(N1735," - ",P1735)</f>
        <v>2b - CAMPITELLO</v>
      </c>
      <c r="R1735" s="89" t="n">
        <v>44158</v>
      </c>
      <c r="S1735" s="89" t="n">
        <v>44216</v>
      </c>
      <c r="T1735" s="90" t="n">
        <v>0</v>
      </c>
      <c r="U1735" s="89" t="n">
        <v>44216</v>
      </c>
    </row>
    <row r="1736" customFormat="false" ht="13.8" hidden="false" customHeight="false" outlineLevel="0" collapsed="false">
      <c r="N1736" s="87" t="s">
        <v>2044</v>
      </c>
      <c r="O1736" s="87" t="s">
        <v>2057</v>
      </c>
      <c r="P1736" s="87" t="s">
        <v>2058</v>
      </c>
      <c r="Q1736" s="1" t="str">
        <f aca="false">CONCATENATE(N1736," - ",P1736)</f>
        <v>2b - CANAVAGGIA</v>
      </c>
      <c r="R1736" s="89" t="n">
        <v>44162</v>
      </c>
      <c r="S1736" s="89" t="n">
        <v>44216</v>
      </c>
      <c r="T1736" s="90" t="n">
        <v>0</v>
      </c>
      <c r="U1736" s="89" t="n">
        <v>44216</v>
      </c>
    </row>
    <row r="1737" customFormat="false" ht="13.8" hidden="false" customHeight="false" outlineLevel="0" collapsed="false">
      <c r="N1737" s="87" t="s">
        <v>2044</v>
      </c>
      <c r="O1737" s="87" t="s">
        <v>2059</v>
      </c>
      <c r="P1737" s="87" t="s">
        <v>2060</v>
      </c>
      <c r="Q1737" s="1" t="str">
        <f aca="false">CONCATENATE(N1737," - ",P1737)</f>
        <v>2b - CASTELLO-DI-ROSTINO</v>
      </c>
      <c r="R1737" s="89" t="n">
        <v>44162</v>
      </c>
      <c r="S1737" s="89" t="n">
        <v>44216</v>
      </c>
      <c r="T1737" s="90" t="n">
        <v>0</v>
      </c>
      <c r="U1737" s="89" t="n">
        <v>44216</v>
      </c>
    </row>
    <row r="1738" customFormat="false" ht="13.8" hidden="false" customHeight="false" outlineLevel="0" collapsed="false">
      <c r="N1738" s="87" t="s">
        <v>2044</v>
      </c>
      <c r="O1738" s="87" t="s">
        <v>2061</v>
      </c>
      <c r="P1738" s="87" t="s">
        <v>2062</v>
      </c>
      <c r="Q1738" s="1" t="str">
        <f aca="false">CONCATENATE(N1738," - ",P1738)</f>
        <v>2b - CATERI</v>
      </c>
      <c r="R1738" s="89" t="n">
        <v>44162</v>
      </c>
      <c r="S1738" s="89" t="n">
        <v>44216</v>
      </c>
      <c r="T1738" s="90" t="n">
        <v>0</v>
      </c>
      <c r="U1738" s="89" t="n">
        <v>44216</v>
      </c>
    </row>
    <row r="1739" customFormat="false" ht="13.8" hidden="false" customHeight="false" outlineLevel="0" collapsed="false">
      <c r="N1739" s="87" t="s">
        <v>2044</v>
      </c>
      <c r="O1739" s="87" t="s">
        <v>2063</v>
      </c>
      <c r="P1739" s="87" t="s">
        <v>2064</v>
      </c>
      <c r="Q1739" s="1" t="str">
        <f aca="false">CONCATENATE(N1739," - ",P1739)</f>
        <v>2b - CROCICCHIA</v>
      </c>
      <c r="R1739" s="89" t="n">
        <v>44158</v>
      </c>
      <c r="S1739" s="89" t="n">
        <v>44216</v>
      </c>
      <c r="T1739" s="90" t="n">
        <v>0</v>
      </c>
      <c r="U1739" s="89" t="n">
        <v>44216</v>
      </c>
    </row>
    <row r="1740" customFormat="false" ht="13.8" hidden="false" customHeight="false" outlineLevel="0" collapsed="false">
      <c r="N1740" s="87" t="s">
        <v>2044</v>
      </c>
      <c r="O1740" s="87" t="s">
        <v>2065</v>
      </c>
      <c r="P1740" s="87" t="s">
        <v>2066</v>
      </c>
      <c r="Q1740" s="1" t="str">
        <f aca="false">CONCATENATE(N1740," - ",P1740)</f>
        <v>2b - ERBAJOLO</v>
      </c>
      <c r="R1740" s="89" t="n">
        <v>44162</v>
      </c>
      <c r="S1740" s="89" t="n">
        <v>44216</v>
      </c>
      <c r="T1740" s="90" t="n">
        <v>0</v>
      </c>
      <c r="U1740" s="89" t="n">
        <v>44216</v>
      </c>
    </row>
    <row r="1741" customFormat="false" ht="13.8" hidden="false" customHeight="false" outlineLevel="0" collapsed="false">
      <c r="N1741" s="87" t="s">
        <v>2044</v>
      </c>
      <c r="O1741" s="87" t="s">
        <v>2067</v>
      </c>
      <c r="P1741" s="87" t="s">
        <v>2068</v>
      </c>
      <c r="Q1741" s="1" t="str">
        <f aca="false">CONCATENATE(N1741," - ",P1741)</f>
        <v>2b - FELICETO</v>
      </c>
      <c r="R1741" s="89" t="n">
        <v>44162</v>
      </c>
      <c r="S1741" s="89" t="n">
        <v>44216</v>
      </c>
      <c r="T1741" s="90" t="n">
        <v>0</v>
      </c>
      <c r="U1741" s="89" t="n">
        <v>44216</v>
      </c>
    </row>
    <row r="1742" customFormat="false" ht="13.8" hidden="false" customHeight="false" outlineLevel="0" collapsed="false">
      <c r="N1742" s="87" t="s">
        <v>2044</v>
      </c>
      <c r="O1742" s="87" t="s">
        <v>2069</v>
      </c>
      <c r="P1742" s="87" t="s">
        <v>2070</v>
      </c>
      <c r="Q1742" s="1" t="str">
        <f aca="false">CONCATENATE(N1742," - ",P1742)</f>
        <v>2b - FOCICCHIA</v>
      </c>
      <c r="R1742" s="89" t="n">
        <v>44162</v>
      </c>
      <c r="S1742" s="89" t="n">
        <v>44216</v>
      </c>
      <c r="T1742" s="90" t="n">
        <v>0</v>
      </c>
      <c r="U1742" s="89" t="n">
        <v>44216</v>
      </c>
    </row>
    <row r="1743" customFormat="false" ht="13.8" hidden="false" customHeight="false" outlineLevel="0" collapsed="false">
      <c r="N1743" s="87" t="s">
        <v>2044</v>
      </c>
      <c r="O1743" s="87" t="s">
        <v>2071</v>
      </c>
      <c r="P1743" s="87" t="s">
        <v>2072</v>
      </c>
      <c r="Q1743" s="1" t="str">
        <f aca="false">CONCATENATE(N1743," - ",P1743)</f>
        <v>2b - LENTO</v>
      </c>
      <c r="R1743" s="89" t="n">
        <v>44162</v>
      </c>
      <c r="S1743" s="89" t="n">
        <v>44216</v>
      </c>
      <c r="T1743" s="90" t="n">
        <v>0</v>
      </c>
      <c r="U1743" s="89" t="n">
        <v>44216</v>
      </c>
    </row>
    <row r="1744" customFormat="false" ht="13.8" hidden="false" customHeight="false" outlineLevel="0" collapsed="false">
      <c r="N1744" s="87" t="s">
        <v>2044</v>
      </c>
      <c r="O1744" s="87" t="s">
        <v>2073</v>
      </c>
      <c r="P1744" s="87" t="s">
        <v>2074</v>
      </c>
      <c r="Q1744" s="1" t="str">
        <f aca="false">CONCATENATE(N1744," - ",P1744)</f>
        <v>2b - MONTEGROSSO</v>
      </c>
      <c r="R1744" s="89" t="n">
        <v>44162</v>
      </c>
      <c r="S1744" s="89" t="n">
        <v>44216</v>
      </c>
      <c r="T1744" s="90" t="n">
        <v>0</v>
      </c>
      <c r="U1744" s="89" t="n">
        <v>44216</v>
      </c>
    </row>
    <row r="1745" customFormat="false" ht="13.8" hidden="false" customHeight="false" outlineLevel="0" collapsed="false">
      <c r="N1745" s="87" t="s">
        <v>2044</v>
      </c>
      <c r="O1745" s="87" t="s">
        <v>2075</v>
      </c>
      <c r="P1745" s="87" t="s">
        <v>2076</v>
      </c>
      <c r="Q1745" s="1" t="str">
        <f aca="false">CONCATENATE(N1745," - ",P1745)</f>
        <v>2b - MURO</v>
      </c>
      <c r="R1745" s="89" t="n">
        <v>44162</v>
      </c>
      <c r="S1745" s="89" t="n">
        <v>44216</v>
      </c>
      <c r="T1745" s="90" t="n">
        <v>0</v>
      </c>
      <c r="U1745" s="89" t="n">
        <v>44216</v>
      </c>
    </row>
    <row r="1746" customFormat="false" ht="13.8" hidden="false" customHeight="false" outlineLevel="0" collapsed="false">
      <c r="N1746" s="87" t="s">
        <v>2044</v>
      </c>
      <c r="O1746" s="87" t="s">
        <v>2077</v>
      </c>
      <c r="P1746" s="87" t="s">
        <v>2078</v>
      </c>
      <c r="Q1746" s="1" t="str">
        <f aca="false">CONCATENATE(N1746," - ",P1746)</f>
        <v>2b - NESSA</v>
      </c>
      <c r="R1746" s="89" t="n">
        <v>44162</v>
      </c>
      <c r="S1746" s="89" t="n">
        <v>44216</v>
      </c>
      <c r="T1746" s="90" t="n">
        <v>0</v>
      </c>
      <c r="U1746" s="89" t="n">
        <v>44216</v>
      </c>
    </row>
    <row r="1747" customFormat="false" ht="13.8" hidden="false" customHeight="false" outlineLevel="0" collapsed="false">
      <c r="N1747" s="87" t="s">
        <v>2044</v>
      </c>
      <c r="O1747" s="87" t="s">
        <v>2079</v>
      </c>
      <c r="P1747" s="87" t="s">
        <v>2080</v>
      </c>
      <c r="Q1747" s="1" t="str">
        <f aca="false">CONCATENATE(N1747," - ",P1747)</f>
        <v>2b - ORTIPORIO</v>
      </c>
      <c r="R1747" s="89" t="n">
        <v>44158</v>
      </c>
      <c r="S1747" s="89" t="n">
        <v>44216</v>
      </c>
      <c r="T1747" s="90" t="n">
        <v>0</v>
      </c>
      <c r="U1747" s="89" t="n">
        <v>44216</v>
      </c>
    </row>
    <row r="1748" customFormat="false" ht="13.8" hidden="false" customHeight="false" outlineLevel="0" collapsed="false">
      <c r="N1748" s="87" t="s">
        <v>2044</v>
      </c>
      <c r="O1748" s="87" t="s">
        <v>2081</v>
      </c>
      <c r="P1748" s="87" t="s">
        <v>2082</v>
      </c>
      <c r="Q1748" s="1" t="str">
        <f aca="false">CONCATENATE(N1748," - ",P1748)</f>
        <v>2b - PENTA-ACQUATELLA</v>
      </c>
      <c r="R1748" s="89" t="n">
        <v>44158</v>
      </c>
      <c r="S1748" s="89" t="n">
        <v>44216</v>
      </c>
      <c r="T1748" s="90" t="n">
        <v>0</v>
      </c>
      <c r="U1748" s="89" t="n">
        <v>44216</v>
      </c>
    </row>
    <row r="1749" customFormat="false" ht="13.8" hidden="false" customHeight="false" outlineLevel="0" collapsed="false">
      <c r="N1749" s="87" t="s">
        <v>2044</v>
      </c>
      <c r="O1749" s="87" t="s">
        <v>2083</v>
      </c>
      <c r="P1749" s="87" t="s">
        <v>2084</v>
      </c>
      <c r="Q1749" s="1" t="str">
        <f aca="false">CONCATENATE(N1749," - ",P1749)</f>
        <v>2b - PIEDICORTE-DI-GAGGIO</v>
      </c>
      <c r="R1749" s="89" t="n">
        <v>44162</v>
      </c>
      <c r="S1749" s="89" t="n">
        <v>44216</v>
      </c>
      <c r="T1749" s="90" t="n">
        <v>0</v>
      </c>
      <c r="U1749" s="89" t="n">
        <v>44216</v>
      </c>
    </row>
    <row r="1750" customFormat="false" ht="13.8" hidden="false" customHeight="false" outlineLevel="0" collapsed="false">
      <c r="N1750" s="87" t="s">
        <v>2044</v>
      </c>
      <c r="O1750" s="87" t="s">
        <v>2085</v>
      </c>
      <c r="P1750" s="87" t="s">
        <v>2086</v>
      </c>
      <c r="Q1750" s="1" t="str">
        <f aca="false">CONCATENATE(N1750," - ",P1750)</f>
        <v>2b - SANT'ANDREA-DI-BOZIO</v>
      </c>
      <c r="R1750" s="89" t="n">
        <v>44162</v>
      </c>
      <c r="S1750" s="89" t="n">
        <v>44216</v>
      </c>
      <c r="T1750" s="90" t="n">
        <v>0</v>
      </c>
      <c r="U1750" s="89" t="n">
        <v>44216</v>
      </c>
    </row>
    <row r="1751" customFormat="false" ht="13.8" hidden="false" customHeight="false" outlineLevel="0" collapsed="false">
      <c r="N1751" s="87" t="s">
        <v>2044</v>
      </c>
      <c r="O1751" s="87" t="s">
        <v>2087</v>
      </c>
      <c r="P1751" s="87" t="s">
        <v>2088</v>
      </c>
      <c r="Q1751" s="1" t="str">
        <f aca="false">CONCATENATE(N1751," - ",P1751)</f>
        <v>2b - SANT'ANTONINO</v>
      </c>
      <c r="R1751" s="89" t="n">
        <v>44162</v>
      </c>
      <c r="S1751" s="89" t="n">
        <v>44216</v>
      </c>
      <c r="T1751" s="90" t="n">
        <v>0</v>
      </c>
      <c r="U1751" s="89" t="n">
        <v>44216</v>
      </c>
    </row>
    <row r="1752" customFormat="false" ht="13.8" hidden="false" customHeight="false" outlineLevel="0" collapsed="false">
      <c r="N1752" s="87" t="s">
        <v>2044</v>
      </c>
      <c r="O1752" s="87" t="s">
        <v>2089</v>
      </c>
      <c r="P1752" s="87" t="s">
        <v>2090</v>
      </c>
      <c r="Q1752" s="1" t="str">
        <f aca="false">CONCATENATE(N1752," - ",P1752)</f>
        <v>2b - SCOLCA</v>
      </c>
      <c r="R1752" s="89" t="n">
        <v>44158</v>
      </c>
      <c r="S1752" s="89" t="n">
        <v>44216</v>
      </c>
      <c r="T1752" s="90" t="n">
        <v>0</v>
      </c>
      <c r="U1752" s="89" t="n">
        <v>44216</v>
      </c>
    </row>
    <row r="1753" customFormat="false" ht="13.8" hidden="false" customHeight="false" outlineLevel="0" collapsed="false">
      <c r="N1753" s="87" t="s">
        <v>2044</v>
      </c>
      <c r="O1753" s="87" t="s">
        <v>2091</v>
      </c>
      <c r="P1753" s="87" t="s">
        <v>2092</v>
      </c>
      <c r="Q1753" s="1" t="str">
        <f aca="false">CONCATENATE(N1753," - ",P1753)</f>
        <v>2b - SPELONCATO</v>
      </c>
      <c r="R1753" s="89" t="n">
        <v>44162</v>
      </c>
      <c r="S1753" s="89" t="n">
        <v>44216</v>
      </c>
      <c r="T1753" s="90" t="n">
        <v>0</v>
      </c>
      <c r="U1753" s="89" t="n">
        <v>44216</v>
      </c>
    </row>
    <row r="1754" customFormat="false" ht="13.8" hidden="false" customHeight="false" outlineLevel="0" collapsed="false">
      <c r="N1754" s="87" t="s">
        <v>2044</v>
      </c>
      <c r="O1754" s="87" t="s">
        <v>2093</v>
      </c>
      <c r="P1754" s="87" t="s">
        <v>2094</v>
      </c>
      <c r="Q1754" s="1" t="str">
        <f aca="false">CONCATENATE(N1754," - ",P1754)</f>
        <v>2b - VALLE-DI-ROSTINO</v>
      </c>
      <c r="R1754" s="89" t="n">
        <v>44162</v>
      </c>
      <c r="S1754" s="89" t="n">
        <v>44216</v>
      </c>
      <c r="T1754" s="90" t="n">
        <v>0</v>
      </c>
      <c r="U1754" s="89" t="n">
        <v>44216</v>
      </c>
    </row>
    <row r="1755" customFormat="false" ht="13.8" hidden="false" customHeight="false" outlineLevel="0" collapsed="false">
      <c r="N1755" s="87" t="s">
        <v>2095</v>
      </c>
      <c r="O1755" s="87" t="s">
        <v>2096</v>
      </c>
      <c r="P1755" s="87" t="s">
        <v>2097</v>
      </c>
      <c r="Q1755" s="1" t="str">
        <f aca="false">CONCATENATE(N1755," - ",P1755)</f>
        <v>2B - AGHIONE</v>
      </c>
      <c r="R1755" s="89" t="n">
        <v>44162</v>
      </c>
      <c r="S1755" s="89" t="n">
        <v>44216</v>
      </c>
      <c r="T1755" s="90" t="n">
        <v>0</v>
      </c>
      <c r="U1755" s="89" t="n">
        <v>44216</v>
      </c>
    </row>
    <row r="1756" customFormat="false" ht="13.8" hidden="false" customHeight="false" outlineLevel="0" collapsed="false">
      <c r="N1756" s="87" t="s">
        <v>2095</v>
      </c>
      <c r="O1756" s="87" t="s">
        <v>2098</v>
      </c>
      <c r="P1756" s="87" t="s">
        <v>2099</v>
      </c>
      <c r="Q1756" s="1" t="str">
        <f aca="false">CONCATENATE(N1756," - ",P1756)</f>
        <v>2B - BARBAGGIO</v>
      </c>
      <c r="R1756" s="89" t="n">
        <v>44158</v>
      </c>
      <c r="S1756" s="89" t="n">
        <v>44216</v>
      </c>
      <c r="T1756" s="90" t="n">
        <v>0</v>
      </c>
      <c r="U1756" s="89" t="n">
        <v>44216</v>
      </c>
    </row>
    <row r="1757" customFormat="false" ht="13.8" hidden="false" customHeight="false" outlineLevel="0" collapsed="false">
      <c r="N1757" s="87" t="s">
        <v>2095</v>
      </c>
      <c r="O1757" s="87" t="s">
        <v>2100</v>
      </c>
      <c r="P1757" s="87" t="s">
        <v>2101</v>
      </c>
      <c r="Q1757" s="1" t="str">
        <f aca="false">CONCATENATE(N1757," - ",P1757)</f>
        <v>2B - BARRETTALI</v>
      </c>
      <c r="R1757" s="89" t="n">
        <v>44162</v>
      </c>
      <c r="S1757" s="89" t="n">
        <v>44216</v>
      </c>
      <c r="T1757" s="90" t="n">
        <v>0</v>
      </c>
      <c r="U1757" s="89" t="n">
        <v>44216</v>
      </c>
    </row>
    <row r="1758" customFormat="false" ht="13.8" hidden="false" customHeight="false" outlineLevel="0" collapsed="false">
      <c r="N1758" s="87" t="s">
        <v>2095</v>
      </c>
      <c r="O1758" s="87" t="s">
        <v>2102</v>
      </c>
      <c r="P1758" s="87" t="s">
        <v>2103</v>
      </c>
      <c r="Q1758" s="1" t="str">
        <f aca="false">CONCATENATE(N1758," - ",P1758)</f>
        <v>2B - BASTIA</v>
      </c>
      <c r="R1758" s="89" t="n">
        <v>44158</v>
      </c>
      <c r="S1758" s="89" t="n">
        <v>44216</v>
      </c>
      <c r="T1758" s="90" t="n">
        <v>0</v>
      </c>
      <c r="U1758" s="89" t="n">
        <v>44216</v>
      </c>
    </row>
    <row r="1759" customFormat="false" ht="13.8" hidden="false" customHeight="false" outlineLevel="0" collapsed="false">
      <c r="N1759" s="87" t="s">
        <v>2095</v>
      </c>
      <c r="O1759" s="87" t="s">
        <v>2104</v>
      </c>
      <c r="P1759" s="87" t="s">
        <v>2105</v>
      </c>
      <c r="Q1759" s="1" t="str">
        <f aca="false">CONCATENATE(N1759," - ",P1759)</f>
        <v>2B - BIGUGLIA</v>
      </c>
      <c r="R1759" s="89" t="n">
        <v>44148</v>
      </c>
      <c r="S1759" s="89" t="n">
        <v>44216</v>
      </c>
      <c r="T1759" s="90" t="n">
        <v>0</v>
      </c>
      <c r="U1759" s="89" t="n">
        <v>44216</v>
      </c>
    </row>
    <row r="1760" customFormat="false" ht="13.8" hidden="false" customHeight="false" outlineLevel="0" collapsed="false">
      <c r="N1760" s="87" t="s">
        <v>2095</v>
      </c>
      <c r="O1760" s="87" t="s">
        <v>2106</v>
      </c>
      <c r="P1760" s="87" t="s">
        <v>2107</v>
      </c>
      <c r="Q1760" s="1" t="str">
        <f aca="false">CONCATENATE(N1760," - ",P1760)</f>
        <v>2B - BORGO</v>
      </c>
      <c r="R1760" s="89" t="n">
        <v>44148</v>
      </c>
      <c r="S1760" s="89" t="n">
        <v>44216</v>
      </c>
      <c r="T1760" s="90" t="n">
        <v>0</v>
      </c>
      <c r="U1760" s="89" t="n">
        <v>44216</v>
      </c>
    </row>
    <row r="1761" customFormat="false" ht="13.8" hidden="false" customHeight="false" outlineLevel="0" collapsed="false">
      <c r="N1761" s="87" t="s">
        <v>2095</v>
      </c>
      <c r="O1761" s="87" t="s">
        <v>2108</v>
      </c>
      <c r="P1761" s="87" t="s">
        <v>2109</v>
      </c>
      <c r="Q1761" s="1" t="str">
        <f aca="false">CONCATENATE(N1761," - ",P1761)</f>
        <v>2B - CAGNANO</v>
      </c>
      <c r="R1761" s="89" t="n">
        <v>44162</v>
      </c>
      <c r="S1761" s="89" t="n">
        <v>44216</v>
      </c>
      <c r="T1761" s="90" t="n">
        <v>0</v>
      </c>
      <c r="U1761" s="89" t="n">
        <v>44216</v>
      </c>
    </row>
    <row r="1762" customFormat="false" ht="13.8" hidden="false" customHeight="false" outlineLevel="0" collapsed="false">
      <c r="N1762" s="87" t="s">
        <v>2095</v>
      </c>
      <c r="O1762" s="87" t="s">
        <v>2110</v>
      </c>
      <c r="P1762" s="87" t="s">
        <v>2111</v>
      </c>
      <c r="Q1762" s="1" t="str">
        <f aca="false">CONCATENATE(N1762," - ",P1762)</f>
        <v>2B - CAMPANA</v>
      </c>
      <c r="R1762" s="89" t="n">
        <v>44162</v>
      </c>
      <c r="S1762" s="89" t="n">
        <v>44216</v>
      </c>
      <c r="T1762" s="90" t="n">
        <v>0</v>
      </c>
      <c r="U1762" s="89" t="n">
        <v>44216</v>
      </c>
    </row>
    <row r="1763" customFormat="false" ht="13.8" hidden="false" customHeight="false" outlineLevel="0" collapsed="false">
      <c r="N1763" s="87" t="s">
        <v>2095</v>
      </c>
      <c r="O1763" s="87" t="s">
        <v>2112</v>
      </c>
      <c r="P1763" s="87" t="s">
        <v>2113</v>
      </c>
      <c r="Q1763" s="1" t="str">
        <f aca="false">CONCATENATE(N1763," - ",P1763)</f>
        <v>2B - CANARI</v>
      </c>
      <c r="R1763" s="89" t="n">
        <v>44162</v>
      </c>
      <c r="S1763" s="89" t="n">
        <v>44216</v>
      </c>
      <c r="T1763" s="90" t="n">
        <v>0</v>
      </c>
      <c r="U1763" s="89" t="n">
        <v>44216</v>
      </c>
    </row>
    <row r="1764" customFormat="false" ht="13.8" hidden="false" customHeight="false" outlineLevel="0" collapsed="false">
      <c r="N1764" s="87" t="s">
        <v>2095</v>
      </c>
      <c r="O1764" s="87" t="s">
        <v>2114</v>
      </c>
      <c r="P1764" s="87" t="s">
        <v>2115</v>
      </c>
      <c r="Q1764" s="1" t="str">
        <f aca="false">CONCATENATE(N1764," - ",P1764)</f>
        <v>2B - CARCHETO-BRUSTIICO</v>
      </c>
      <c r="R1764" s="89" t="n">
        <v>44162</v>
      </c>
      <c r="S1764" s="89" t="n">
        <v>44216</v>
      </c>
      <c r="T1764" s="90" t="n">
        <v>0</v>
      </c>
      <c r="U1764" s="89" t="n">
        <v>44216</v>
      </c>
    </row>
    <row r="1765" customFormat="false" ht="13.8" hidden="false" customHeight="false" outlineLevel="0" collapsed="false">
      <c r="N1765" s="87" t="s">
        <v>2095</v>
      </c>
      <c r="O1765" s="87" t="s">
        <v>2116</v>
      </c>
      <c r="P1765" s="87" t="s">
        <v>2117</v>
      </c>
      <c r="Q1765" s="1" t="str">
        <f aca="false">CONCATENATE(N1765," - ",P1765)</f>
        <v>2B - CARPINETO</v>
      </c>
      <c r="R1765" s="89" t="n">
        <v>44162</v>
      </c>
      <c r="S1765" s="89" t="n">
        <v>44216</v>
      </c>
      <c r="T1765" s="90" t="n">
        <v>0</v>
      </c>
      <c r="U1765" s="89" t="n">
        <v>44216</v>
      </c>
    </row>
    <row r="1766" customFormat="false" ht="13.8" hidden="false" customHeight="false" outlineLevel="0" collapsed="false">
      <c r="N1766" s="87" t="s">
        <v>2095</v>
      </c>
      <c r="O1766" s="87" t="s">
        <v>2118</v>
      </c>
      <c r="P1766" s="87" t="s">
        <v>2119</v>
      </c>
      <c r="Q1766" s="1" t="str">
        <f aca="false">CONCATENATE(N1766," - ",P1766)</f>
        <v>2B - CASABIANCA</v>
      </c>
      <c r="R1766" s="89" t="n">
        <v>44158</v>
      </c>
      <c r="S1766" s="89" t="n">
        <v>44216</v>
      </c>
      <c r="T1766" s="90" t="n">
        <v>0</v>
      </c>
      <c r="U1766" s="89" t="n">
        <v>44216</v>
      </c>
    </row>
    <row r="1767" customFormat="false" ht="13.8" hidden="false" customHeight="false" outlineLevel="0" collapsed="false">
      <c r="N1767" s="87" t="s">
        <v>2095</v>
      </c>
      <c r="O1767" s="87" t="s">
        <v>2120</v>
      </c>
      <c r="P1767" s="87" t="s">
        <v>2121</v>
      </c>
      <c r="Q1767" s="1" t="str">
        <f aca="false">CONCATENATE(N1767," - ",P1767)</f>
        <v>2B - CASALTA</v>
      </c>
      <c r="R1767" s="89" t="n">
        <v>44158</v>
      </c>
      <c r="S1767" s="89" t="n">
        <v>44216</v>
      </c>
      <c r="T1767" s="90" t="n">
        <v>0</v>
      </c>
      <c r="U1767" s="89" t="n">
        <v>44216</v>
      </c>
    </row>
    <row r="1768" customFormat="false" ht="13.8" hidden="false" customHeight="false" outlineLevel="0" collapsed="false">
      <c r="N1768" s="87" t="s">
        <v>2095</v>
      </c>
      <c r="O1768" s="87" t="s">
        <v>2122</v>
      </c>
      <c r="P1768" s="87" t="s">
        <v>2123</v>
      </c>
      <c r="Q1768" s="1" t="str">
        <f aca="false">CONCATENATE(N1768," - ",P1768)</f>
        <v>2B - CASTELLARE-DI CASINCA</v>
      </c>
      <c r="R1768" s="89" t="n">
        <v>44158</v>
      </c>
      <c r="S1768" s="89" t="n">
        <v>44216</v>
      </c>
      <c r="T1768" s="90" t="n">
        <v>0</v>
      </c>
      <c r="U1768" s="89" t="n">
        <v>44216</v>
      </c>
    </row>
    <row r="1769" customFormat="false" ht="13.8" hidden="false" customHeight="false" outlineLevel="0" collapsed="false">
      <c r="N1769" s="87" t="s">
        <v>2095</v>
      </c>
      <c r="O1769" s="87" t="s">
        <v>2124</v>
      </c>
      <c r="P1769" s="87" t="s">
        <v>2125</v>
      </c>
      <c r="Q1769" s="1" t="str">
        <f aca="false">CONCATENATE(N1769," - ",P1769)</f>
        <v>2B - CASTIFAO</v>
      </c>
      <c r="R1769" s="89" t="n">
        <v>44162</v>
      </c>
      <c r="S1769" s="89" t="n">
        <v>44216</v>
      </c>
      <c r="T1769" s="90" t="n">
        <v>0</v>
      </c>
      <c r="U1769" s="89" t="n">
        <v>44216</v>
      </c>
    </row>
    <row r="1770" customFormat="false" ht="13.8" hidden="false" customHeight="false" outlineLevel="0" collapsed="false">
      <c r="N1770" s="87" t="s">
        <v>2095</v>
      </c>
      <c r="O1770" s="87" t="s">
        <v>2126</v>
      </c>
      <c r="P1770" s="87" t="s">
        <v>2127</v>
      </c>
      <c r="Q1770" s="1" t="str">
        <f aca="false">CONCATENATE(N1770," - ",P1770)</f>
        <v>2B - CERVIONE</v>
      </c>
      <c r="R1770" s="89" t="n">
        <v>44162</v>
      </c>
      <c r="S1770" s="89" t="n">
        <v>44216</v>
      </c>
      <c r="T1770" s="90" t="n">
        <v>0</v>
      </c>
      <c r="U1770" s="89" t="n">
        <v>44216</v>
      </c>
    </row>
    <row r="1771" customFormat="false" ht="13.8" hidden="false" customHeight="false" outlineLevel="0" collapsed="false">
      <c r="N1771" s="87" t="s">
        <v>2095</v>
      </c>
      <c r="O1771" s="87" t="s">
        <v>2128</v>
      </c>
      <c r="P1771" s="87" t="s">
        <v>2129</v>
      </c>
      <c r="Q1771" s="1" t="str">
        <f aca="false">CONCATENATE(N1771," - ",P1771)</f>
        <v>2B - CROCE</v>
      </c>
      <c r="R1771" s="89" t="n">
        <v>44162</v>
      </c>
      <c r="S1771" s="89" t="n">
        <v>44216</v>
      </c>
      <c r="T1771" s="90" t="n">
        <v>0</v>
      </c>
      <c r="U1771" s="89" t="n">
        <v>44216</v>
      </c>
    </row>
    <row r="1772" customFormat="false" ht="13.8" hidden="false" customHeight="false" outlineLevel="0" collapsed="false">
      <c r="N1772" s="87" t="s">
        <v>2095</v>
      </c>
      <c r="O1772" s="87" t="s">
        <v>2130</v>
      </c>
      <c r="P1772" s="87" t="s">
        <v>2131</v>
      </c>
      <c r="Q1772" s="1" t="str">
        <f aca="false">CONCATENATE(N1772," - ",P1772)</f>
        <v>2B - FELCE</v>
      </c>
      <c r="R1772" s="89" t="n">
        <v>44162</v>
      </c>
      <c r="S1772" s="89" t="n">
        <v>44216</v>
      </c>
      <c r="T1772" s="90" t="n">
        <v>0</v>
      </c>
      <c r="U1772" s="89" t="n">
        <v>44216</v>
      </c>
    </row>
    <row r="1773" customFormat="false" ht="13.8" hidden="false" customHeight="false" outlineLevel="0" collapsed="false">
      <c r="N1773" s="87" t="s">
        <v>2095</v>
      </c>
      <c r="O1773" s="87" t="s">
        <v>2132</v>
      </c>
      <c r="P1773" s="87" t="s">
        <v>2133</v>
      </c>
      <c r="Q1773" s="1" t="str">
        <f aca="false">CONCATENATE(N1773," - ",P1773)</f>
        <v>2B - FICAJA</v>
      </c>
      <c r="R1773" s="89" t="n">
        <v>44162</v>
      </c>
      <c r="S1773" s="89" t="n">
        <v>44216</v>
      </c>
      <c r="T1773" s="90" t="n">
        <v>0</v>
      </c>
      <c r="U1773" s="89" t="n">
        <v>44216</v>
      </c>
    </row>
    <row r="1774" customFormat="false" ht="13.8" hidden="false" customHeight="false" outlineLevel="0" collapsed="false">
      <c r="N1774" s="87" t="s">
        <v>2095</v>
      </c>
      <c r="O1774" s="87" t="s">
        <v>2134</v>
      </c>
      <c r="P1774" s="87" t="s">
        <v>2135</v>
      </c>
      <c r="Q1774" s="1" t="str">
        <f aca="false">CONCATENATE(N1774," - ",P1774)</f>
        <v>2B - FURIANI</v>
      </c>
      <c r="R1774" s="89" t="n">
        <v>44158</v>
      </c>
      <c r="S1774" s="89" t="n">
        <v>44216</v>
      </c>
      <c r="T1774" s="90" t="n">
        <v>0</v>
      </c>
      <c r="U1774" s="89" t="n">
        <v>44216</v>
      </c>
    </row>
    <row r="1775" customFormat="false" ht="13.8" hidden="false" customHeight="false" outlineLevel="0" collapsed="false">
      <c r="N1775" s="87" t="s">
        <v>2095</v>
      </c>
      <c r="O1775" s="87" t="s">
        <v>2136</v>
      </c>
      <c r="P1775" s="87" t="s">
        <v>2137</v>
      </c>
      <c r="Q1775" s="1" t="str">
        <f aca="false">CONCATENATE(N1775," - ",P1775)</f>
        <v>2B - GHISONACCIA</v>
      </c>
      <c r="R1775" s="89" t="n">
        <v>44162</v>
      </c>
      <c r="S1775" s="89" t="n">
        <v>44216</v>
      </c>
      <c r="T1775" s="90" t="n">
        <v>0</v>
      </c>
      <c r="U1775" s="89" t="n">
        <v>44216</v>
      </c>
    </row>
    <row r="1776" customFormat="false" ht="13.8" hidden="false" customHeight="false" outlineLevel="0" collapsed="false">
      <c r="N1776" s="87" t="s">
        <v>2095</v>
      </c>
      <c r="O1776" s="87" t="s">
        <v>2138</v>
      </c>
      <c r="P1776" s="87" t="s">
        <v>2139</v>
      </c>
      <c r="Q1776" s="1" t="str">
        <f aca="false">CONCATENATE(N1776," - ",P1776)</f>
        <v>2B - GIOCATOJO</v>
      </c>
      <c r="R1776" s="89" t="n">
        <v>44162</v>
      </c>
      <c r="S1776" s="89" t="n">
        <v>44216</v>
      </c>
      <c r="T1776" s="90" t="n">
        <v>0</v>
      </c>
      <c r="U1776" s="89" t="n">
        <v>44216</v>
      </c>
    </row>
    <row r="1777" customFormat="false" ht="13.8" hidden="false" customHeight="false" outlineLevel="0" collapsed="false">
      <c r="N1777" s="87" t="s">
        <v>2095</v>
      </c>
      <c r="O1777" s="87" t="s">
        <v>2140</v>
      </c>
      <c r="P1777" s="87" t="s">
        <v>2141</v>
      </c>
      <c r="Q1777" s="1" t="str">
        <f aca="false">CONCATENATE(N1777," - ",P1777)</f>
        <v>2B - LA PORTA</v>
      </c>
      <c r="R1777" s="89" t="n">
        <v>44162</v>
      </c>
      <c r="S1777" s="89" t="n">
        <v>44216</v>
      </c>
      <c r="T1777" s="90" t="n">
        <v>0</v>
      </c>
      <c r="U1777" s="89" t="n">
        <v>44216</v>
      </c>
    </row>
    <row r="1778" customFormat="false" ht="13.8" hidden="false" customHeight="false" outlineLevel="0" collapsed="false">
      <c r="N1778" s="87" t="s">
        <v>2095</v>
      </c>
      <c r="O1778" s="87" t="s">
        <v>2142</v>
      </c>
      <c r="P1778" s="87" t="s">
        <v>2143</v>
      </c>
      <c r="Q1778" s="1" t="str">
        <f aca="false">CONCATENATE(N1778," - ",P1778)</f>
        <v>2B - LORETO-DI-CASINCA</v>
      </c>
      <c r="R1778" s="89" t="n">
        <v>44158</v>
      </c>
      <c r="S1778" s="89" t="n">
        <v>44216</v>
      </c>
      <c r="T1778" s="90" t="n">
        <v>0</v>
      </c>
      <c r="U1778" s="89" t="n">
        <v>44216</v>
      </c>
    </row>
    <row r="1779" customFormat="false" ht="13.8" hidden="false" customHeight="false" outlineLevel="0" collapsed="false">
      <c r="N1779" s="87" t="s">
        <v>2095</v>
      </c>
      <c r="O1779" s="87" t="s">
        <v>2144</v>
      </c>
      <c r="P1779" s="87" t="s">
        <v>2145</v>
      </c>
      <c r="Q1779" s="1" t="str">
        <f aca="false">CONCATENATE(N1779," - ",P1779)</f>
        <v>2B - LUCCIANA</v>
      </c>
      <c r="R1779" s="89" t="n">
        <v>44148</v>
      </c>
      <c r="S1779" s="89" t="n">
        <v>44216</v>
      </c>
      <c r="T1779" s="90" t="n">
        <v>0</v>
      </c>
      <c r="U1779" s="89" t="n">
        <v>44216</v>
      </c>
    </row>
    <row r="1780" customFormat="false" ht="13.8" hidden="false" customHeight="false" outlineLevel="0" collapsed="false">
      <c r="N1780" s="87" t="s">
        <v>2095</v>
      </c>
      <c r="O1780" s="87" t="s">
        <v>2146</v>
      </c>
      <c r="P1780" s="87" t="s">
        <v>2147</v>
      </c>
      <c r="Q1780" s="1" t="str">
        <f aca="false">CONCATENATE(N1780," - ",P1780)</f>
        <v>2B - LUGO-DI-NAZZA</v>
      </c>
      <c r="R1780" s="89" t="n">
        <v>44162</v>
      </c>
      <c r="S1780" s="89" t="n">
        <v>44216</v>
      </c>
      <c r="T1780" s="90" t="n">
        <v>0</v>
      </c>
      <c r="U1780" s="89" t="n">
        <v>44216</v>
      </c>
    </row>
    <row r="1781" customFormat="false" ht="13.8" hidden="false" customHeight="false" outlineLevel="0" collapsed="false">
      <c r="N1781" s="87" t="s">
        <v>2095</v>
      </c>
      <c r="O1781" s="87" t="s">
        <v>2148</v>
      </c>
      <c r="P1781" s="87" t="s">
        <v>2149</v>
      </c>
      <c r="Q1781" s="1" t="str">
        <f aca="false">CONCATENATE(N1781," - ",P1781)</f>
        <v>2B - LURI</v>
      </c>
      <c r="R1781" s="89" t="n">
        <v>44162</v>
      </c>
      <c r="S1781" s="89" t="n">
        <v>44216</v>
      </c>
      <c r="T1781" s="90" t="n">
        <v>0</v>
      </c>
      <c r="U1781" s="89" t="n">
        <v>44216</v>
      </c>
    </row>
    <row r="1782" customFormat="false" ht="13.8" hidden="false" customHeight="false" outlineLevel="0" collapsed="false">
      <c r="N1782" s="87" t="s">
        <v>2095</v>
      </c>
      <c r="O1782" s="87" t="s">
        <v>2150</v>
      </c>
      <c r="P1782" s="87" t="s">
        <v>2151</v>
      </c>
      <c r="Q1782" s="1" t="str">
        <f aca="false">CONCATENATE(N1782," - ",P1782)</f>
        <v>2B - MOLTIFAO</v>
      </c>
      <c r="R1782" s="89" t="n">
        <v>44162</v>
      </c>
      <c r="S1782" s="89" t="n">
        <v>44216</v>
      </c>
      <c r="T1782" s="90" t="n">
        <v>0</v>
      </c>
      <c r="U1782" s="89" t="n">
        <v>44216</v>
      </c>
    </row>
    <row r="1783" customFormat="false" ht="13.8" hidden="false" customHeight="false" outlineLevel="0" collapsed="false">
      <c r="N1783" s="87" t="s">
        <v>2095</v>
      </c>
      <c r="O1783" s="87" t="s">
        <v>2152</v>
      </c>
      <c r="P1783" s="87" t="s">
        <v>2153</v>
      </c>
      <c r="Q1783" s="1" t="str">
        <f aca="false">CONCATENATE(N1783," - ",P1783)</f>
        <v>2B - MONACIA-D'OREZZA</v>
      </c>
      <c r="R1783" s="89" t="n">
        <v>44162</v>
      </c>
      <c r="S1783" s="89" t="n">
        <v>44216</v>
      </c>
      <c r="T1783" s="90" t="n">
        <v>0</v>
      </c>
      <c r="U1783" s="89" t="n">
        <v>44216</v>
      </c>
    </row>
    <row r="1784" customFormat="false" ht="13.8" hidden="false" customHeight="false" outlineLevel="0" collapsed="false">
      <c r="N1784" s="87" t="s">
        <v>2095</v>
      </c>
      <c r="O1784" s="87" t="s">
        <v>2154</v>
      </c>
      <c r="P1784" s="87" t="s">
        <v>2155</v>
      </c>
      <c r="Q1784" s="1" t="str">
        <f aca="false">CONCATENATE(N1784," - ",P1784)</f>
        <v>2B - MONTE</v>
      </c>
      <c r="R1784" s="89" t="n">
        <v>44148</v>
      </c>
      <c r="S1784" s="89" t="n">
        <v>44216</v>
      </c>
      <c r="T1784" s="90" t="n">
        <v>0</v>
      </c>
      <c r="U1784" s="89" t="n">
        <v>44216</v>
      </c>
    </row>
    <row r="1785" customFormat="false" ht="13.8" hidden="false" customHeight="false" outlineLevel="0" collapsed="false">
      <c r="N1785" s="87" t="s">
        <v>2095</v>
      </c>
      <c r="O1785" s="87" t="s">
        <v>2156</v>
      </c>
      <c r="P1785" s="87" t="s">
        <v>2157</v>
      </c>
      <c r="Q1785" s="1" t="str">
        <f aca="false">CONCATENATE(N1785," - ",P1785)</f>
        <v>2B - MOROSAGLIA</v>
      </c>
      <c r="R1785" s="89" t="n">
        <v>44162</v>
      </c>
      <c r="S1785" s="89" t="n">
        <v>44216</v>
      </c>
      <c r="T1785" s="90" t="n">
        <v>0</v>
      </c>
      <c r="U1785" s="89" t="n">
        <v>44216</v>
      </c>
    </row>
    <row r="1786" customFormat="false" ht="13.8" hidden="false" customHeight="false" outlineLevel="0" collapsed="false">
      <c r="N1786" s="87" t="s">
        <v>2095</v>
      </c>
      <c r="O1786" s="87" t="s">
        <v>2158</v>
      </c>
      <c r="P1786" s="87" t="s">
        <v>2159</v>
      </c>
      <c r="Q1786" s="1" t="str">
        <f aca="false">CONCATENATE(N1786," - ",P1786)</f>
        <v>2B - MURATO</v>
      </c>
      <c r="R1786" s="89" t="n">
        <v>44158</v>
      </c>
      <c r="S1786" s="89" t="n">
        <v>44216</v>
      </c>
      <c r="T1786" s="90" t="n">
        <v>0</v>
      </c>
      <c r="U1786" s="89" t="n">
        <v>44216</v>
      </c>
    </row>
    <row r="1787" customFormat="false" ht="13.8" hidden="false" customHeight="false" outlineLevel="0" collapsed="false">
      <c r="N1787" s="87" t="s">
        <v>2095</v>
      </c>
      <c r="O1787" s="87" t="s">
        <v>2160</v>
      </c>
      <c r="P1787" s="87" t="s">
        <v>2161</v>
      </c>
      <c r="Q1787" s="1" t="str">
        <f aca="false">CONCATENATE(N1787," - ",P1787)</f>
        <v>2B - NOCARIO</v>
      </c>
      <c r="R1787" s="89" t="n">
        <v>44162</v>
      </c>
      <c r="S1787" s="89" t="n">
        <v>44216</v>
      </c>
      <c r="T1787" s="90" t="n">
        <v>0</v>
      </c>
      <c r="U1787" s="89" t="n">
        <v>44216</v>
      </c>
    </row>
    <row r="1788" customFormat="false" ht="13.8" hidden="false" customHeight="false" outlineLevel="0" collapsed="false">
      <c r="N1788" s="87" t="s">
        <v>2095</v>
      </c>
      <c r="O1788" s="87" t="s">
        <v>2162</v>
      </c>
      <c r="P1788" s="87" t="s">
        <v>2163</v>
      </c>
      <c r="Q1788" s="1" t="str">
        <f aca="false">CONCATENATE(N1788," - ",P1788)</f>
        <v>2B - OLETTA</v>
      </c>
      <c r="R1788" s="89" t="n">
        <v>44158</v>
      </c>
      <c r="S1788" s="89" t="n">
        <v>44216</v>
      </c>
      <c r="T1788" s="90" t="n">
        <v>0</v>
      </c>
      <c r="U1788" s="89" t="n">
        <v>44216</v>
      </c>
    </row>
    <row r="1789" customFormat="false" ht="13.8" hidden="false" customHeight="false" outlineLevel="0" collapsed="false">
      <c r="N1789" s="87" t="s">
        <v>2095</v>
      </c>
      <c r="O1789" s="87" t="s">
        <v>2164</v>
      </c>
      <c r="P1789" s="87" t="s">
        <v>2165</v>
      </c>
      <c r="Q1789" s="1" t="str">
        <f aca="false">CONCATENATE(N1789," - ",P1789)</f>
        <v>2B - OLMETA-DI-TUDA</v>
      </c>
      <c r="R1789" s="89" t="n">
        <v>44162</v>
      </c>
      <c r="S1789" s="89" t="n">
        <v>44216</v>
      </c>
      <c r="T1789" s="90" t="n">
        <v>0</v>
      </c>
      <c r="U1789" s="89" t="n">
        <v>44216</v>
      </c>
    </row>
    <row r="1790" customFormat="false" ht="13.8" hidden="false" customHeight="false" outlineLevel="0" collapsed="false">
      <c r="N1790" s="87" t="s">
        <v>2095</v>
      </c>
      <c r="O1790" s="87" t="s">
        <v>2166</v>
      </c>
      <c r="P1790" s="87" t="s">
        <v>2167</v>
      </c>
      <c r="Q1790" s="1" t="str">
        <f aca="false">CONCATENATE(N1790," - ",P1790)</f>
        <v>2B - OLMO</v>
      </c>
      <c r="R1790" s="89" t="n">
        <v>44148</v>
      </c>
      <c r="S1790" s="89" t="n">
        <v>44216</v>
      </c>
      <c r="T1790" s="90" t="n">
        <v>0</v>
      </c>
      <c r="U1790" s="89" t="n">
        <v>44216</v>
      </c>
    </row>
    <row r="1791" customFormat="false" ht="13.8" hidden="false" customHeight="false" outlineLevel="0" collapsed="false">
      <c r="N1791" s="87" t="s">
        <v>2095</v>
      </c>
      <c r="O1791" s="87" t="s">
        <v>2168</v>
      </c>
      <c r="P1791" s="87" t="s">
        <v>2169</v>
      </c>
      <c r="Q1791" s="1" t="str">
        <f aca="false">CONCATENATE(N1791," - ",P1791)</f>
        <v>2B - PARATA</v>
      </c>
      <c r="R1791" s="89" t="n">
        <v>44162</v>
      </c>
      <c r="S1791" s="89" t="n">
        <v>44216</v>
      </c>
      <c r="T1791" s="90" t="n">
        <v>0</v>
      </c>
      <c r="U1791" s="89" t="n">
        <v>44216</v>
      </c>
    </row>
    <row r="1792" customFormat="false" ht="13.8" hidden="false" customHeight="false" outlineLevel="0" collapsed="false">
      <c r="N1792" s="87" t="s">
        <v>2095</v>
      </c>
      <c r="O1792" s="87" t="s">
        <v>2170</v>
      </c>
      <c r="P1792" s="87" t="s">
        <v>2171</v>
      </c>
      <c r="Q1792" s="1" t="str">
        <f aca="false">CONCATENATE(N1792," - ",P1792)</f>
        <v>2B - PENTA-DI-CASINCA</v>
      </c>
      <c r="R1792" s="89" t="n">
        <v>44158</v>
      </c>
      <c r="S1792" s="89" t="n">
        <v>44216</v>
      </c>
      <c r="T1792" s="90" t="n">
        <v>0</v>
      </c>
      <c r="U1792" s="89" t="n">
        <v>44216</v>
      </c>
    </row>
    <row r="1793" customFormat="false" ht="13.8" hidden="false" customHeight="false" outlineLevel="0" collapsed="false">
      <c r="N1793" s="87" t="s">
        <v>2095</v>
      </c>
      <c r="O1793" s="87" t="s">
        <v>2172</v>
      </c>
      <c r="P1793" s="87" t="s">
        <v>2173</v>
      </c>
      <c r="Q1793" s="1" t="str">
        <f aca="false">CONCATENATE(N1793," - ",P1793)</f>
        <v>2B - PIANO</v>
      </c>
      <c r="R1793" s="89" t="n">
        <v>44158</v>
      </c>
      <c r="S1793" s="89" t="n">
        <v>44216</v>
      </c>
      <c r="T1793" s="90" t="n">
        <v>0</v>
      </c>
      <c r="U1793" s="89" t="n">
        <v>44216</v>
      </c>
    </row>
    <row r="1794" customFormat="false" ht="13.8" hidden="false" customHeight="false" outlineLevel="0" collapsed="false">
      <c r="N1794" s="87" t="s">
        <v>2095</v>
      </c>
      <c r="O1794" s="87" t="s">
        <v>2174</v>
      </c>
      <c r="P1794" s="87" t="s">
        <v>2175</v>
      </c>
      <c r="Q1794" s="1" t="str">
        <f aca="false">CONCATENATE(N1794," - ",P1794)</f>
        <v>2B - PIAZZOLE</v>
      </c>
      <c r="R1794" s="89" t="n">
        <v>44162</v>
      </c>
      <c r="S1794" s="89" t="n">
        <v>44216</v>
      </c>
      <c r="T1794" s="90" t="n">
        <v>0</v>
      </c>
      <c r="U1794" s="89" t="n">
        <v>44216</v>
      </c>
    </row>
    <row r="1795" customFormat="false" ht="13.8" hidden="false" customHeight="false" outlineLevel="0" collapsed="false">
      <c r="N1795" s="87" t="s">
        <v>2095</v>
      </c>
      <c r="O1795" s="87" t="s">
        <v>2176</v>
      </c>
      <c r="P1795" s="87" t="s">
        <v>2177</v>
      </c>
      <c r="Q1795" s="1" t="str">
        <f aca="false">CONCATENATE(N1795," - ",P1795)</f>
        <v>2B - PIEDICROCE</v>
      </c>
      <c r="R1795" s="89" t="n">
        <v>44162</v>
      </c>
      <c r="S1795" s="89" t="n">
        <v>44216</v>
      </c>
      <c r="T1795" s="90" t="n">
        <v>0</v>
      </c>
      <c r="U1795" s="89" t="n">
        <v>44216</v>
      </c>
    </row>
    <row r="1796" customFormat="false" ht="13.8" hidden="false" customHeight="false" outlineLevel="0" collapsed="false">
      <c r="N1796" s="87" t="s">
        <v>2095</v>
      </c>
      <c r="O1796" s="87" t="s">
        <v>2178</v>
      </c>
      <c r="P1796" s="87" t="s">
        <v>2179</v>
      </c>
      <c r="Q1796" s="1" t="str">
        <f aca="false">CONCATENATE(N1796," - ",P1796)</f>
        <v>2B - PIEDIGRIGGIO</v>
      </c>
      <c r="R1796" s="89" t="n">
        <v>44162</v>
      </c>
      <c r="S1796" s="89" t="n">
        <v>44216</v>
      </c>
      <c r="T1796" s="90" t="n">
        <v>0</v>
      </c>
      <c r="U1796" s="89" t="n">
        <v>44216</v>
      </c>
    </row>
    <row r="1797" customFormat="false" ht="13.8" hidden="false" customHeight="false" outlineLevel="0" collapsed="false">
      <c r="N1797" s="87" t="s">
        <v>2095</v>
      </c>
      <c r="O1797" s="87" t="s">
        <v>2180</v>
      </c>
      <c r="P1797" s="87" t="s">
        <v>2181</v>
      </c>
      <c r="Q1797" s="1" t="str">
        <f aca="false">CONCATENATE(N1797," - ",P1797)</f>
        <v>2B - PIEDIPARTINO</v>
      </c>
      <c r="R1797" s="89" t="n">
        <v>44162</v>
      </c>
      <c r="S1797" s="89" t="n">
        <v>44216</v>
      </c>
      <c r="T1797" s="90" t="n">
        <v>0</v>
      </c>
      <c r="U1797" s="89" t="n">
        <v>44216</v>
      </c>
    </row>
    <row r="1798" customFormat="false" ht="13.8" hidden="false" customHeight="false" outlineLevel="0" collapsed="false">
      <c r="N1798" s="87" t="s">
        <v>2095</v>
      </c>
      <c r="O1798" s="87" t="s">
        <v>2182</v>
      </c>
      <c r="P1798" s="87" t="s">
        <v>2183</v>
      </c>
      <c r="Q1798" s="1" t="str">
        <f aca="false">CONCATENATE(N1798," - ",P1798)</f>
        <v>2B - PIE-D'OREZZA</v>
      </c>
      <c r="R1798" s="89" t="n">
        <v>44162</v>
      </c>
      <c r="S1798" s="89" t="n">
        <v>44216</v>
      </c>
      <c r="T1798" s="90" t="n">
        <v>0</v>
      </c>
      <c r="U1798" s="89" t="n">
        <v>44216</v>
      </c>
    </row>
    <row r="1799" customFormat="false" ht="13.8" hidden="false" customHeight="false" outlineLevel="0" collapsed="false">
      <c r="N1799" s="87" t="s">
        <v>2095</v>
      </c>
      <c r="O1799" s="87" t="s">
        <v>2184</v>
      </c>
      <c r="P1799" s="87" t="s">
        <v>2185</v>
      </c>
      <c r="Q1799" s="1" t="str">
        <f aca="false">CONCATENATE(N1799," - ",P1799)</f>
        <v>2B - PIETRACORABARA</v>
      </c>
      <c r="R1799" s="89" t="n">
        <v>44162</v>
      </c>
      <c r="S1799" s="89" t="n">
        <v>44216</v>
      </c>
      <c r="T1799" s="90" t="n">
        <v>0</v>
      </c>
      <c r="U1799" s="89" t="n">
        <v>44216</v>
      </c>
    </row>
    <row r="1800" customFormat="false" ht="13.8" hidden="false" customHeight="false" outlineLevel="0" collapsed="false">
      <c r="N1800" s="87" t="s">
        <v>2095</v>
      </c>
      <c r="O1800" s="87" t="s">
        <v>2186</v>
      </c>
      <c r="P1800" s="87" t="s">
        <v>2187</v>
      </c>
      <c r="Q1800" s="1" t="str">
        <f aca="false">CONCATENATE(N1800," - ",P1800)</f>
        <v>2B - PIETROSO</v>
      </c>
      <c r="R1800" s="89" t="n">
        <v>44162</v>
      </c>
      <c r="S1800" s="89" t="n">
        <v>44216</v>
      </c>
      <c r="T1800" s="90" t="n">
        <v>0</v>
      </c>
      <c r="U1800" s="89" t="n">
        <v>44216</v>
      </c>
    </row>
    <row r="1801" customFormat="false" ht="13.8" hidden="false" customHeight="false" outlineLevel="0" collapsed="false">
      <c r="N1801" s="87" t="s">
        <v>2095</v>
      </c>
      <c r="O1801" s="87" t="s">
        <v>2188</v>
      </c>
      <c r="P1801" s="87" t="s">
        <v>2189</v>
      </c>
      <c r="Q1801" s="1" t="str">
        <f aca="false">CONCATENATE(N1801," - ",P1801)</f>
        <v>2B - PIOBETTA</v>
      </c>
      <c r="R1801" s="89" t="n">
        <v>44162</v>
      </c>
      <c r="S1801" s="89" t="n">
        <v>44216</v>
      </c>
      <c r="T1801" s="90" t="n">
        <v>0</v>
      </c>
      <c r="U1801" s="89" t="n">
        <v>44216</v>
      </c>
    </row>
    <row r="1802" customFormat="false" ht="13.8" hidden="false" customHeight="false" outlineLevel="0" collapsed="false">
      <c r="N1802" s="87" t="s">
        <v>2095</v>
      </c>
      <c r="O1802" s="87" t="s">
        <v>2190</v>
      </c>
      <c r="P1802" s="87" t="s">
        <v>2191</v>
      </c>
      <c r="Q1802" s="1" t="str">
        <f aca="false">CONCATENATE(N1802," - ",P1802)</f>
        <v>2B - POGGIO-DI-NAZZA</v>
      </c>
      <c r="R1802" s="89" t="n">
        <v>44162</v>
      </c>
      <c r="S1802" s="89" t="n">
        <v>44216</v>
      </c>
      <c r="T1802" s="90" t="n">
        <v>0</v>
      </c>
      <c r="U1802" s="89" t="n">
        <v>44216</v>
      </c>
    </row>
    <row r="1803" customFormat="false" ht="13.8" hidden="false" customHeight="false" outlineLevel="0" collapsed="false">
      <c r="N1803" s="87" t="s">
        <v>2095</v>
      </c>
      <c r="O1803" s="87" t="s">
        <v>2192</v>
      </c>
      <c r="P1803" s="87" t="s">
        <v>2193</v>
      </c>
      <c r="Q1803" s="1" t="str">
        <f aca="false">CONCATENATE(N1803," - ",P1803)</f>
        <v>2B - POGGIO-D'OLETTA</v>
      </c>
      <c r="R1803" s="89" t="n">
        <v>44158</v>
      </c>
      <c r="S1803" s="89" t="n">
        <v>44216</v>
      </c>
      <c r="T1803" s="90" t="n">
        <v>0</v>
      </c>
      <c r="U1803" s="89" t="n">
        <v>44216</v>
      </c>
    </row>
    <row r="1804" customFormat="false" ht="13.8" hidden="false" customHeight="false" outlineLevel="0" collapsed="false">
      <c r="N1804" s="87" t="s">
        <v>2095</v>
      </c>
      <c r="O1804" s="87" t="s">
        <v>2194</v>
      </c>
      <c r="P1804" s="87" t="s">
        <v>2195</v>
      </c>
      <c r="Q1804" s="1" t="str">
        <f aca="false">CONCATENATE(N1804," - ",P1804)</f>
        <v>2B - POGGIO-MARINACCIO</v>
      </c>
      <c r="R1804" s="89" t="n">
        <v>44162</v>
      </c>
      <c r="S1804" s="89" t="n">
        <v>44216</v>
      </c>
      <c r="T1804" s="90" t="n">
        <v>0</v>
      </c>
      <c r="U1804" s="89" t="n">
        <v>44216</v>
      </c>
    </row>
    <row r="1805" customFormat="false" ht="13.8" hidden="false" customHeight="false" outlineLevel="0" collapsed="false">
      <c r="N1805" s="87" t="s">
        <v>2095</v>
      </c>
      <c r="O1805" s="87" t="s">
        <v>2196</v>
      </c>
      <c r="P1805" s="87" t="s">
        <v>2197</v>
      </c>
      <c r="Q1805" s="1" t="str">
        <f aca="false">CONCATENATE(N1805," - ",P1805)</f>
        <v>2B - POGGIO-MEZZANA</v>
      </c>
      <c r="R1805" s="89" t="n">
        <v>44162</v>
      </c>
      <c r="S1805" s="89" t="n">
        <v>44216</v>
      </c>
      <c r="T1805" s="90" t="n">
        <v>0</v>
      </c>
      <c r="U1805" s="89" t="n">
        <v>44216</v>
      </c>
    </row>
    <row r="1806" customFormat="false" ht="13.8" hidden="false" customHeight="false" outlineLevel="0" collapsed="false">
      <c r="N1806" s="87" t="s">
        <v>2095</v>
      </c>
      <c r="O1806" s="87" t="s">
        <v>2198</v>
      </c>
      <c r="P1806" s="87" t="s">
        <v>2199</v>
      </c>
      <c r="Q1806" s="1" t="str">
        <f aca="false">CONCATENATE(N1806," - ",P1806)</f>
        <v>2B - POLVEROSO</v>
      </c>
      <c r="R1806" s="89" t="n">
        <v>44162</v>
      </c>
      <c r="S1806" s="89" t="n">
        <v>44216</v>
      </c>
      <c r="T1806" s="90" t="n">
        <v>0</v>
      </c>
      <c r="U1806" s="89" t="n">
        <v>44216</v>
      </c>
    </row>
    <row r="1807" customFormat="false" ht="13.8" hidden="false" customHeight="false" outlineLevel="0" collapsed="false">
      <c r="N1807" s="87" t="s">
        <v>2095</v>
      </c>
      <c r="O1807" s="87" t="s">
        <v>2200</v>
      </c>
      <c r="P1807" s="87" t="s">
        <v>2201</v>
      </c>
      <c r="Q1807" s="1" t="str">
        <f aca="false">CONCATENATE(N1807," - ",P1807)</f>
        <v>2B - POPOLASCA</v>
      </c>
      <c r="R1807" s="89" t="n">
        <v>44162</v>
      </c>
      <c r="S1807" s="89" t="n">
        <v>44216</v>
      </c>
      <c r="T1807" s="90" t="n">
        <v>0</v>
      </c>
      <c r="U1807" s="89" t="n">
        <v>44216</v>
      </c>
    </row>
    <row r="1808" customFormat="false" ht="13.8" hidden="false" customHeight="false" outlineLevel="0" collapsed="false">
      <c r="N1808" s="87" t="s">
        <v>2095</v>
      </c>
      <c r="O1808" s="87" t="s">
        <v>2202</v>
      </c>
      <c r="P1808" s="87" t="s">
        <v>2203</v>
      </c>
      <c r="Q1808" s="1" t="str">
        <f aca="false">CONCATENATE(N1808," - ",P1808)</f>
        <v>2B - PORRI</v>
      </c>
      <c r="R1808" s="89" t="n">
        <v>44158</v>
      </c>
      <c r="S1808" s="89" t="n">
        <v>44216</v>
      </c>
      <c r="T1808" s="90" t="n">
        <v>0</v>
      </c>
      <c r="U1808" s="89" t="n">
        <v>44216</v>
      </c>
    </row>
    <row r="1809" customFormat="false" ht="13.8" hidden="false" customHeight="false" outlineLevel="0" collapsed="false">
      <c r="N1809" s="87" t="s">
        <v>2095</v>
      </c>
      <c r="O1809" s="87" t="s">
        <v>2204</v>
      </c>
      <c r="P1809" s="87" t="s">
        <v>2205</v>
      </c>
      <c r="Q1809" s="1" t="str">
        <f aca="false">CONCATENATE(N1809," - ",P1809)</f>
        <v>2B - PRUNELLI-DI-CASACCONI</v>
      </c>
      <c r="R1809" s="89" t="n">
        <v>44158</v>
      </c>
      <c r="S1809" s="89" t="n">
        <v>44216</v>
      </c>
      <c r="T1809" s="90" t="n">
        <v>0</v>
      </c>
      <c r="U1809" s="89" t="n">
        <v>44216</v>
      </c>
    </row>
    <row r="1810" customFormat="false" ht="13.8" hidden="false" customHeight="false" outlineLevel="0" collapsed="false">
      <c r="N1810" s="87" t="s">
        <v>2095</v>
      </c>
      <c r="O1810" s="87" t="s">
        <v>2206</v>
      </c>
      <c r="P1810" s="87" t="s">
        <v>2207</v>
      </c>
      <c r="Q1810" s="1" t="str">
        <f aca="false">CONCATENATE(N1810," - ",P1810)</f>
        <v>2B - PRUNELLI-DI-FIUMORBO</v>
      </c>
      <c r="R1810" s="89" t="n">
        <v>44162</v>
      </c>
      <c r="S1810" s="89" t="n">
        <v>44216</v>
      </c>
      <c r="T1810" s="90" t="n">
        <v>0</v>
      </c>
      <c r="U1810" s="89" t="n">
        <v>44216</v>
      </c>
    </row>
    <row r="1811" customFormat="false" ht="13.8" hidden="false" customHeight="false" outlineLevel="0" collapsed="false">
      <c r="N1811" s="87" t="s">
        <v>2095</v>
      </c>
      <c r="O1811" s="87" t="s">
        <v>2208</v>
      </c>
      <c r="P1811" s="87" t="s">
        <v>2209</v>
      </c>
      <c r="Q1811" s="1" t="str">
        <f aca="false">CONCATENATE(N1811," - ",P1811)</f>
        <v>2B - PRUNO</v>
      </c>
      <c r="R1811" s="89" t="n">
        <v>44158</v>
      </c>
      <c r="S1811" s="89" t="n">
        <v>44216</v>
      </c>
      <c r="T1811" s="90" t="n">
        <v>0</v>
      </c>
      <c r="U1811" s="89" t="n">
        <v>44216</v>
      </c>
    </row>
    <row r="1812" customFormat="false" ht="13.8" hidden="false" customHeight="false" outlineLevel="0" collapsed="false">
      <c r="N1812" s="87" t="s">
        <v>2095</v>
      </c>
      <c r="O1812" s="87" t="s">
        <v>2210</v>
      </c>
      <c r="P1812" s="87" t="s">
        <v>2211</v>
      </c>
      <c r="Q1812" s="1" t="str">
        <f aca="false">CONCATENATE(N1812," - ",P1812)</f>
        <v>2B - QUERCITELLO</v>
      </c>
      <c r="R1812" s="89" t="n">
        <v>44162</v>
      </c>
      <c r="S1812" s="89" t="n">
        <v>44216</v>
      </c>
      <c r="T1812" s="90" t="n">
        <v>0</v>
      </c>
      <c r="U1812" s="89" t="n">
        <v>44216</v>
      </c>
    </row>
    <row r="1813" customFormat="false" ht="13.8" hidden="false" customHeight="false" outlineLevel="0" collapsed="false">
      <c r="N1813" s="87" t="s">
        <v>2095</v>
      </c>
      <c r="O1813" s="87" t="s">
        <v>2212</v>
      </c>
      <c r="P1813" s="87" t="s">
        <v>2213</v>
      </c>
      <c r="Q1813" s="1" t="str">
        <f aca="false">CONCATENATE(N1813," - ",P1813)</f>
        <v>2B - RAPAGGIO</v>
      </c>
      <c r="R1813" s="89" t="n">
        <v>44162</v>
      </c>
      <c r="S1813" s="89" t="n">
        <v>44216</v>
      </c>
      <c r="T1813" s="90" t="n">
        <v>0</v>
      </c>
      <c r="U1813" s="89" t="n">
        <v>44216</v>
      </c>
    </row>
    <row r="1814" customFormat="false" ht="13.8" hidden="false" customHeight="false" outlineLevel="0" collapsed="false">
      <c r="N1814" s="87" t="s">
        <v>2095</v>
      </c>
      <c r="O1814" s="87" t="s">
        <v>2214</v>
      </c>
      <c r="P1814" s="87" t="s">
        <v>2215</v>
      </c>
      <c r="Q1814" s="1" t="str">
        <f aca="false">CONCATENATE(N1814," - ",P1814)</f>
        <v>2B - RAPALE</v>
      </c>
      <c r="R1814" s="89" t="n">
        <v>44158</v>
      </c>
      <c r="S1814" s="89" t="n">
        <v>44216</v>
      </c>
      <c r="T1814" s="90" t="n">
        <v>0</v>
      </c>
      <c r="U1814" s="89" t="n">
        <v>44216</v>
      </c>
    </row>
    <row r="1815" customFormat="false" ht="13.8" hidden="false" customHeight="false" outlineLevel="0" collapsed="false">
      <c r="N1815" s="87" t="s">
        <v>2095</v>
      </c>
      <c r="O1815" s="87" t="s">
        <v>2216</v>
      </c>
      <c r="P1815" s="87" t="s">
        <v>2217</v>
      </c>
      <c r="Q1815" s="1" t="str">
        <f aca="false">CONCATENATE(N1815," - ",P1815)</f>
        <v>2B - RUTALI</v>
      </c>
      <c r="R1815" s="89" t="n">
        <v>44158</v>
      </c>
      <c r="S1815" s="89" t="n">
        <v>44216</v>
      </c>
      <c r="T1815" s="90" t="n">
        <v>0</v>
      </c>
      <c r="U1815" s="89" t="n">
        <v>44216</v>
      </c>
    </row>
    <row r="1816" customFormat="false" ht="13.8" hidden="false" customHeight="false" outlineLevel="0" collapsed="false">
      <c r="N1816" s="87" t="s">
        <v>2095</v>
      </c>
      <c r="O1816" s="87" t="s">
        <v>2218</v>
      </c>
      <c r="P1816" s="87" t="s">
        <v>2219</v>
      </c>
      <c r="Q1816" s="1" t="str">
        <f aca="false">CONCATENATE(N1816," - ",P1816)</f>
        <v>2B - SAN-GAVINO-D'AMPUGNANI</v>
      </c>
      <c r="R1816" s="89" t="n">
        <v>44162</v>
      </c>
      <c r="S1816" s="89" t="n">
        <v>44216</v>
      </c>
      <c r="T1816" s="90" t="n">
        <v>0</v>
      </c>
      <c r="U1816" s="89" t="n">
        <v>44216</v>
      </c>
    </row>
    <row r="1817" customFormat="false" ht="13.8" hidden="false" customHeight="false" outlineLevel="0" collapsed="false">
      <c r="N1817" s="87" t="s">
        <v>2095</v>
      </c>
      <c r="O1817" s="87" t="s">
        <v>2220</v>
      </c>
      <c r="P1817" s="87" t="s">
        <v>2221</v>
      </c>
      <c r="Q1817" s="1" t="str">
        <f aca="false">CONCATENATE(N1817," - ",P1817)</f>
        <v>2B - SAN-GAVINO-DI-MORIANI</v>
      </c>
      <c r="R1817" s="89" t="n">
        <v>44162</v>
      </c>
      <c r="S1817" s="89" t="n">
        <v>44216</v>
      </c>
      <c r="T1817" s="90" t="n">
        <v>0</v>
      </c>
      <c r="U1817" s="89" t="n">
        <v>44216</v>
      </c>
    </row>
    <row r="1818" customFormat="false" ht="13.8" hidden="false" customHeight="false" outlineLevel="0" collapsed="false">
      <c r="N1818" s="87" t="s">
        <v>2095</v>
      </c>
      <c r="O1818" s="87" t="s">
        <v>2222</v>
      </c>
      <c r="P1818" s="87" t="s">
        <v>2223</v>
      </c>
      <c r="Q1818" s="1" t="str">
        <f aca="false">CONCATENATE(N1818," - ",P1818)</f>
        <v>2B - SAN-GIULIANO</v>
      </c>
      <c r="R1818" s="89" t="n">
        <v>44162</v>
      </c>
      <c r="S1818" s="89" t="n">
        <v>44216</v>
      </c>
      <c r="T1818" s="90" t="n">
        <v>0</v>
      </c>
      <c r="U1818" s="89" t="n">
        <v>44216</v>
      </c>
    </row>
    <row r="1819" customFormat="false" ht="13.8" hidden="false" customHeight="false" outlineLevel="0" collapsed="false">
      <c r="N1819" s="87" t="s">
        <v>2095</v>
      </c>
      <c r="O1819" s="87" t="s">
        <v>2224</v>
      </c>
      <c r="P1819" s="87" t="s">
        <v>2225</v>
      </c>
      <c r="Q1819" s="1" t="str">
        <f aca="false">CONCATENATE(N1819," - ",P1819)</f>
        <v>2B - SAN-NICOLAO</v>
      </c>
      <c r="R1819" s="89" t="n">
        <v>44162</v>
      </c>
      <c r="S1819" s="89" t="n">
        <v>44216</v>
      </c>
      <c r="T1819" s="90" t="n">
        <v>0</v>
      </c>
      <c r="U1819" s="89" t="n">
        <v>44216</v>
      </c>
    </row>
    <row r="1820" customFormat="false" ht="13.8" hidden="false" customHeight="false" outlineLevel="0" collapsed="false">
      <c r="N1820" s="87" t="s">
        <v>2095</v>
      </c>
      <c r="O1820" s="87" t="s">
        <v>2226</v>
      </c>
      <c r="P1820" s="87" t="s">
        <v>2227</v>
      </c>
      <c r="Q1820" s="1" t="str">
        <f aca="false">CONCATENATE(N1820," - ",P1820)</f>
        <v>2B - SANTA-LUCIA-DI-MORIANI</v>
      </c>
      <c r="R1820" s="89" t="n">
        <v>44162</v>
      </c>
      <c r="S1820" s="89" t="n">
        <v>44216</v>
      </c>
      <c r="T1820" s="90" t="n">
        <v>0</v>
      </c>
      <c r="U1820" s="89" t="n">
        <v>44216</v>
      </c>
    </row>
    <row r="1821" customFormat="false" ht="13.8" hidden="false" customHeight="false" outlineLevel="0" collapsed="false">
      <c r="N1821" s="87" t="s">
        <v>2095</v>
      </c>
      <c r="O1821" s="87" t="s">
        <v>2228</v>
      </c>
      <c r="P1821" s="87" t="s">
        <v>2229</v>
      </c>
      <c r="Q1821" s="1" t="str">
        <f aca="false">CONCATENATE(N1821," - ",P1821)</f>
        <v>2B - SANTA-MARIA-POGGIO</v>
      </c>
      <c r="R1821" s="89" t="n">
        <v>44162</v>
      </c>
      <c r="S1821" s="89" t="n">
        <v>44216</v>
      </c>
      <c r="T1821" s="90" t="n">
        <v>0</v>
      </c>
      <c r="U1821" s="89" t="n">
        <v>44216</v>
      </c>
    </row>
    <row r="1822" customFormat="false" ht="13.8" hidden="false" customHeight="false" outlineLevel="0" collapsed="false">
      <c r="N1822" s="87" t="s">
        <v>2095</v>
      </c>
      <c r="O1822" s="87" t="s">
        <v>2230</v>
      </c>
      <c r="P1822" s="87" t="s">
        <v>2231</v>
      </c>
      <c r="Q1822" s="1" t="str">
        <f aca="false">CONCATENATE(N1822," - ",P1822)</f>
        <v>2B - SANT'ANDREA-DI-COTONE</v>
      </c>
      <c r="R1822" s="89" t="n">
        <v>44162</v>
      </c>
      <c r="S1822" s="89" t="n">
        <v>44216</v>
      </c>
      <c r="T1822" s="90" t="n">
        <v>0</v>
      </c>
      <c r="U1822" s="89" t="n">
        <v>44216</v>
      </c>
    </row>
    <row r="1823" customFormat="false" ht="13.8" hidden="false" customHeight="false" outlineLevel="0" collapsed="false">
      <c r="N1823" s="87" t="s">
        <v>2095</v>
      </c>
      <c r="O1823" s="87" t="s">
        <v>2232</v>
      </c>
      <c r="P1823" s="87" t="s">
        <v>2233</v>
      </c>
      <c r="Q1823" s="1" t="str">
        <f aca="false">CONCATENATE(N1823," - ",P1823)</f>
        <v>2B - SANTA-REPARATA-DI-MORIANI</v>
      </c>
      <c r="R1823" s="89" t="n">
        <v>44162</v>
      </c>
      <c r="S1823" s="89" t="n">
        <v>44216</v>
      </c>
      <c r="T1823" s="90" t="n">
        <v>0</v>
      </c>
      <c r="U1823" s="89" t="n">
        <v>44216</v>
      </c>
    </row>
    <row r="1824" customFormat="false" ht="13.8" hidden="false" customHeight="false" outlineLevel="0" collapsed="false">
      <c r="N1824" s="87" t="s">
        <v>2095</v>
      </c>
      <c r="O1824" s="87" t="s">
        <v>2234</v>
      </c>
      <c r="P1824" s="87" t="s">
        <v>2235</v>
      </c>
      <c r="Q1824" s="1" t="str">
        <f aca="false">CONCATENATE(N1824," - ",P1824)</f>
        <v>2B - SCATA</v>
      </c>
      <c r="R1824" s="89" t="n">
        <v>44162</v>
      </c>
      <c r="S1824" s="89" t="n">
        <v>44216</v>
      </c>
      <c r="T1824" s="90" t="n">
        <v>0</v>
      </c>
      <c r="U1824" s="89" t="n">
        <v>44216</v>
      </c>
    </row>
    <row r="1825" customFormat="false" ht="13.8" hidden="false" customHeight="false" outlineLevel="0" collapsed="false">
      <c r="N1825" s="98" t="s">
        <v>2095</v>
      </c>
      <c r="O1825" s="98" t="s">
        <v>2236</v>
      </c>
      <c r="P1825" s="98" t="s">
        <v>2237</v>
      </c>
      <c r="Q1825" s="1" t="str">
        <f aca="false">CONCATENATE(N1825," - ",P1825)</f>
        <v>2B - SILVARECCIO</v>
      </c>
      <c r="R1825" s="89" t="n">
        <v>44158</v>
      </c>
      <c r="S1825" s="89" t="n">
        <v>44216</v>
      </c>
      <c r="T1825" s="90" t="n">
        <v>0</v>
      </c>
      <c r="U1825" s="89" t="n">
        <v>44216</v>
      </c>
    </row>
    <row r="1826" customFormat="false" ht="13.8" hidden="false" customHeight="false" outlineLevel="0" collapsed="false">
      <c r="N1826" s="98" t="s">
        <v>2095</v>
      </c>
      <c r="O1826" s="98" t="s">
        <v>2238</v>
      </c>
      <c r="P1826" s="98" t="s">
        <v>2239</v>
      </c>
      <c r="Q1826" s="1" t="str">
        <f aca="false">CONCATENATE(N1826," - ",P1826)</f>
        <v>2B - SISCO</v>
      </c>
      <c r="R1826" s="89" t="n">
        <v>44162</v>
      </c>
      <c r="S1826" s="89" t="n">
        <v>44216</v>
      </c>
      <c r="T1826" s="90" t="n">
        <v>0</v>
      </c>
      <c r="U1826" s="89" t="n">
        <v>44216</v>
      </c>
    </row>
    <row r="1827" customFormat="false" ht="13.8" hidden="false" customHeight="false" outlineLevel="0" collapsed="false">
      <c r="N1827" s="98" t="s">
        <v>2095</v>
      </c>
      <c r="O1827" s="98" t="s">
        <v>2240</v>
      </c>
      <c r="P1827" s="98" t="s">
        <v>2241</v>
      </c>
      <c r="Q1827" s="1" t="str">
        <f aca="false">CONCATENATE(N1827," - ",P1827)</f>
        <v>2B - SORBO-OCAGNANO</v>
      </c>
      <c r="R1827" s="89" t="n">
        <v>44158</v>
      </c>
      <c r="S1827" s="89" t="n">
        <v>44216</v>
      </c>
      <c r="T1827" s="90" t="n">
        <v>0</v>
      </c>
      <c r="U1827" s="89" t="n">
        <v>44216</v>
      </c>
    </row>
    <row r="1828" customFormat="false" ht="13.8" hidden="false" customHeight="false" outlineLevel="0" collapsed="false">
      <c r="N1828" s="98" t="s">
        <v>2095</v>
      </c>
      <c r="O1828" s="98" t="s">
        <v>2242</v>
      </c>
      <c r="P1828" s="98" t="s">
        <v>2243</v>
      </c>
      <c r="Q1828" s="1" t="str">
        <f aca="false">CONCATENATE(N1828," - ",P1828)</f>
        <v>2B - STAZZONA</v>
      </c>
      <c r="R1828" s="89" t="n">
        <v>44162</v>
      </c>
      <c r="S1828" s="89" t="n">
        <v>44216</v>
      </c>
      <c r="T1828" s="90" t="n">
        <v>0</v>
      </c>
      <c r="U1828" s="89" t="n">
        <v>44216</v>
      </c>
    </row>
    <row r="1829" customFormat="false" ht="13.8" hidden="false" customHeight="false" outlineLevel="0" collapsed="false">
      <c r="N1829" s="98" t="s">
        <v>2095</v>
      </c>
      <c r="O1829" s="98" t="s">
        <v>2244</v>
      </c>
      <c r="P1829" s="98" t="s">
        <v>2245</v>
      </c>
      <c r="Q1829" s="1" t="str">
        <f aca="false">CONCATENATE(N1829," - ",P1829)</f>
        <v>2B - TAGLIO-ISOLACCIO</v>
      </c>
      <c r="R1829" s="89" t="n">
        <v>44158</v>
      </c>
      <c r="S1829" s="89" t="n">
        <v>44216</v>
      </c>
      <c r="T1829" s="90" t="n">
        <v>0</v>
      </c>
      <c r="U1829" s="89" t="n">
        <v>44216</v>
      </c>
    </row>
    <row r="1830" customFormat="false" ht="13.8" hidden="false" customHeight="false" outlineLevel="0" collapsed="false">
      <c r="N1830" s="98" t="s">
        <v>2095</v>
      </c>
      <c r="O1830" s="98" t="s">
        <v>2246</v>
      </c>
      <c r="P1830" s="98" t="s">
        <v>2247</v>
      </c>
      <c r="Q1830" s="1" t="str">
        <f aca="false">CONCATENATE(N1830," - ",P1830)</f>
        <v>2B - TALASANI</v>
      </c>
      <c r="R1830" s="89" t="n">
        <v>44162</v>
      </c>
      <c r="S1830" s="89" t="n">
        <v>44216</v>
      </c>
      <c r="T1830" s="90" t="n">
        <v>0</v>
      </c>
      <c r="U1830" s="89" t="n">
        <v>44216</v>
      </c>
    </row>
    <row r="1831" customFormat="false" ht="13.8" hidden="false" customHeight="false" outlineLevel="0" collapsed="false">
      <c r="N1831" s="98" t="s">
        <v>2095</v>
      </c>
      <c r="O1831" s="98" t="s">
        <v>2248</v>
      </c>
      <c r="P1831" s="98" t="s">
        <v>2249</v>
      </c>
      <c r="Q1831" s="1" t="str">
        <f aca="false">CONCATENATE(N1831," - ",P1831)</f>
        <v>2B - TARRANO</v>
      </c>
      <c r="R1831" s="89" t="n">
        <v>44162</v>
      </c>
      <c r="S1831" s="89" t="n">
        <v>44216</v>
      </c>
      <c r="T1831" s="90" t="n">
        <v>0</v>
      </c>
      <c r="U1831" s="89" t="n">
        <v>44216</v>
      </c>
    </row>
    <row r="1832" customFormat="false" ht="13.8" hidden="false" customHeight="false" outlineLevel="0" collapsed="false">
      <c r="N1832" s="98" t="s">
        <v>2095</v>
      </c>
      <c r="O1832" s="98" t="s">
        <v>2250</v>
      </c>
      <c r="P1832" s="98" t="s">
        <v>2251</v>
      </c>
      <c r="Q1832" s="1" t="str">
        <f aca="false">CONCATENATE(N1832," - ",P1832)</f>
        <v>2B - VALLECALLE</v>
      </c>
      <c r="R1832" s="89" t="n">
        <v>44158</v>
      </c>
      <c r="S1832" s="89" t="n">
        <v>44216</v>
      </c>
      <c r="T1832" s="90" t="n">
        <v>0</v>
      </c>
      <c r="U1832" s="89" t="n">
        <v>44216</v>
      </c>
    </row>
    <row r="1833" customFormat="false" ht="13.8" hidden="false" customHeight="false" outlineLevel="0" collapsed="false">
      <c r="N1833" s="98" t="s">
        <v>2095</v>
      </c>
      <c r="O1833" s="98" t="s">
        <v>2252</v>
      </c>
      <c r="P1833" s="98" t="s">
        <v>2253</v>
      </c>
      <c r="Q1833" s="1" t="str">
        <f aca="false">CONCATENATE(N1833," - ",P1833)</f>
        <v>2B - VALLE-DI-CAMPOLORO</v>
      </c>
      <c r="R1833" s="89" t="n">
        <v>44162</v>
      </c>
      <c r="S1833" s="89" t="n">
        <v>44216</v>
      </c>
      <c r="T1833" s="90" t="n">
        <v>0</v>
      </c>
      <c r="U1833" s="89" t="n">
        <v>44216</v>
      </c>
    </row>
    <row r="1834" customFormat="false" ht="13.8" hidden="false" customHeight="false" outlineLevel="0" collapsed="false">
      <c r="N1834" s="98" t="s">
        <v>2095</v>
      </c>
      <c r="O1834" s="98" t="s">
        <v>2254</v>
      </c>
      <c r="P1834" s="98" t="s">
        <v>2255</v>
      </c>
      <c r="Q1834" s="1" t="str">
        <f aca="false">CONCATENATE(N1834," - ",P1834)</f>
        <v>2B - VALLE-D'OREZZA</v>
      </c>
      <c r="R1834" s="89" t="n">
        <v>44162</v>
      </c>
      <c r="S1834" s="89" t="n">
        <v>44216</v>
      </c>
      <c r="T1834" s="90" t="n">
        <v>0</v>
      </c>
      <c r="U1834" s="89" t="n">
        <v>44216</v>
      </c>
    </row>
    <row r="1835" customFormat="false" ht="13.8" hidden="false" customHeight="false" outlineLevel="0" collapsed="false">
      <c r="N1835" s="98" t="s">
        <v>2095</v>
      </c>
      <c r="O1835" s="98" t="s">
        <v>2256</v>
      </c>
      <c r="P1835" s="98" t="s">
        <v>2257</v>
      </c>
      <c r="Q1835" s="1" t="str">
        <f aca="false">CONCATENATE(N1835," - ",P1835)</f>
        <v>2B - VELONE-ORNETO</v>
      </c>
      <c r="R1835" s="89" t="n">
        <v>44162</v>
      </c>
      <c r="S1835" s="89" t="n">
        <v>44216</v>
      </c>
      <c r="T1835" s="90" t="n">
        <v>0</v>
      </c>
      <c r="U1835" s="89" t="n">
        <v>44216</v>
      </c>
    </row>
    <row r="1836" customFormat="false" ht="13.8" hidden="false" customHeight="false" outlineLevel="0" collapsed="false">
      <c r="N1836" s="98" t="s">
        <v>2095</v>
      </c>
      <c r="O1836" s="98" t="s">
        <v>2258</v>
      </c>
      <c r="P1836" s="98" t="s">
        <v>2259</v>
      </c>
      <c r="Q1836" s="1" t="str">
        <f aca="false">CONCATENATE(N1836," - ",P1836)</f>
        <v>2B - VENZOLASCA</v>
      </c>
      <c r="R1836" s="89" t="n">
        <v>44158</v>
      </c>
      <c r="S1836" s="89" t="n">
        <v>44216</v>
      </c>
      <c r="T1836" s="90" t="n">
        <v>0</v>
      </c>
      <c r="U1836" s="89" t="n">
        <v>44216</v>
      </c>
    </row>
    <row r="1837" customFormat="false" ht="13.8" hidden="false" customHeight="false" outlineLevel="0" collapsed="false">
      <c r="N1837" s="98" t="s">
        <v>2095</v>
      </c>
      <c r="O1837" s="98" t="s">
        <v>2260</v>
      </c>
      <c r="P1837" s="98" t="s">
        <v>2261</v>
      </c>
      <c r="Q1837" s="1" t="str">
        <f aca="false">CONCATENATE(N1837," - ",P1837)</f>
        <v>2B - VERDESE</v>
      </c>
      <c r="R1837" s="89" t="n">
        <v>44162</v>
      </c>
      <c r="S1837" s="89" t="n">
        <v>44216</v>
      </c>
      <c r="T1837" s="90" t="n">
        <v>0</v>
      </c>
      <c r="U1837" s="89" t="n">
        <v>44216</v>
      </c>
    </row>
    <row r="1838" customFormat="false" ht="13.8" hidden="false" customHeight="false" outlineLevel="0" collapsed="false">
      <c r="N1838" s="98" t="s">
        <v>2095</v>
      </c>
      <c r="O1838" s="98" t="s">
        <v>2262</v>
      </c>
      <c r="P1838" s="98" t="s">
        <v>2263</v>
      </c>
      <c r="Q1838" s="1" t="str">
        <f aca="false">CONCATENATE(N1838," - ",P1838)</f>
        <v>2B - VESCOVATO</v>
      </c>
      <c r="R1838" s="89" t="n">
        <v>44148</v>
      </c>
      <c r="S1838" s="89" t="n">
        <v>44216</v>
      </c>
      <c r="T1838" s="90" t="n">
        <v>0</v>
      </c>
      <c r="U1838" s="89" t="n">
        <v>44216</v>
      </c>
    </row>
    <row r="1839" customFormat="false" ht="13.8" hidden="false" customHeight="false" outlineLevel="0" collapsed="false">
      <c r="N1839" s="98" t="s">
        <v>2095</v>
      </c>
      <c r="O1839" s="98" t="s">
        <v>2264</v>
      </c>
      <c r="P1839" s="98" t="s">
        <v>2265</v>
      </c>
      <c r="Q1839" s="1" t="str">
        <f aca="false">CONCATENATE(N1839," - ",P1839)</f>
        <v>2B - VIGNALE</v>
      </c>
      <c r="R1839" s="89" t="n">
        <v>44158</v>
      </c>
      <c r="S1839" s="89" t="n">
        <v>44216</v>
      </c>
      <c r="T1839" s="90" t="n">
        <v>0</v>
      </c>
      <c r="U1839" s="89" t="n">
        <v>44216</v>
      </c>
    </row>
    <row r="1840" customFormat="false" ht="13.8" hidden="false" customHeight="false" outlineLevel="0" collapsed="false">
      <c r="N1840" s="98" t="s">
        <v>2095</v>
      </c>
      <c r="O1840" s="98" t="s">
        <v>2266</v>
      </c>
      <c r="P1840" s="98" t="s">
        <v>2267</v>
      </c>
      <c r="Q1840" s="1" t="str">
        <f aca="false">CONCATENATE(N1840," - ",P1840)</f>
        <v>2B - VOLPAJOLA</v>
      </c>
      <c r="R1840" s="89" t="n">
        <v>44158</v>
      </c>
      <c r="S1840" s="89" t="n">
        <v>44216</v>
      </c>
      <c r="T1840" s="90" t="n">
        <v>0</v>
      </c>
      <c r="U1840" s="89" t="n">
        <v>44216</v>
      </c>
    </row>
    <row r="1841" customFormat="false" ht="13.8" hidden="false" customHeight="false" outlineLevel="0" collapsed="false">
      <c r="N1841" s="98" t="s">
        <v>2095</v>
      </c>
      <c r="O1841" s="98" t="s">
        <v>2268</v>
      </c>
      <c r="P1841" s="98" t="s">
        <v>2269</v>
      </c>
      <c r="Q1841" s="1" t="str">
        <f aca="false">CONCATENATE(N1841," - ",P1841)</f>
        <v>2B - ZILIA</v>
      </c>
      <c r="R1841" s="89" t="n">
        <v>44162</v>
      </c>
      <c r="S1841" s="89" t="n">
        <v>44216</v>
      </c>
      <c r="T1841" s="90" t="n">
        <v>0</v>
      </c>
      <c r="U1841" s="89" t="n">
        <v>44216</v>
      </c>
    </row>
  </sheetData>
  <sheetProtection sheet="true" objects="true" scenarios="true"/>
  <printOptions headings="false" gridLines="false" gridLinesSet="true" horizontalCentered="false" verticalCentered="false"/>
  <pageMargins left="0.4375" right="0.343055555555556" top="0.196527777777778" bottom="0.335416666666667" header="0.196527777777778" footer="0.196527777777778"/>
  <pageSetup paperSize="77" scale="70" firstPageNumber="1" fitToWidth="1" fitToHeight="1" pageOrder="overThenDown" orientation="landscape" blackAndWhite="false" draft="false" cellComments="none" useFirstPageNumber="false" horizontalDpi="300" verticalDpi="300" copies="1"/>
  <headerFooter differentFirst="false" differentOddEven="false">
    <oddHeader/>
    <oddFooter>&amp;L&amp;"Arial,Normal"&amp;10&amp;F&amp;C&amp;"Arial,Normal"&amp;10Page &amp;P/&amp;N</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LibreOffice/6.3.0.4$Windows_X86_64 LibreOffice_project/057fc023c990d676a43019934386b85b21a9ee99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2021-12-10T16:40:38Z</dcterms:created>
  <dc:creator/>
  <dc:description/>
  <dc:language>fr-FR</dc:language>
  <cp:lastModifiedBy/>
  <cp:revision>1</cp:revision>
  <dc:subject/>
  <dc:title/>
</cp:coreProperties>
</file>