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300" windowWidth="15480" windowHeight="9975" tabRatio="752" activeTab="0"/>
  </bookViews>
  <sheets>
    <sheet name="colza-tournesol" sheetId="1" r:id="rId1"/>
    <sheet name="soja-lin" sheetId="2" r:id="rId2"/>
    <sheet name="proteagineux" sheetId="3" r:id="rId3"/>
  </sheets>
  <externalReferences>
    <externalReference r:id="rId6"/>
    <externalReference r:id="rId7"/>
    <externalReference r:id="rId8"/>
  </externalReferences>
  <definedNames>
    <definedName name="_xlnm.Print_Area" localSheetId="0">'colza-tournesol'!$A$1:$N$81</definedName>
    <definedName name="_xlnm.Print_Area" localSheetId="2">'proteagineux'!$A$1:$R$80</definedName>
    <definedName name="_xlnm.Print_Area" localSheetId="1">'soja-lin'!$A$1:$R$80</definedName>
  </definedNames>
  <calcPr fullCalcOnLoad="1"/>
</workbook>
</file>

<file path=xl/sharedStrings.xml><?xml version="1.0" encoding="utf-8"?>
<sst xmlns="http://schemas.openxmlformats.org/spreadsheetml/2006/main" count="173" uniqueCount="37">
  <si>
    <t>colza</t>
  </si>
  <si>
    <t>tournesol</t>
  </si>
  <si>
    <t>soja</t>
  </si>
  <si>
    <t>%</t>
  </si>
  <si>
    <t>pois</t>
  </si>
  <si>
    <t>lupin</t>
  </si>
  <si>
    <t>collecte</t>
  </si>
  <si>
    <t>semence</t>
  </si>
  <si>
    <t>Stocks nationaux des protéagineux</t>
  </si>
  <si>
    <t>total oléagineux</t>
  </si>
  <si>
    <t>Stocks nationaux des oléagineux</t>
  </si>
  <si>
    <t>semence totale</t>
  </si>
  <si>
    <t xml:space="preserve"> Mois</t>
  </si>
  <si>
    <t xml:space="preserve"> juillet</t>
  </si>
  <si>
    <t xml:space="preserve"> août</t>
  </si>
  <si>
    <t xml:space="preserve"> septembre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</si>
  <si>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</si>
  <si>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</si>
  <si>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</si>
  <si>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</si>
  <si>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</si>
  <si>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</si>
  <si>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</si>
  <si>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</si>
  <si>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</si>
  <si>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>dont  bio</t>
  </si>
  <si>
    <t>lin</t>
  </si>
  <si>
    <t>feves</t>
  </si>
  <si>
    <t>st totale</t>
  </si>
  <si>
    <t>st bio</t>
  </si>
  <si>
    <t>total</t>
  </si>
  <si>
    <t>07</t>
  </si>
  <si>
    <t>08</t>
  </si>
  <si>
    <t>09</t>
  </si>
  <si>
    <t>stock</t>
  </si>
  <si>
    <t>2010</t>
  </si>
  <si>
    <t>2012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</si>
</sst>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d\-mmm\-\y\y"/>
    <numFmt numFmtId="173" formatCode="0.0%"/>
    <numFmt numFmtId="174" formatCode="0.000%"/>
    <numFmt numFmtId="175" formatCode="#,##0.0"/>
    <numFmt numFmtId="176" formatCode="0.0000000"/>
    <numFmt numFmtId="177" formatCode="0.00000000"/>
    <numFmt numFmtId="178" formatCode="0.00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mmm\-yyyy"/>
    <numFmt numFmtId="185" formatCode="dd/mm/yyyy\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40C]dddd\ d\ mmmm\ yyyy"/>
    <numFmt numFmtId="195" formatCode="[$-40C]mmmm\-yy;@"/>
  </numFmts>
  <fonts count="77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i/>
      <sz val="14"/>
      <name val="Times New Roman"/>
      <family val="0"/>
    </font>
    <font>
      <b/>
      <sz val="9"/>
      <color indexed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sz val="10"/>
      <color indexed="56"/>
      <name val="MS Sans Serif"/>
      <family val="0"/>
    </font>
    <font>
      <b/>
      <sz val="9"/>
      <color indexed="56"/>
      <name val="Arial"/>
      <family val="0"/>
    </font>
    <font>
      <b/>
      <i/>
      <sz val="14"/>
      <color indexed="56"/>
      <name val="Times New Roman"/>
      <family val="0"/>
    </font>
    <font>
      <b/>
      <i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17"/>
      <name val="Arial"/>
      <family val="2"/>
    </font>
    <font>
      <b/>
      <i/>
      <sz val="18"/>
      <color indexed="20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4"/>
      <color indexed="8"/>
      <name val="Arial Black"/>
      <family val="2"/>
    </font>
    <font>
      <sz val="20"/>
      <name val="Arial Black"/>
      <family val="2"/>
    </font>
    <font>
      <sz val="8.5"/>
      <name val="Arial"/>
      <family val="0"/>
    </font>
    <font>
      <b/>
      <sz val="10.75"/>
      <name val="Arial"/>
      <family val="2"/>
    </font>
    <font>
      <b/>
      <sz val="9"/>
      <color indexed="50"/>
      <name val="Arial"/>
      <family val="2"/>
    </font>
    <font>
      <b/>
      <i/>
      <sz val="14"/>
      <color indexed="46"/>
      <name val="Times New Roman"/>
      <family val="1"/>
    </font>
    <font>
      <sz val="11"/>
      <color indexed="46"/>
      <name val="Arial Black"/>
      <family val="2"/>
    </font>
    <font>
      <sz val="12"/>
      <color indexed="46"/>
      <name val="Arial Black"/>
      <family val="2"/>
    </font>
    <font>
      <b/>
      <sz val="12"/>
      <color indexed="46"/>
      <name val="Arial Black"/>
      <family val="2"/>
    </font>
    <font>
      <b/>
      <i/>
      <sz val="14"/>
      <color indexed="46"/>
      <name val="Arial Black"/>
      <family val="2"/>
    </font>
    <font>
      <b/>
      <sz val="11"/>
      <color indexed="46"/>
      <name val="Arial Black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2.25"/>
      <name val="Arial"/>
      <family val="0"/>
    </font>
    <font>
      <sz val="2.5"/>
      <name val="Arial"/>
      <family val="0"/>
    </font>
    <font>
      <b/>
      <sz val="2.5"/>
      <name val="Arial"/>
      <family val="2"/>
    </font>
    <font>
      <b/>
      <sz val="2.25"/>
      <name val="Arial"/>
      <family val="2"/>
    </font>
    <font>
      <sz val="15"/>
      <color indexed="17"/>
      <name val="Arial Black"/>
      <family val="2"/>
    </font>
    <font>
      <b/>
      <sz val="11"/>
      <color indexed="50"/>
      <name val="Arial"/>
      <family val="2"/>
    </font>
    <font>
      <b/>
      <sz val="10"/>
      <color indexed="8"/>
      <name val="MS Sans Serif"/>
      <family val="2"/>
    </font>
    <font>
      <sz val="10"/>
      <name val="Arial"/>
      <family val="0"/>
    </font>
    <font>
      <b/>
      <sz val="10"/>
      <name val="Arial"/>
      <family val="0"/>
    </font>
    <font>
      <sz val="10"/>
      <color indexed="46"/>
      <name val="Arial"/>
      <family val="2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sz val="13"/>
      <color indexed="8"/>
      <name val="MS Sans Serif"/>
      <family val="0"/>
    </font>
    <font>
      <b/>
      <sz val="14"/>
      <color indexed="50"/>
      <name val="Arial"/>
      <family val="2"/>
    </font>
    <font>
      <sz val="9"/>
      <color indexed="12"/>
      <name val="Arial"/>
      <family val="2"/>
    </font>
    <font>
      <sz val="18"/>
      <color indexed="8"/>
      <name val="Arial"/>
      <family val="2"/>
    </font>
    <font>
      <sz val="12"/>
      <color indexed="20"/>
      <name val="Arial Black"/>
      <family val="2"/>
    </font>
    <font>
      <b/>
      <sz val="9"/>
      <color indexed="8"/>
      <name val="Arial Black"/>
      <family val="2"/>
    </font>
    <font>
      <sz val="9.5"/>
      <name val="Arial Black"/>
      <family val="2"/>
    </font>
    <font>
      <sz val="9.5"/>
      <name val="Arial"/>
      <family val="0"/>
    </font>
    <font>
      <b/>
      <sz val="9.25"/>
      <name val="Arial"/>
      <family val="2"/>
    </font>
    <font>
      <sz val="8.75"/>
      <name val="Arial"/>
      <family val="0"/>
    </font>
    <font>
      <sz val="10"/>
      <color indexed="17"/>
      <name val="Arial"/>
      <family val="0"/>
    </font>
    <font>
      <sz val="12"/>
      <color indexed="43"/>
      <name val="Arial Black"/>
      <family val="2"/>
    </font>
    <font>
      <sz val="20"/>
      <color indexed="17"/>
      <name val="Arial Black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20"/>
      <color indexed="47"/>
      <name val="Arial Black"/>
      <family val="2"/>
    </font>
    <font>
      <sz val="15"/>
      <color indexed="47"/>
      <name val="Arial Black"/>
      <family val="2"/>
    </font>
    <font>
      <b/>
      <sz val="9"/>
      <color indexed="47"/>
      <name val="Arial"/>
      <family val="2"/>
    </font>
    <font>
      <sz val="12"/>
      <color indexed="47"/>
      <name val="Arial Black"/>
      <family val="2"/>
    </font>
    <font>
      <i/>
      <sz val="9"/>
      <color indexed="47"/>
      <name val="Arial"/>
      <family val="0"/>
    </font>
    <font>
      <sz val="9"/>
      <color indexed="47"/>
      <name val="Arial"/>
      <family val="0"/>
    </font>
    <font>
      <b/>
      <sz val="10"/>
      <color indexed="47"/>
      <name val="MS Sans Serif"/>
      <family val="0"/>
    </font>
    <font>
      <sz val="11"/>
      <color indexed="47"/>
      <name val="Arial Black"/>
      <family val="2"/>
    </font>
    <font>
      <sz val="10"/>
      <color indexed="9"/>
      <name val="Arial Black"/>
      <family val="2"/>
    </font>
    <font>
      <sz val="9"/>
      <color indexed="9"/>
      <name val="Arial"/>
      <family val="0"/>
    </font>
    <font>
      <sz val="10"/>
      <color indexed="9"/>
      <name val="MS Sans Serif"/>
      <family val="0"/>
    </font>
    <font>
      <b/>
      <sz val="10"/>
      <color indexed="9"/>
      <name val="MS Sans Serif"/>
      <family val="0"/>
    </font>
    <font>
      <sz val="20"/>
      <color indexed="9"/>
      <name val="Arial Black"/>
      <family val="2"/>
    </font>
    <font>
      <b/>
      <sz val="9"/>
      <color indexed="9"/>
      <name val="Arial Black"/>
      <family val="2"/>
    </font>
    <font>
      <b/>
      <sz val="9.5"/>
      <name val="Arial Black"/>
      <family val="2"/>
    </font>
    <font>
      <i/>
      <sz val="9"/>
      <color indexed="8"/>
      <name val="Arial"/>
      <family val="0"/>
    </font>
    <font>
      <i/>
      <sz val="9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47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7"/>
      </right>
      <top>
        <color indexed="63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thin">
        <color indexed="47"/>
      </right>
      <top>
        <color indexed="63"/>
      </top>
      <bottom style="medium">
        <color indexed="47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0" fontId="31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9" fontId="40" fillId="0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Fill="1" applyBorder="1" applyAlignment="1">
      <alignment/>
    </xf>
    <xf numFmtId="3" fontId="42" fillId="2" borderId="0" xfId="0" applyNumberFormat="1" applyFont="1" applyFill="1" applyBorder="1" applyAlignment="1">
      <alignment horizontal="right"/>
    </xf>
    <xf numFmtId="9" fontId="42" fillId="0" borderId="0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13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9" fontId="1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0" fontId="15" fillId="0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9" fontId="23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47" fillId="0" borderId="0" xfId="0" applyFont="1" applyBorder="1" applyAlignment="1">
      <alignment vertical="justify" wrapText="1"/>
    </xf>
    <xf numFmtId="0" fontId="31" fillId="0" borderId="0" xfId="0" applyFont="1" applyAlignment="1">
      <alignment vertical="justify" wrapText="1"/>
    </xf>
    <xf numFmtId="3" fontId="4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7" fillId="0" borderId="0" xfId="0" applyFont="1" applyFill="1" applyAlignment="1">
      <alignment/>
    </xf>
    <xf numFmtId="3" fontId="38" fillId="0" borderId="0" xfId="0" applyNumberFormat="1" applyFont="1" applyBorder="1" applyAlignment="1">
      <alignment/>
    </xf>
    <xf numFmtId="17" fontId="1" fillId="0" borderId="0" xfId="0" applyNumberFormat="1" applyFont="1" applyAlignment="1">
      <alignment/>
    </xf>
    <xf numFmtId="0" fontId="37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56" fillId="0" borderId="0" xfId="0" applyFont="1" applyFill="1" applyAlignment="1">
      <alignment/>
    </xf>
    <xf numFmtId="0" fontId="19" fillId="0" borderId="0" xfId="0" applyFont="1" applyAlignment="1">
      <alignment/>
    </xf>
    <xf numFmtId="0" fontId="56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3" fontId="39" fillId="0" borderId="1" xfId="0" applyNumberFormat="1" applyFont="1" applyFill="1" applyBorder="1" applyAlignment="1">
      <alignment/>
    </xf>
    <xf numFmtId="0" fontId="57" fillId="3" borderId="0" xfId="0" applyFont="1" applyFill="1" applyBorder="1" applyAlignment="1">
      <alignment/>
    </xf>
    <xf numFmtId="3" fontId="58" fillId="3" borderId="0" xfId="0" applyNumberFormat="1" applyFont="1" applyFill="1" applyBorder="1" applyAlignment="1">
      <alignment horizontal="center"/>
    </xf>
    <xf numFmtId="3" fontId="58" fillId="3" borderId="0" xfId="0" applyNumberFormat="1" applyFont="1" applyFill="1" applyBorder="1" applyAlignment="1">
      <alignment/>
    </xf>
    <xf numFmtId="0" fontId="59" fillId="3" borderId="0" xfId="0" applyFont="1" applyFill="1" applyBorder="1" applyAlignment="1">
      <alignment/>
    </xf>
    <xf numFmtId="3" fontId="62" fillId="0" borderId="0" xfId="0" applyNumberFormat="1" applyFont="1" applyFill="1" applyBorder="1" applyAlignment="1">
      <alignment/>
    </xf>
    <xf numFmtId="3" fontId="62" fillId="0" borderId="0" xfId="0" applyNumberFormat="1" applyFont="1" applyFill="1" applyBorder="1" applyAlignment="1">
      <alignment/>
    </xf>
    <xf numFmtId="0" fontId="39" fillId="0" borderId="1" xfId="0" applyFont="1" applyFill="1" applyBorder="1" applyAlignment="1">
      <alignment/>
    </xf>
    <xf numFmtId="3" fontId="40" fillId="0" borderId="1" xfId="0" applyNumberFormat="1" applyFont="1" applyFill="1" applyBorder="1" applyAlignment="1">
      <alignment/>
    </xf>
    <xf numFmtId="3" fontId="41" fillId="0" borderId="1" xfId="0" applyNumberFormat="1" applyFont="1" applyFill="1" applyBorder="1" applyAlignment="1">
      <alignment/>
    </xf>
    <xf numFmtId="3" fontId="42" fillId="0" borderId="1" xfId="0" applyNumberFormat="1" applyFont="1" applyFill="1" applyBorder="1" applyAlignment="1">
      <alignment/>
    </xf>
    <xf numFmtId="3" fontId="54" fillId="0" borderId="1" xfId="0" applyNumberFormat="1" applyFont="1" applyFill="1" applyBorder="1" applyAlignment="1">
      <alignment/>
    </xf>
    <xf numFmtId="3" fontId="54" fillId="0" borderId="1" xfId="0" applyNumberFormat="1" applyFont="1" applyFill="1" applyBorder="1" applyAlignment="1">
      <alignment/>
    </xf>
    <xf numFmtId="3" fontId="42" fillId="0" borderId="1" xfId="0" applyNumberFormat="1" applyFont="1" applyFill="1" applyBorder="1" applyAlignment="1">
      <alignment/>
    </xf>
    <xf numFmtId="3" fontId="30" fillId="0" borderId="1" xfId="0" applyNumberFormat="1" applyFont="1" applyFill="1" applyBorder="1" applyAlignment="1">
      <alignment/>
    </xf>
    <xf numFmtId="9" fontId="40" fillId="0" borderId="1" xfId="0" applyNumberFormat="1" applyFont="1" applyFill="1" applyBorder="1" applyAlignment="1">
      <alignment/>
    </xf>
    <xf numFmtId="3" fontId="62" fillId="0" borderId="2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62" fillId="0" borderId="4" xfId="0" applyNumberFormat="1" applyFont="1" applyFill="1" applyBorder="1" applyAlignment="1">
      <alignment/>
    </xf>
    <xf numFmtId="3" fontId="62" fillId="0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62" fillId="0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5" fillId="0" borderId="0" xfId="0" applyFont="1" applyAlignment="1">
      <alignment/>
    </xf>
    <xf numFmtId="0" fontId="57" fillId="3" borderId="0" xfId="0" applyFont="1" applyFill="1" applyAlignment="1">
      <alignment/>
    </xf>
    <xf numFmtId="0" fontId="44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/>
    </xf>
    <xf numFmtId="0" fontId="39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9" fontId="1" fillId="0" borderId="5" xfId="0" applyNumberFormat="1" applyFont="1" applyFill="1" applyBorder="1" applyAlignment="1">
      <alignment/>
    </xf>
    <xf numFmtId="49" fontId="59" fillId="3" borderId="0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/>
    </xf>
    <xf numFmtId="3" fontId="42" fillId="2" borderId="1" xfId="0" applyNumberFormat="1" applyFont="1" applyFill="1" applyBorder="1" applyAlignment="1">
      <alignment horizontal="right"/>
    </xf>
    <xf numFmtId="9" fontId="42" fillId="0" borderId="1" xfId="0" applyNumberFormat="1" applyFont="1" applyFill="1" applyBorder="1" applyAlignment="1">
      <alignment horizontal="right"/>
    </xf>
    <xf numFmtId="3" fontId="0" fillId="0" borderId="7" xfId="0" applyNumberForma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3" fontId="46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9" fontId="13" fillId="0" borderId="1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horizontal="center"/>
    </xf>
    <xf numFmtId="0" fontId="58" fillId="3" borderId="0" xfId="0" applyFont="1" applyFill="1" applyAlignment="1">
      <alignment horizontal="center"/>
    </xf>
    <xf numFmtId="0" fontId="69" fillId="0" borderId="0" xfId="0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69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49" fontId="59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/>
    </xf>
    <xf numFmtId="3" fontId="69" fillId="0" borderId="0" xfId="0" applyNumberFormat="1" applyFont="1" applyFill="1" applyBorder="1" applyAlignment="1">
      <alignment/>
    </xf>
    <xf numFmtId="9" fontId="69" fillId="0" borderId="0" xfId="0" applyNumberFormat="1" applyFont="1" applyFill="1" applyBorder="1" applyAlignment="1">
      <alignment/>
    </xf>
    <xf numFmtId="0" fontId="70" fillId="0" borderId="0" xfId="0" applyFont="1" applyFill="1" applyBorder="1" applyAlignment="1">
      <alignment/>
    </xf>
    <xf numFmtId="3" fontId="70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3" fontId="69" fillId="0" borderId="0" xfId="0" applyNumberFormat="1" applyFont="1" applyBorder="1" applyAlignment="1">
      <alignment/>
    </xf>
    <xf numFmtId="0" fontId="72" fillId="0" borderId="0" xfId="0" applyFont="1" applyFill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0" fontId="73" fillId="3" borderId="0" xfId="0" applyNumberFormat="1" applyFont="1" applyFill="1" applyBorder="1" applyAlignment="1" quotePrefix="1">
      <alignment horizontal="center"/>
    </xf>
    <xf numFmtId="49" fontId="73" fillId="3" borderId="0" xfId="0" applyNumberFormat="1" applyFont="1" applyFill="1" applyBorder="1" applyAlignment="1">
      <alignment horizontal="center"/>
    </xf>
    <xf numFmtId="0" fontId="73" fillId="3" borderId="0" xfId="0" applyFont="1" applyFill="1" applyBorder="1" applyAlignment="1">
      <alignment horizontal="center"/>
    </xf>
    <xf numFmtId="3" fontId="73" fillId="3" borderId="0" xfId="0" applyNumberFormat="1" applyFont="1" applyFill="1" applyBorder="1" applyAlignment="1" quotePrefix="1">
      <alignment horizontal="center"/>
    </xf>
    <xf numFmtId="3" fontId="73" fillId="3" borderId="0" xfId="0" applyNumberFormat="1" applyFont="1" applyFill="1" applyBorder="1" applyAlignment="1">
      <alignment horizontal="center"/>
    </xf>
    <xf numFmtId="3" fontId="42" fillId="0" borderId="0" xfId="0" applyNumberFormat="1" applyFont="1" applyBorder="1" applyAlignment="1">
      <alignment/>
    </xf>
    <xf numFmtId="0" fontId="75" fillId="0" borderId="0" xfId="0" applyFont="1" applyFill="1" applyAlignment="1">
      <alignment/>
    </xf>
    <xf numFmtId="0" fontId="6" fillId="0" borderId="0" xfId="0" applyFont="1" applyAlignment="1">
      <alignment/>
    </xf>
    <xf numFmtId="0" fontId="76" fillId="0" borderId="0" xfId="0" applyFont="1" applyFill="1" applyAlignment="1">
      <alignment/>
    </xf>
    <xf numFmtId="0" fontId="58" fillId="3" borderId="0" xfId="0" applyFont="1" applyFill="1" applyBorder="1" applyAlignment="1">
      <alignment horizontal="center"/>
    </xf>
    <xf numFmtId="3" fontId="58" fillId="3" borderId="0" xfId="0" applyNumberFormat="1" applyFont="1" applyFill="1" applyBorder="1" applyAlignment="1">
      <alignment horizontal="center"/>
    </xf>
    <xf numFmtId="17" fontId="42" fillId="0" borderId="0" xfId="0" applyNumberFormat="1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68" fillId="3" borderId="0" xfId="0" applyFont="1" applyFill="1" applyAlignment="1">
      <alignment horizontal="center"/>
    </xf>
    <xf numFmtId="0" fontId="58" fillId="3" borderId="0" xfId="0" applyFont="1" applyFill="1" applyAlignment="1">
      <alignment horizontal="center"/>
    </xf>
    <xf numFmtId="3" fontId="58" fillId="0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BEC00"/>
      <rgbColor rgb="00FF00FF"/>
      <rgbColor rgb="0000FFFF"/>
      <rgbColor rgb="00800000"/>
      <rgbColor rgb="00FABA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7AD00"/>
      <rgbColor rgb="00A6CAF0"/>
      <rgbColor rgb="00CC9CCC"/>
      <rgbColor rgb="009933FF"/>
      <rgbColor rgb="00FABA00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48593175"/>
        <c:axId val="34685392"/>
      </c:lineChart>
      <c:catAx>
        <c:axId val="4859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34685392"/>
        <c:crosses val="autoZero"/>
        <c:auto val="1"/>
        <c:lblOffset val="100"/>
        <c:noMultiLvlLbl val="0"/>
      </c:catAx>
      <c:valAx>
        <c:axId val="34685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48593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2"/>
          <c:order val="2"/>
          <c:tx>
            <c:v>2 009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5146.6</c:v>
              </c:pt>
              <c:pt idx="1">
                <c:v>8942.5</c:v>
              </c:pt>
              <c:pt idx="2">
                <c:v>12166.2</c:v>
              </c:pt>
              <c:pt idx="3">
                <c:v>13286.4</c:v>
              </c:pt>
              <c:pt idx="4">
                <c:v>14583.6</c:v>
              </c:pt>
              <c:pt idx="5">
                <c:v>15282.2</c:v>
              </c:pt>
              <c:pt idx="6">
                <c:v>15680.5</c:v>
              </c:pt>
              <c:pt idx="7">
                <c:v>16061.7</c:v>
              </c:pt>
              <c:pt idx="8">
                <c:v>17215</c:v>
              </c:pt>
              <c:pt idx="9">
                <c:v>17844.1</c:v>
              </c:pt>
              <c:pt idx="10">
                <c:v>18232</c:v>
              </c:pt>
              <c:pt idx="11">
                <c:v>19279.4</c:v>
              </c:pt>
            </c:numLit>
          </c:val>
          <c:smooth val="0"/>
        </c:ser>
        <c:marker val="1"/>
        <c:axId val="56321613"/>
        <c:axId val="37132470"/>
      </c:lineChart>
      <c:catAx>
        <c:axId val="5632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7132470"/>
        <c:crosses val="autoZero"/>
        <c:auto val="1"/>
        <c:lblOffset val="100"/>
        <c:noMultiLvlLbl val="0"/>
      </c:catAx>
      <c:valAx>
        <c:axId val="371324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6321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9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Pt>
            <c:idx val="5"/>
            <c:spPr>
              <a:pattFill prst="dk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'colza-tournesol'!$AA$30:$AA$34</c:f>
              <c:strCache>
                <c:ptCount val="3"/>
                <c:pt idx="0">
                  <c:v>colza</c:v>
                </c:pt>
                <c:pt idx="1">
                  <c:v>tournesol</c:v>
                </c:pt>
                <c:pt idx="2">
                  <c:v>soja</c:v>
                </c:pt>
              </c:strCache>
            </c:strRef>
          </c:cat>
          <c:val>
            <c:numRef>
              <c:f>'colza-tournesol'!$AD$30:$AD$32</c:f>
              <c:numCache>
                <c:ptCount val="3"/>
                <c:pt idx="0">
                  <c:v>505.34</c:v>
                </c:pt>
                <c:pt idx="1">
                  <c:v>11256.99</c:v>
                </c:pt>
                <c:pt idx="2">
                  <c:v>9213.62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9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Pt>
            <c:idx val="5"/>
            <c:spPr>
              <a:pattFill prst="dk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'colza-tournesol'!$AC$30:$AC$34</c:f>
              <c:strCache>
                <c:ptCount val="3"/>
                <c:pt idx="0">
                  <c:v>colza</c:v>
                </c:pt>
                <c:pt idx="1">
                  <c:v>tournesol</c:v>
                </c:pt>
                <c:pt idx="2">
                  <c:v>soja</c:v>
                </c:pt>
              </c:strCache>
            </c:strRef>
          </c:cat>
          <c:val>
            <c:numRef>
              <c:f>'colza-tournesol'!$AB$30:$AB$32</c:f>
              <c:numCache>
                <c:ptCount val="3"/>
                <c:pt idx="0">
                  <c:v>269.57</c:v>
                </c:pt>
                <c:pt idx="1">
                  <c:v>11860.92</c:v>
                </c:pt>
                <c:pt idx="2">
                  <c:v>8539.62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65756775"/>
        <c:axId val="54940064"/>
      </c:lineChart>
      <c:catAx>
        <c:axId val="65756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4940064"/>
        <c:crosses val="autoZero"/>
        <c:auto val="1"/>
        <c:lblOffset val="100"/>
        <c:noMultiLvlLbl val="0"/>
      </c:catAx>
      <c:valAx>
        <c:axId val="54940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65756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24698529"/>
        <c:axId val="20960170"/>
      </c:lineChart>
      <c:catAx>
        <c:axId val="2469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0960170"/>
        <c:crosses val="autoZero"/>
        <c:auto val="1"/>
        <c:lblOffset val="100"/>
        <c:noMultiLvlLbl val="0"/>
      </c:catAx>
      <c:valAx>
        <c:axId val="20960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4698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BA00"/>
              </a:solidFill>
            </c:spPr>
          </c:dPt>
          <c:dPt>
            <c:idx val="1"/>
            <c:spPr>
              <a:pattFill prst="dk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proteagineux!$AA$11:$AA$15</c:f>
              <c:strCache/>
            </c:strRef>
          </c:cat>
          <c:val>
            <c:numRef>
              <c:f>proteagineux!$AB$11:$AB$15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BA00"/>
              </a:solidFill>
            </c:spPr>
          </c:dPt>
          <c:dPt>
            <c:idx val="1"/>
            <c:spPr>
              <a:pattFill prst="dk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proteagineux!$AC$11:$AC$15</c:f>
              <c:strCache/>
            </c:strRef>
          </c:cat>
          <c:val>
            <c:numRef>
              <c:f>proteagineux!$AD$11:$AD$15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1"/>
          <c:order val="1"/>
          <c:tx>
            <c:v>2 009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3284429.9</c:v>
              </c:pt>
              <c:pt idx="1">
                <c:v>3805559.7</c:v>
              </c:pt>
              <c:pt idx="2">
                <c:v>3947181.1</c:v>
              </c:pt>
              <c:pt idx="3">
                <c:v>4030003.8</c:v>
              </c:pt>
              <c:pt idx="4">
                <c:v>4194519.1</c:v>
              </c:pt>
              <c:pt idx="5">
                <c:v>4312043.4</c:v>
              </c:pt>
              <c:pt idx="6">
                <c:v>4519446.9</c:v>
              </c:pt>
              <c:pt idx="7">
                <c:v>4790904.2</c:v>
              </c:pt>
              <c:pt idx="8">
                <c:v>5012382.1</c:v>
              </c:pt>
              <c:pt idx="9">
                <c:v>5180942.8</c:v>
              </c:pt>
              <c:pt idx="10">
                <c:v>5386244.5</c:v>
              </c:pt>
              <c:pt idx="11">
                <c:v>5464068.3</c:v>
              </c:pt>
            </c:numLit>
          </c:val>
          <c:smooth val="0"/>
        </c:ser>
        <c:ser>
          <c:idx val="2"/>
          <c:order val="2"/>
          <c:tx>
            <c:v>2 010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2440154.7</c:v>
              </c:pt>
              <c:pt idx="1">
                <c:v>3159827.6</c:v>
              </c:pt>
              <c:pt idx="2">
                <c:v>3366121.6</c:v>
              </c:pt>
              <c:pt idx="3">
                <c:v>3476950.7</c:v>
              </c:pt>
              <c:pt idx="4">
                <c:v>3734452.9</c:v>
              </c:pt>
              <c:pt idx="5">
                <c:v>3889112.3</c:v>
              </c:pt>
              <c:pt idx="6">
                <c:v>4094164.9</c:v>
              </c:pt>
              <c:pt idx="7">
                <c:v>4316593</c:v>
              </c:pt>
              <c:pt idx="8">
                <c:v>4458110</c:v>
              </c:pt>
              <c:pt idx="9">
                <c:v>4571476.6</c:v>
              </c:pt>
              <c:pt idx="10">
                <c:v>4677846.6</c:v>
              </c:pt>
              <c:pt idx="11">
                <c:v>4719942.55</c:v>
              </c:pt>
            </c:numLit>
          </c:val>
          <c:smooth val="0"/>
        </c:ser>
        <c:marker val="1"/>
        <c:axId val="43733073"/>
        <c:axId val="58053338"/>
      </c:lineChart>
      <c:catAx>
        <c:axId val="4373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8053338"/>
        <c:crosses val="autoZero"/>
        <c:auto val="1"/>
        <c:lblOffset val="100"/>
        <c:noMultiLvlLbl val="0"/>
      </c:catAx>
      <c:valAx>
        <c:axId val="58053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37330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52717995"/>
        <c:axId val="4699908"/>
      </c:lineChart>
      <c:catAx>
        <c:axId val="52717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699908"/>
        <c:crosses val="autoZero"/>
        <c:auto val="1"/>
        <c:lblOffset val="100"/>
        <c:noMultiLvlLbl val="0"/>
      </c:catAx>
      <c:valAx>
        <c:axId val="4699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2717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1"/>
          <c:order val="1"/>
          <c:tx>
            <c:v>2 009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5535.2</c:v>
              </c:pt>
              <c:pt idx="1">
                <c:v>134001.8</c:v>
              </c:pt>
              <c:pt idx="2">
                <c:v>1129865.7</c:v>
              </c:pt>
              <c:pt idx="3">
                <c:v>1273990.1</c:v>
              </c:pt>
              <c:pt idx="4">
                <c:v>1319015.2</c:v>
              </c:pt>
              <c:pt idx="5">
                <c:v>1377350.1</c:v>
              </c:pt>
              <c:pt idx="6">
                <c:v>1431545.9</c:v>
              </c:pt>
              <c:pt idx="7">
                <c:v>1477753.3</c:v>
              </c:pt>
              <c:pt idx="8">
                <c:v>1529807.5</c:v>
              </c:pt>
              <c:pt idx="9">
                <c:v>1569004.3</c:v>
              </c:pt>
              <c:pt idx="10">
                <c:v>1600489.7</c:v>
              </c:pt>
              <c:pt idx="11">
                <c:v>1625690.6</c:v>
              </c:pt>
            </c:numLit>
          </c:val>
          <c:smooth val="0"/>
        </c:ser>
        <c:ser>
          <c:idx val="2"/>
          <c:order val="2"/>
          <c:tx>
            <c:v>2 010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1797.1</c:v>
              </c:pt>
              <c:pt idx="1">
                <c:v>33943.1</c:v>
              </c:pt>
              <c:pt idx="2">
                <c:v>825362</c:v>
              </c:pt>
              <c:pt idx="3">
                <c:v>1110375.5</c:v>
              </c:pt>
              <c:pt idx="4">
                <c:v>1222354.1</c:v>
              </c:pt>
              <c:pt idx="5">
                <c:v>1287466.9</c:v>
              </c:pt>
              <c:pt idx="6">
                <c:v>1351006.6</c:v>
              </c:pt>
              <c:pt idx="7">
                <c:v>1408274.6</c:v>
              </c:pt>
              <c:pt idx="8">
                <c:v>1445048.3</c:v>
              </c:pt>
              <c:pt idx="9">
                <c:v>1475379.2</c:v>
              </c:pt>
              <c:pt idx="10">
                <c:v>1507400.7</c:v>
              </c:pt>
              <c:pt idx="11">
                <c:v>1529890.97</c:v>
              </c:pt>
            </c:numLit>
          </c:val>
          <c:smooth val="0"/>
        </c:ser>
        <c:marker val="1"/>
        <c:axId val="42299173"/>
        <c:axId val="45148238"/>
      </c:lineChart>
      <c:catAx>
        <c:axId val="4229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5148238"/>
        <c:crosses val="autoZero"/>
        <c:auto val="1"/>
        <c:lblOffset val="100"/>
        <c:noMultiLvlLbl val="0"/>
      </c:catAx>
      <c:valAx>
        <c:axId val="45148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22991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275"/>
          <c:y val="0.1865"/>
          <c:w val="0.56725"/>
          <c:h val="0.6082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8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  <a:ln w="3175">
                <a:solidFill/>
              </a:ln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'colza-tournesol'!$AA$19:$AA$23</c:f>
              <c:strCache/>
            </c:strRef>
          </c:cat>
          <c:val>
            <c:numRef>
              <c:f>'colza-tournesol'!$AB$19:$AB$23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225"/>
          <c:y val="0.186"/>
          <c:w val="0.58675"/>
          <c:h val="0.609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8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  <a:ln w="3175">
                <a:solidFill/>
              </a:ln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'colza-tournesol'!$AA$10:$AA$14</c:f>
              <c:strCache/>
            </c:strRef>
          </c:cat>
          <c:val>
            <c:numRef>
              <c:f>'colza-tournesol'!$AB$10:$AB$14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3680959"/>
        <c:axId val="33128632"/>
      </c:lineChart>
      <c:catAx>
        <c:axId val="3680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3128632"/>
        <c:crosses val="autoZero"/>
        <c:auto val="1"/>
        <c:lblOffset val="100"/>
        <c:noMultiLvlLbl val="0"/>
      </c:catAx>
      <c:valAx>
        <c:axId val="33128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6809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2"/>
          <c:order val="2"/>
          <c:tx>
            <c:v>2 009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20.3</c:v>
              </c:pt>
              <c:pt idx="1">
                <c:v>4421.3</c:v>
              </c:pt>
              <c:pt idx="2">
                <c:v>41852</c:v>
              </c:pt>
              <c:pt idx="3">
                <c:v>70509</c:v>
              </c:pt>
              <c:pt idx="4">
                <c:v>76149.8</c:v>
              </c:pt>
              <c:pt idx="5">
                <c:v>78995.3</c:v>
              </c:pt>
              <c:pt idx="6">
                <c:v>83926.8</c:v>
              </c:pt>
              <c:pt idx="7">
                <c:v>87128.9</c:v>
              </c:pt>
              <c:pt idx="8">
                <c:v>89989</c:v>
              </c:pt>
              <c:pt idx="9">
                <c:v>92019.6</c:v>
              </c:pt>
              <c:pt idx="10">
                <c:v>93530.8</c:v>
              </c:pt>
              <c:pt idx="11">
                <c:v>96348.1</c:v>
              </c:pt>
            </c:numLit>
          </c:val>
          <c:smooth val="0"/>
        </c:ser>
        <c:marker val="1"/>
        <c:axId val="29722233"/>
        <c:axId val="66173506"/>
      </c:lineChart>
      <c:catAx>
        <c:axId val="29722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66173506"/>
        <c:crosses val="autoZero"/>
        <c:auto val="1"/>
        <c:lblOffset val="100"/>
        <c:noMultiLvlLbl val="0"/>
      </c:catAx>
      <c:valAx>
        <c:axId val="66173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97222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58690643"/>
        <c:axId val="58453740"/>
      </c:lineChart>
      <c:catAx>
        <c:axId val="5869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8453740"/>
        <c:crosses val="autoZero"/>
        <c:auto val="1"/>
        <c:lblOffset val="100"/>
        <c:noMultiLvlLbl val="0"/>
      </c:catAx>
      <c:valAx>
        <c:axId val="58453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8690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0.12325</cdr:x>
      <cdr:y>0</cdr:y>
    </cdr:from>
    <cdr:to>
      <cdr:x>0.89725</cdr:x>
      <cdr:y>0.2565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26479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colza bio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cdr:txBody>
    </cdr:sp>
  </cdr:relSizeAnchor>
  <cdr:relSizeAnchor xmlns:cdr="http://schemas.openxmlformats.org/drawingml/2006/chartDrawing">
    <cdr:from>
      <cdr:x>0.14575</cdr:x>
      <cdr:y>0.6745</cdr:y>
    </cdr:from>
    <cdr:to>
      <cdr:x>0.3545</cdr:x>
      <cdr:y>0.72675</cdr:y>
    </cdr:to>
    <cdr:sp>
      <cdr:nvSpPr>
        <cdr:cNvPr id="2" name="TextBox 2"/>
        <cdr:cNvSpPr txBox="1">
          <a:spLocks noChangeArrowheads="1"/>
        </cdr:cNvSpPr>
      </cdr:nvSpPr>
      <cdr:spPr>
        <a:xfrm>
          <a:off x="495300" y="0"/>
          <a:ext cx="714375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0.16825</cdr:y>
    </cdr:from>
    <cdr:to>
      <cdr:x>0.366</cdr:x>
      <cdr:y>0.2345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0"/>
          <a:ext cx="762000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573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621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91375" y="0"/>
          <a:ext cx="533400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34377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741997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5</xdr:col>
      <xdr:colOff>114300</xdr:colOff>
      <xdr:row>49</xdr:row>
      <xdr:rowOff>0</xdr:rowOff>
    </xdr:to>
    <xdr:graphicFrame>
      <xdr:nvGraphicFramePr>
        <xdr:cNvPr id="6" name="Chart 7"/>
        <xdr:cNvGraphicFramePr/>
      </xdr:nvGraphicFramePr>
      <xdr:xfrm>
        <a:off x="0" y="9182100"/>
        <a:ext cx="3371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5</xdr:col>
      <xdr:colOff>161925</xdr:colOff>
      <xdr:row>49</xdr:row>
      <xdr:rowOff>0</xdr:rowOff>
    </xdr:to>
    <xdr:graphicFrame>
      <xdr:nvGraphicFramePr>
        <xdr:cNvPr id="7" name="Chart 8"/>
        <xdr:cNvGraphicFramePr/>
      </xdr:nvGraphicFramePr>
      <xdr:xfrm>
        <a:off x="0" y="9182100"/>
        <a:ext cx="3419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49</xdr:row>
      <xdr:rowOff>0</xdr:rowOff>
    </xdr:from>
    <xdr:to>
      <xdr:col>3</xdr:col>
      <xdr:colOff>447675</xdr:colOff>
      <xdr:row>49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428625" y="9182100"/>
          <a:ext cx="21907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colza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561975</xdr:colOff>
      <xdr:row>49</xdr:row>
      <xdr:rowOff>0</xdr:rowOff>
    </xdr:from>
    <xdr:to>
      <xdr:col>1</xdr:col>
      <xdr:colOff>476250</xdr:colOff>
      <xdr:row>49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61975" y="9182100"/>
          <a:ext cx="695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7</xdr:col>
      <xdr:colOff>38100</xdr:colOff>
      <xdr:row>49</xdr:row>
      <xdr:rowOff>0</xdr:rowOff>
    </xdr:from>
    <xdr:to>
      <xdr:col>13</xdr:col>
      <xdr:colOff>57150</xdr:colOff>
      <xdr:row>49</xdr:row>
      <xdr:rowOff>0</xdr:rowOff>
    </xdr:to>
    <xdr:graphicFrame>
      <xdr:nvGraphicFramePr>
        <xdr:cNvPr id="10" name="Chart 11"/>
        <xdr:cNvGraphicFramePr/>
      </xdr:nvGraphicFramePr>
      <xdr:xfrm>
        <a:off x="4191000" y="9182100"/>
        <a:ext cx="3533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228600</xdr:colOff>
      <xdr:row>49</xdr:row>
      <xdr:rowOff>0</xdr:rowOff>
    </xdr:from>
    <xdr:to>
      <xdr:col>12</xdr:col>
      <xdr:colOff>495300</xdr:colOff>
      <xdr:row>49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4829175" y="9182100"/>
          <a:ext cx="26098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tournesol </a:t>
          </a:r>
          <a:r>
            <a:rPr lang="en-US" cap="none" sz="11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304800</xdr:colOff>
      <xdr:row>49</xdr:row>
      <xdr:rowOff>0</xdr:rowOff>
    </xdr:from>
    <xdr:to>
      <xdr:col>11</xdr:col>
      <xdr:colOff>285750</xdr:colOff>
      <xdr:row>49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800725" y="9182100"/>
          <a:ext cx="7048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7</xdr:col>
      <xdr:colOff>114300</xdr:colOff>
      <xdr:row>49</xdr:row>
      <xdr:rowOff>0</xdr:rowOff>
    </xdr:from>
    <xdr:to>
      <xdr:col>13</xdr:col>
      <xdr:colOff>180975</xdr:colOff>
      <xdr:row>49</xdr:row>
      <xdr:rowOff>0</xdr:rowOff>
    </xdr:to>
    <xdr:graphicFrame>
      <xdr:nvGraphicFramePr>
        <xdr:cNvPr id="13" name="Chart 14"/>
        <xdr:cNvGraphicFramePr/>
      </xdr:nvGraphicFramePr>
      <xdr:xfrm>
        <a:off x="4267200" y="9182100"/>
        <a:ext cx="3581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49</xdr:row>
      <xdr:rowOff>0</xdr:rowOff>
    </xdr:from>
    <xdr:to>
      <xdr:col>13</xdr:col>
      <xdr:colOff>114300</xdr:colOff>
      <xdr:row>49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4886325" y="9182100"/>
          <a:ext cx="289560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tournesol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85725</xdr:colOff>
      <xdr:row>53</xdr:row>
      <xdr:rowOff>0</xdr:rowOff>
    </xdr:from>
    <xdr:to>
      <xdr:col>6</xdr:col>
      <xdr:colOff>390525</xdr:colOff>
      <xdr:row>72</xdr:row>
      <xdr:rowOff>133350</xdr:rowOff>
    </xdr:to>
    <xdr:graphicFrame>
      <xdr:nvGraphicFramePr>
        <xdr:cNvPr id="15" name="Chart 21"/>
        <xdr:cNvGraphicFramePr/>
      </xdr:nvGraphicFramePr>
      <xdr:xfrm>
        <a:off x="85725" y="9791700"/>
        <a:ext cx="401002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49</xdr:row>
      <xdr:rowOff>19050</xdr:rowOff>
    </xdr:from>
    <xdr:to>
      <xdr:col>5</xdr:col>
      <xdr:colOff>142875</xdr:colOff>
      <xdr:row>51</xdr:row>
      <xdr:rowOff>28575</xdr:rowOff>
    </xdr:to>
    <xdr:sp>
      <xdr:nvSpPr>
        <xdr:cNvPr id="16" name="Texte 6"/>
        <xdr:cNvSpPr txBox="1">
          <a:spLocks noChangeArrowheads="1"/>
        </xdr:cNvSpPr>
      </xdr:nvSpPr>
      <xdr:spPr>
        <a:xfrm>
          <a:off x="209550" y="9201150"/>
          <a:ext cx="31908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: récolte 2011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171450</xdr:colOff>
      <xdr:row>49</xdr:row>
      <xdr:rowOff>19050</xdr:rowOff>
    </xdr:from>
    <xdr:to>
      <xdr:col>12</xdr:col>
      <xdr:colOff>714375</xdr:colOff>
      <xdr:row>51</xdr:row>
      <xdr:rowOff>38100</xdr:rowOff>
    </xdr:to>
    <xdr:sp>
      <xdr:nvSpPr>
        <xdr:cNvPr id="17" name="Texte 6"/>
        <xdr:cNvSpPr txBox="1">
          <a:spLocks noChangeArrowheads="1"/>
        </xdr:cNvSpPr>
      </xdr:nvSpPr>
      <xdr:spPr>
        <a:xfrm>
          <a:off x="4324350" y="9201150"/>
          <a:ext cx="33337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: récolte 2012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190500</xdr:colOff>
      <xdr:row>52</xdr:row>
      <xdr:rowOff>104775</xdr:rowOff>
    </xdr:from>
    <xdr:to>
      <xdr:col>13</xdr:col>
      <xdr:colOff>304800</xdr:colOff>
      <xdr:row>72</xdr:row>
      <xdr:rowOff>104775</xdr:rowOff>
    </xdr:to>
    <xdr:graphicFrame>
      <xdr:nvGraphicFramePr>
        <xdr:cNvPr id="18" name="Chart 28"/>
        <xdr:cNvGraphicFramePr/>
      </xdr:nvGraphicFramePr>
      <xdr:xfrm>
        <a:off x="3895725" y="9744075"/>
        <a:ext cx="407670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60082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532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66865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18</xdr:col>
      <xdr:colOff>0</xdr:colOff>
      <xdr:row>23</xdr:row>
      <xdr:rowOff>9525</xdr:rowOff>
    </xdr:from>
    <xdr:to>
      <xdr:col>18</xdr:col>
      <xdr:colOff>0</xdr:colOff>
      <xdr:row>24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124950" y="4762500"/>
          <a:ext cx="0" cy="371475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FF"/>
              </a:solidFill>
            </a:rPr>
            <a:t>Collecte en soja</a:t>
          </a:r>
        </a:p>
      </xdr:txBody>
    </xdr:sp>
    <xdr:clientData/>
  </xdr:twoCellAnchor>
  <xdr:twoCellAnchor>
    <xdr:from>
      <xdr:col>0</xdr:col>
      <xdr:colOff>695325</xdr:colOff>
      <xdr:row>40</xdr:row>
      <xdr:rowOff>0</xdr:rowOff>
    </xdr:from>
    <xdr:to>
      <xdr:col>6</xdr:col>
      <xdr:colOff>257175</xdr:colOff>
      <xdr:row>40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695325" y="7962900"/>
          <a:ext cx="2981325" cy="0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FF"/>
              </a:solidFill>
            </a:rPr>
            <a:t>Collecte cumulée de  soja bio</a:t>
          </a:r>
        </a:p>
      </xdr:txBody>
    </xdr:sp>
    <xdr:clientData/>
  </xdr:twoCellAnchor>
  <xdr:twoCellAnchor>
    <xdr:from>
      <xdr:col>18</xdr:col>
      <xdr:colOff>695325</xdr:colOff>
      <xdr:row>40</xdr:row>
      <xdr:rowOff>0</xdr:rowOff>
    </xdr:from>
    <xdr:to>
      <xdr:col>21</xdr:col>
      <xdr:colOff>342900</xdr:colOff>
      <xdr:row>40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7962900"/>
          <a:ext cx="1933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9" name="AutoShape 10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660082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67532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495300" y="0"/>
          <a:ext cx="66865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742950</xdr:colOff>
      <xdr:row>40</xdr:row>
      <xdr:rowOff>0</xdr:rowOff>
    </xdr:from>
    <xdr:to>
      <xdr:col>6</xdr:col>
      <xdr:colOff>47625</xdr:colOff>
      <xdr:row>40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742950" y="7962900"/>
          <a:ext cx="27241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soja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361950</xdr:colOff>
      <xdr:row>40</xdr:row>
      <xdr:rowOff>0</xdr:rowOff>
    </xdr:from>
    <xdr:to>
      <xdr:col>15</xdr:col>
      <xdr:colOff>66675</xdr:colOff>
      <xdr:row>40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5553075" y="7962900"/>
          <a:ext cx="236220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 lin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409575</xdr:colOff>
      <xdr:row>40</xdr:row>
      <xdr:rowOff>0</xdr:rowOff>
    </xdr:from>
    <xdr:to>
      <xdr:col>15</xdr:col>
      <xdr:colOff>180975</xdr:colOff>
      <xdr:row>40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5600700" y="7962900"/>
          <a:ext cx="2428875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lin bio
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104775</xdr:colOff>
      <xdr:row>40</xdr:row>
      <xdr:rowOff>0</xdr:rowOff>
    </xdr:from>
    <xdr:to>
      <xdr:col>6</xdr:col>
      <xdr:colOff>257175</xdr:colOff>
      <xdr:row>40</xdr:row>
      <xdr:rowOff>0</xdr:rowOff>
    </xdr:to>
    <xdr:graphicFrame>
      <xdr:nvGraphicFramePr>
        <xdr:cNvPr id="17" name="Chart 19"/>
        <xdr:cNvGraphicFramePr/>
      </xdr:nvGraphicFramePr>
      <xdr:xfrm>
        <a:off x="104775" y="7962900"/>
        <a:ext cx="3571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7</xdr:col>
      <xdr:colOff>76200</xdr:colOff>
      <xdr:row>40</xdr:row>
      <xdr:rowOff>0</xdr:rowOff>
    </xdr:to>
    <xdr:graphicFrame>
      <xdr:nvGraphicFramePr>
        <xdr:cNvPr id="18" name="Chart 20"/>
        <xdr:cNvGraphicFramePr/>
      </xdr:nvGraphicFramePr>
      <xdr:xfrm>
        <a:off x="0" y="7962900"/>
        <a:ext cx="3943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276225</xdr:colOff>
      <xdr:row>40</xdr:row>
      <xdr:rowOff>0</xdr:rowOff>
    </xdr:from>
    <xdr:to>
      <xdr:col>16</xdr:col>
      <xdr:colOff>381000</xdr:colOff>
      <xdr:row>40</xdr:row>
      <xdr:rowOff>0</xdr:rowOff>
    </xdr:to>
    <xdr:graphicFrame>
      <xdr:nvGraphicFramePr>
        <xdr:cNvPr id="19" name="Chart 21"/>
        <xdr:cNvGraphicFramePr/>
      </xdr:nvGraphicFramePr>
      <xdr:xfrm>
        <a:off x="5000625" y="7962900"/>
        <a:ext cx="3648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285750</xdr:colOff>
      <xdr:row>40</xdr:row>
      <xdr:rowOff>0</xdr:rowOff>
    </xdr:from>
    <xdr:to>
      <xdr:col>17</xdr:col>
      <xdr:colOff>276225</xdr:colOff>
      <xdr:row>40</xdr:row>
      <xdr:rowOff>0</xdr:rowOff>
    </xdr:to>
    <xdr:graphicFrame>
      <xdr:nvGraphicFramePr>
        <xdr:cNvPr id="20" name="Chart 22"/>
        <xdr:cNvGraphicFramePr/>
      </xdr:nvGraphicFramePr>
      <xdr:xfrm>
        <a:off x="5010150" y="7962900"/>
        <a:ext cx="39719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51</xdr:row>
      <xdr:rowOff>123825</xdr:rowOff>
    </xdr:from>
    <xdr:to>
      <xdr:col>8</xdr:col>
      <xdr:colOff>152400</xdr:colOff>
      <xdr:row>70</xdr:row>
      <xdr:rowOff>133350</xdr:rowOff>
    </xdr:to>
    <xdr:graphicFrame>
      <xdr:nvGraphicFramePr>
        <xdr:cNvPr id="21" name="Chart 23"/>
        <xdr:cNvGraphicFramePr/>
      </xdr:nvGraphicFramePr>
      <xdr:xfrm>
        <a:off x="0" y="9867900"/>
        <a:ext cx="444817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371475</xdr:colOff>
      <xdr:row>50</xdr:row>
      <xdr:rowOff>47625</xdr:rowOff>
    </xdr:from>
    <xdr:to>
      <xdr:col>15</xdr:col>
      <xdr:colOff>228600</xdr:colOff>
      <xdr:row>52</xdr:row>
      <xdr:rowOff>95250</xdr:rowOff>
    </xdr:to>
    <xdr:sp>
      <xdr:nvSpPr>
        <xdr:cNvPr id="22" name="Texte 6"/>
        <xdr:cNvSpPr txBox="1">
          <a:spLocks noChangeArrowheads="1"/>
        </xdr:cNvSpPr>
      </xdr:nvSpPr>
      <xdr:spPr>
        <a:xfrm>
          <a:off x="4667250" y="9629775"/>
          <a:ext cx="34099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bio : récolte 2012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266700</xdr:colOff>
      <xdr:row>50</xdr:row>
      <xdr:rowOff>38100</xdr:rowOff>
    </xdr:from>
    <xdr:to>
      <xdr:col>6</xdr:col>
      <xdr:colOff>142875</xdr:colOff>
      <xdr:row>53</xdr:row>
      <xdr:rowOff>0</xdr:rowOff>
    </xdr:to>
    <xdr:sp>
      <xdr:nvSpPr>
        <xdr:cNvPr id="23" name="Texte 6"/>
        <xdr:cNvSpPr txBox="1">
          <a:spLocks noChangeArrowheads="1"/>
        </xdr:cNvSpPr>
      </xdr:nvSpPr>
      <xdr:spPr>
        <a:xfrm>
          <a:off x="266700" y="9620250"/>
          <a:ext cx="329565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bio : récolte 2011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276225</xdr:colOff>
      <xdr:row>51</xdr:row>
      <xdr:rowOff>152400</xdr:rowOff>
    </xdr:from>
    <xdr:to>
      <xdr:col>16</xdr:col>
      <xdr:colOff>371475</xdr:colOff>
      <xdr:row>71</xdr:row>
      <xdr:rowOff>19050</xdr:rowOff>
    </xdr:to>
    <xdr:graphicFrame>
      <xdr:nvGraphicFramePr>
        <xdr:cNvPr id="24" name="Chart 27"/>
        <xdr:cNvGraphicFramePr/>
      </xdr:nvGraphicFramePr>
      <xdr:xfrm>
        <a:off x="4143375" y="9896475"/>
        <a:ext cx="4495800" cy="2971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73417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88657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681990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10</xdr:col>
      <xdr:colOff>19050</xdr:colOff>
      <xdr:row>57</xdr:row>
      <xdr:rowOff>0</xdr:rowOff>
    </xdr:from>
    <xdr:to>
      <xdr:col>20</xdr:col>
      <xdr:colOff>228600</xdr:colOff>
      <xdr:row>57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343525" y="10725150"/>
          <a:ext cx="51816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pois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80008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609600</xdr:colOff>
      <xdr:row>57</xdr:row>
      <xdr:rowOff>0</xdr:rowOff>
    </xdr:from>
    <xdr:to>
      <xdr:col>5</xdr:col>
      <xdr:colOff>104775</xdr:colOff>
      <xdr:row>57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09600" y="10725150"/>
          <a:ext cx="2514600" cy="0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pois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5</xdr:col>
      <xdr:colOff>228600</xdr:colOff>
      <xdr:row>57</xdr:row>
      <xdr:rowOff>0</xdr:rowOff>
    </xdr:to>
    <xdr:graphicFrame>
      <xdr:nvGraphicFramePr>
        <xdr:cNvPr id="8" name="Chart 8"/>
        <xdr:cNvGraphicFramePr/>
      </xdr:nvGraphicFramePr>
      <xdr:xfrm>
        <a:off x="0" y="10725150"/>
        <a:ext cx="3248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57</xdr:row>
      <xdr:rowOff>0</xdr:rowOff>
    </xdr:from>
    <xdr:to>
      <xdr:col>20</xdr:col>
      <xdr:colOff>361950</xdr:colOff>
      <xdr:row>57</xdr:row>
      <xdr:rowOff>0</xdr:rowOff>
    </xdr:to>
    <xdr:graphicFrame>
      <xdr:nvGraphicFramePr>
        <xdr:cNvPr id="9" name="Chart 9"/>
        <xdr:cNvGraphicFramePr/>
      </xdr:nvGraphicFramePr>
      <xdr:xfrm>
        <a:off x="4657725" y="10725150"/>
        <a:ext cx="6000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133350</xdr:rowOff>
    </xdr:from>
    <xdr:to>
      <xdr:col>6</xdr:col>
      <xdr:colOff>228600</xdr:colOff>
      <xdr:row>79</xdr:row>
      <xdr:rowOff>0</xdr:rowOff>
    </xdr:to>
    <xdr:graphicFrame>
      <xdr:nvGraphicFramePr>
        <xdr:cNvPr id="10" name="Chart 11"/>
        <xdr:cNvGraphicFramePr/>
      </xdr:nvGraphicFramePr>
      <xdr:xfrm>
        <a:off x="0" y="11620500"/>
        <a:ext cx="36861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59</xdr:row>
      <xdr:rowOff>57150</xdr:rowOff>
    </xdr:from>
    <xdr:to>
      <xdr:col>6</xdr:col>
      <xdr:colOff>295275</xdr:colOff>
      <xdr:row>61</xdr:row>
      <xdr:rowOff>95250</xdr:rowOff>
    </xdr:to>
    <xdr:sp>
      <xdr:nvSpPr>
        <xdr:cNvPr id="11" name="Texte 6"/>
        <xdr:cNvSpPr txBox="1">
          <a:spLocks noChangeArrowheads="1"/>
        </xdr:cNvSpPr>
      </xdr:nvSpPr>
      <xdr:spPr>
        <a:xfrm>
          <a:off x="85725" y="11087100"/>
          <a:ext cx="36671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 semences : récolte 2011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85725</xdr:colOff>
      <xdr:row>59</xdr:row>
      <xdr:rowOff>57150</xdr:rowOff>
    </xdr:from>
    <xdr:to>
      <xdr:col>20</xdr:col>
      <xdr:colOff>419100</xdr:colOff>
      <xdr:row>61</xdr:row>
      <xdr:rowOff>95250</xdr:rowOff>
    </xdr:to>
    <xdr:sp>
      <xdr:nvSpPr>
        <xdr:cNvPr id="12" name="Texte 6"/>
        <xdr:cNvSpPr txBox="1">
          <a:spLocks noChangeArrowheads="1"/>
        </xdr:cNvSpPr>
      </xdr:nvSpPr>
      <xdr:spPr>
        <a:xfrm>
          <a:off x="4533900" y="11087100"/>
          <a:ext cx="61817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 semences : récolte 2012</a:t>
          </a:r>
          <a:r>
            <a:rPr lang="en-US" cap="none" sz="1200" b="0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104775</xdr:colOff>
      <xdr:row>62</xdr:row>
      <xdr:rowOff>123825</xdr:rowOff>
    </xdr:from>
    <xdr:to>
      <xdr:col>20</xdr:col>
      <xdr:colOff>466725</xdr:colOff>
      <xdr:row>79</xdr:row>
      <xdr:rowOff>0</xdr:rowOff>
    </xdr:to>
    <xdr:graphicFrame>
      <xdr:nvGraphicFramePr>
        <xdr:cNvPr id="13" name="Chart 16"/>
        <xdr:cNvGraphicFramePr/>
      </xdr:nvGraphicFramePr>
      <xdr:xfrm>
        <a:off x="4552950" y="11610975"/>
        <a:ext cx="621030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ockn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ockna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n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knat"/>
    </sheetNames>
    <sheetDataSet>
      <sheetData sheetId="0">
        <row r="6">
          <cell r="B6">
            <v>2238128.6</v>
          </cell>
          <cell r="C6">
            <v>2962351.34</v>
          </cell>
          <cell r="D6">
            <v>2707119.85</v>
          </cell>
          <cell r="E6">
            <v>15180.7</v>
          </cell>
          <cell r="F6">
            <v>14828.95</v>
          </cell>
          <cell r="G6">
            <v>8839.15</v>
          </cell>
          <cell r="H6">
            <v>2253309.3</v>
          </cell>
          <cell r="I6">
            <v>2977180.29</v>
          </cell>
          <cell r="J6">
            <v>2715959</v>
          </cell>
          <cell r="K6">
            <v>407.2</v>
          </cell>
          <cell r="L6">
            <v>386.8</v>
          </cell>
          <cell r="M6">
            <v>626.2</v>
          </cell>
          <cell r="N6">
            <v>122409.4</v>
          </cell>
          <cell r="O6">
            <v>73347.84</v>
          </cell>
          <cell r="P6">
            <v>51931.19</v>
          </cell>
          <cell r="Q6">
            <v>730.8</v>
          </cell>
          <cell r="R6">
            <v>815.2</v>
          </cell>
          <cell r="S6">
            <v>761.5</v>
          </cell>
          <cell r="T6">
            <v>123140.2</v>
          </cell>
          <cell r="U6">
            <v>74163.04</v>
          </cell>
          <cell r="V6">
            <v>52692.69</v>
          </cell>
          <cell r="W6">
            <v>2773.5</v>
          </cell>
          <cell r="X6">
            <v>1539.97</v>
          </cell>
          <cell r="Y6">
            <v>3205.52</v>
          </cell>
        </row>
        <row r="7">
          <cell r="B7">
            <v>2646712.8</v>
          </cell>
          <cell r="C7">
            <v>2931341.72</v>
          </cell>
          <cell r="D7">
            <v>3083635.26</v>
          </cell>
          <cell r="E7">
            <v>12874.3</v>
          </cell>
          <cell r="F7">
            <v>13497.2</v>
          </cell>
          <cell r="G7">
            <v>11390.29</v>
          </cell>
          <cell r="H7">
            <v>2659587.1</v>
          </cell>
          <cell r="I7">
            <v>2944838.92</v>
          </cell>
          <cell r="J7">
            <v>3095025.55</v>
          </cell>
          <cell r="K7">
            <v>350.9</v>
          </cell>
          <cell r="L7">
            <v>327.3</v>
          </cell>
          <cell r="M7">
            <v>628.21</v>
          </cell>
          <cell r="N7">
            <v>96340.3</v>
          </cell>
          <cell r="O7">
            <v>202186.99</v>
          </cell>
          <cell r="P7">
            <v>173448.71</v>
          </cell>
          <cell r="Q7">
            <v>777.2</v>
          </cell>
          <cell r="R7">
            <v>1162.8</v>
          </cell>
          <cell r="S7">
            <v>1406.7</v>
          </cell>
          <cell r="T7">
            <v>97117.5</v>
          </cell>
          <cell r="U7">
            <v>203349.79</v>
          </cell>
          <cell r="V7">
            <v>174855.41</v>
          </cell>
          <cell r="W7">
            <v>1864.8</v>
          </cell>
          <cell r="X7">
            <v>1202.13</v>
          </cell>
          <cell r="Y7">
            <v>2401.11</v>
          </cell>
        </row>
        <row r="8">
          <cell r="B8">
            <v>2517592.5</v>
          </cell>
          <cell r="C8">
            <v>2726239.97</v>
          </cell>
          <cell r="D8">
            <v>2827718.42</v>
          </cell>
          <cell r="E8">
            <v>12464.4</v>
          </cell>
          <cell r="F8">
            <v>12303.9</v>
          </cell>
          <cell r="G8">
            <v>8800.9</v>
          </cell>
          <cell r="H8">
            <v>2530056.9</v>
          </cell>
          <cell r="I8">
            <v>2738543.87</v>
          </cell>
          <cell r="J8">
            <v>2836519.32</v>
          </cell>
          <cell r="K8">
            <v>350.7</v>
          </cell>
          <cell r="L8">
            <v>331.13</v>
          </cell>
          <cell r="M8">
            <v>586.26</v>
          </cell>
          <cell r="N8">
            <v>774133.2</v>
          </cell>
          <cell r="O8">
            <v>969728.84</v>
          </cell>
          <cell r="P8">
            <v>759770.3</v>
          </cell>
          <cell r="Q8">
            <v>5146.8</v>
          </cell>
          <cell r="R8">
            <v>5634.7</v>
          </cell>
          <cell r="S8">
            <v>4352.39</v>
          </cell>
          <cell r="T8">
            <v>779280</v>
          </cell>
          <cell r="U8">
            <v>975363.54</v>
          </cell>
          <cell r="V8">
            <v>764122.69</v>
          </cell>
          <cell r="W8">
            <v>5205.2</v>
          </cell>
          <cell r="X8">
            <v>11395.05</v>
          </cell>
          <cell r="Y8">
            <v>8974.82</v>
          </cell>
        </row>
        <row r="9">
          <cell r="B9">
            <v>2347471</v>
          </cell>
          <cell r="C9">
            <v>2433613.35</v>
          </cell>
          <cell r="D9">
            <v>2334603.97</v>
          </cell>
          <cell r="E9">
            <v>12339.9</v>
          </cell>
          <cell r="F9">
            <v>12136.7</v>
          </cell>
          <cell r="G9">
            <v>8628.95</v>
          </cell>
          <cell r="H9">
            <v>2359810.9</v>
          </cell>
          <cell r="I9">
            <v>2445750.05</v>
          </cell>
          <cell r="J9">
            <v>2343232.92</v>
          </cell>
          <cell r="K9">
            <v>349.9</v>
          </cell>
          <cell r="L9">
            <v>335.09</v>
          </cell>
          <cell r="M9">
            <v>520.49</v>
          </cell>
          <cell r="N9">
            <v>903992.6</v>
          </cell>
          <cell r="O9">
            <v>956998.14</v>
          </cell>
          <cell r="P9">
            <v>887918.82</v>
          </cell>
          <cell r="Q9">
            <v>5926.5</v>
          </cell>
          <cell r="R9">
            <v>5599.4</v>
          </cell>
          <cell r="S9">
            <v>5692.69</v>
          </cell>
          <cell r="T9">
            <v>909919.1</v>
          </cell>
          <cell r="U9">
            <v>962597.54</v>
          </cell>
          <cell r="V9">
            <v>893611.51</v>
          </cell>
          <cell r="W9">
            <v>8109.2</v>
          </cell>
          <cell r="X9">
            <v>12566.95</v>
          </cell>
          <cell r="Y9">
            <v>12050.64</v>
          </cell>
        </row>
        <row r="10">
          <cell r="B10">
            <v>2249656.5</v>
          </cell>
          <cell r="C10">
            <v>2323772.94</v>
          </cell>
          <cell r="D10">
            <v>2042978.95</v>
          </cell>
          <cell r="E10">
            <v>12423.5</v>
          </cell>
          <cell r="F10">
            <v>11935</v>
          </cell>
          <cell r="G10">
            <v>8469.66</v>
          </cell>
          <cell r="H10">
            <v>2262080</v>
          </cell>
          <cell r="I10">
            <v>2335707.94</v>
          </cell>
          <cell r="J10">
            <v>2051448.61</v>
          </cell>
          <cell r="K10">
            <v>292.1</v>
          </cell>
          <cell r="L10">
            <v>269.57</v>
          </cell>
          <cell r="M10">
            <v>505.34</v>
          </cell>
          <cell r="N10">
            <v>881800.1</v>
          </cell>
          <cell r="O10">
            <v>907498.32</v>
          </cell>
          <cell r="P10">
            <v>826232.78</v>
          </cell>
          <cell r="Q10">
            <v>4957.2</v>
          </cell>
          <cell r="R10">
            <v>5780</v>
          </cell>
          <cell r="S10">
            <v>4689.29</v>
          </cell>
          <cell r="T10">
            <v>886757.3</v>
          </cell>
          <cell r="U10">
            <v>913278.32</v>
          </cell>
          <cell r="V10">
            <v>830922.07</v>
          </cell>
          <cell r="W10">
            <v>7441.6</v>
          </cell>
          <cell r="X10">
            <v>11860.92</v>
          </cell>
          <cell r="Y10">
            <v>11256.99</v>
          </cell>
        </row>
        <row r="11">
          <cell r="B11">
            <v>2019195.5</v>
          </cell>
          <cell r="C11">
            <v>2031164.84</v>
          </cell>
          <cell r="D11">
            <v>0</v>
          </cell>
          <cell r="E11">
            <v>12281.4</v>
          </cell>
          <cell r="F11">
            <v>10205.35</v>
          </cell>
          <cell r="G11">
            <v>0</v>
          </cell>
          <cell r="H11">
            <v>2031476.9</v>
          </cell>
          <cell r="I11">
            <v>2041370.19</v>
          </cell>
          <cell r="J11">
            <v>0</v>
          </cell>
          <cell r="K11">
            <v>281.6</v>
          </cell>
          <cell r="L11">
            <v>212.39</v>
          </cell>
          <cell r="M11">
            <v>0</v>
          </cell>
          <cell r="N11">
            <v>810766.4</v>
          </cell>
          <cell r="O11">
            <v>823398.9</v>
          </cell>
          <cell r="P11">
            <v>0</v>
          </cell>
          <cell r="Q11">
            <v>3818</v>
          </cell>
          <cell r="R11">
            <v>4070.2</v>
          </cell>
          <cell r="S11">
            <v>0</v>
          </cell>
          <cell r="T11">
            <v>814584.4</v>
          </cell>
          <cell r="U11">
            <v>827469.1</v>
          </cell>
          <cell r="V11">
            <v>0</v>
          </cell>
          <cell r="W11">
            <v>6715.3</v>
          </cell>
          <cell r="X11">
            <v>11473.93</v>
          </cell>
          <cell r="Y11">
            <v>0</v>
          </cell>
        </row>
        <row r="12">
          <cell r="B12">
            <v>1756308.9</v>
          </cell>
          <cell r="C12">
            <v>1720342.43</v>
          </cell>
          <cell r="D12">
            <v>0</v>
          </cell>
          <cell r="E12">
            <v>11966.4</v>
          </cell>
          <cell r="F12">
            <v>10146.95</v>
          </cell>
          <cell r="G12">
            <v>0</v>
          </cell>
          <cell r="H12">
            <v>1768275.3</v>
          </cell>
          <cell r="I12">
            <v>1730489.38</v>
          </cell>
          <cell r="J12">
            <v>0</v>
          </cell>
          <cell r="K12">
            <v>254.5</v>
          </cell>
          <cell r="L12">
            <v>271.71</v>
          </cell>
          <cell r="M12">
            <v>0</v>
          </cell>
          <cell r="N12">
            <v>709168.9</v>
          </cell>
          <cell r="O12">
            <v>710288.15</v>
          </cell>
          <cell r="P12">
            <v>0</v>
          </cell>
          <cell r="Q12">
            <v>2930.2</v>
          </cell>
          <cell r="R12">
            <v>3424.1</v>
          </cell>
          <cell r="S12">
            <v>0</v>
          </cell>
          <cell r="T12">
            <v>712099.1</v>
          </cell>
          <cell r="U12">
            <v>713712.25</v>
          </cell>
          <cell r="V12">
            <v>0</v>
          </cell>
          <cell r="W12">
            <v>5036.8</v>
          </cell>
          <cell r="X12">
            <v>10738.27</v>
          </cell>
          <cell r="Y12">
            <v>0</v>
          </cell>
        </row>
        <row r="13">
          <cell r="B13">
            <v>1511981.5</v>
          </cell>
          <cell r="C13">
            <v>1428286.01</v>
          </cell>
          <cell r="D13">
            <v>0</v>
          </cell>
          <cell r="E13">
            <v>11867.3</v>
          </cell>
          <cell r="F13">
            <v>10046.77</v>
          </cell>
          <cell r="G13">
            <v>0</v>
          </cell>
          <cell r="H13">
            <v>1523848.8</v>
          </cell>
          <cell r="I13">
            <v>1438332.78</v>
          </cell>
          <cell r="J13">
            <v>0</v>
          </cell>
          <cell r="K13">
            <v>257.7</v>
          </cell>
          <cell r="L13">
            <v>255.25</v>
          </cell>
          <cell r="M13">
            <v>0</v>
          </cell>
          <cell r="N13">
            <v>607539.9</v>
          </cell>
          <cell r="O13">
            <v>615586.12</v>
          </cell>
          <cell r="P13">
            <v>0</v>
          </cell>
          <cell r="Q13">
            <v>2912.5</v>
          </cell>
          <cell r="R13">
            <v>3054.82</v>
          </cell>
          <cell r="S13">
            <v>0</v>
          </cell>
          <cell r="T13">
            <v>610452.4</v>
          </cell>
          <cell r="U13">
            <v>618640.94</v>
          </cell>
          <cell r="V13">
            <v>0</v>
          </cell>
          <cell r="W13">
            <v>4613.1</v>
          </cell>
          <cell r="X13">
            <v>9693.63</v>
          </cell>
          <cell r="Y13">
            <v>0</v>
          </cell>
        </row>
        <row r="14">
          <cell r="B14">
            <v>1158435.5</v>
          </cell>
          <cell r="C14">
            <v>1050551.82</v>
          </cell>
          <cell r="D14">
            <v>0</v>
          </cell>
          <cell r="E14">
            <v>11845.5</v>
          </cell>
          <cell r="F14">
            <v>10006.07</v>
          </cell>
          <cell r="G14">
            <v>0</v>
          </cell>
          <cell r="H14">
            <v>1170281</v>
          </cell>
          <cell r="I14">
            <v>1060557.89</v>
          </cell>
          <cell r="J14">
            <v>0</v>
          </cell>
          <cell r="K14">
            <v>270.3</v>
          </cell>
          <cell r="L14">
            <v>200.75</v>
          </cell>
          <cell r="M14">
            <v>0</v>
          </cell>
          <cell r="N14">
            <v>493656.7</v>
          </cell>
          <cell r="O14">
            <v>488627.33</v>
          </cell>
          <cell r="P14">
            <v>0</v>
          </cell>
          <cell r="Q14">
            <v>3006</v>
          </cell>
          <cell r="R14">
            <v>2618.4</v>
          </cell>
          <cell r="S14">
            <v>0</v>
          </cell>
          <cell r="T14">
            <v>496662.7</v>
          </cell>
          <cell r="U14">
            <v>491245.73</v>
          </cell>
          <cell r="V14">
            <v>0</v>
          </cell>
          <cell r="W14">
            <v>4072.1</v>
          </cell>
          <cell r="X14">
            <v>8726.31</v>
          </cell>
          <cell r="Y14">
            <v>0</v>
          </cell>
        </row>
        <row r="15">
          <cell r="B15">
            <v>782517.2</v>
          </cell>
          <cell r="C15">
            <v>707998.98</v>
          </cell>
          <cell r="D15">
            <v>0</v>
          </cell>
          <cell r="E15">
            <v>11803.9</v>
          </cell>
          <cell r="F15">
            <v>9753.87</v>
          </cell>
          <cell r="G15">
            <v>0</v>
          </cell>
          <cell r="H15">
            <v>794321.1</v>
          </cell>
          <cell r="I15">
            <v>717752.85</v>
          </cell>
          <cell r="J15">
            <v>0</v>
          </cell>
          <cell r="K15">
            <v>215.7</v>
          </cell>
          <cell r="L15">
            <v>196.61</v>
          </cell>
          <cell r="M15">
            <v>0</v>
          </cell>
          <cell r="N15">
            <v>377332.8</v>
          </cell>
          <cell r="O15">
            <v>351192.25</v>
          </cell>
          <cell r="P15">
            <v>0</v>
          </cell>
          <cell r="Q15">
            <v>2924</v>
          </cell>
          <cell r="R15">
            <v>2538.9</v>
          </cell>
          <cell r="S15">
            <v>0</v>
          </cell>
          <cell r="T15">
            <v>380256.8</v>
          </cell>
          <cell r="U15">
            <v>353731.15</v>
          </cell>
          <cell r="V15">
            <v>0</v>
          </cell>
          <cell r="W15">
            <v>3381</v>
          </cell>
          <cell r="X15">
            <v>6814.13</v>
          </cell>
          <cell r="Y15">
            <v>0</v>
          </cell>
        </row>
        <row r="16">
          <cell r="B16">
            <v>478542.1</v>
          </cell>
          <cell r="C16">
            <v>372661.29</v>
          </cell>
          <cell r="D16">
            <v>0</v>
          </cell>
          <cell r="E16">
            <v>11539.7</v>
          </cell>
          <cell r="F16">
            <v>9337.87</v>
          </cell>
          <cell r="G16">
            <v>0</v>
          </cell>
          <cell r="H16">
            <v>490081.8</v>
          </cell>
          <cell r="I16">
            <v>381999.16</v>
          </cell>
          <cell r="J16">
            <v>0</v>
          </cell>
          <cell r="K16">
            <v>118.2</v>
          </cell>
          <cell r="L16">
            <v>117.97</v>
          </cell>
          <cell r="M16">
            <v>0</v>
          </cell>
          <cell r="N16">
            <v>261188.2</v>
          </cell>
          <cell r="O16">
            <v>223213.44</v>
          </cell>
          <cell r="P16">
            <v>0</v>
          </cell>
          <cell r="Q16">
            <v>2022.8</v>
          </cell>
          <cell r="R16">
            <v>2301.4</v>
          </cell>
          <cell r="S16">
            <v>0</v>
          </cell>
          <cell r="T16">
            <v>263211</v>
          </cell>
          <cell r="U16">
            <v>225514.84</v>
          </cell>
          <cell r="V16">
            <v>0</v>
          </cell>
          <cell r="W16">
            <v>2655.4</v>
          </cell>
          <cell r="X16">
            <v>6631.95</v>
          </cell>
          <cell r="Y16">
            <v>0</v>
          </cell>
        </row>
        <row r="17">
          <cell r="B17">
            <v>183896.3</v>
          </cell>
          <cell r="C17">
            <v>106382.59</v>
          </cell>
          <cell r="D17">
            <v>0</v>
          </cell>
          <cell r="E17">
            <v>9458.7</v>
          </cell>
          <cell r="F17">
            <v>6086.17</v>
          </cell>
          <cell r="G17">
            <v>0</v>
          </cell>
          <cell r="H17">
            <v>193355</v>
          </cell>
          <cell r="I17">
            <v>112468.77</v>
          </cell>
          <cell r="J17">
            <v>0</v>
          </cell>
          <cell r="K17">
            <v>96.8</v>
          </cell>
          <cell r="L17">
            <v>69.57</v>
          </cell>
          <cell r="M17">
            <v>0</v>
          </cell>
          <cell r="N17">
            <v>125076.5</v>
          </cell>
          <cell r="O17">
            <v>88061.36</v>
          </cell>
          <cell r="P17">
            <v>0</v>
          </cell>
          <cell r="Q17">
            <v>817.5</v>
          </cell>
          <cell r="R17">
            <v>761.5</v>
          </cell>
          <cell r="S17">
            <v>0</v>
          </cell>
          <cell r="T17">
            <v>125894</v>
          </cell>
          <cell r="U17">
            <v>88822.86</v>
          </cell>
          <cell r="V17">
            <v>0</v>
          </cell>
          <cell r="W17">
            <v>1862.2</v>
          </cell>
          <cell r="X17">
            <v>4414.74</v>
          </cell>
          <cell r="Y17">
            <v>0</v>
          </cell>
        </row>
        <row r="24">
          <cell r="B24">
            <v>10646.2</v>
          </cell>
          <cell r="C24">
            <v>26013.08</v>
          </cell>
          <cell r="D24">
            <v>16464.25</v>
          </cell>
          <cell r="E24">
            <v>423</v>
          </cell>
          <cell r="F24">
            <v>1748.5</v>
          </cell>
          <cell r="G24">
            <v>731.06</v>
          </cell>
          <cell r="H24">
            <v>11069.2</v>
          </cell>
          <cell r="I24">
            <v>27761.58</v>
          </cell>
          <cell r="J24">
            <v>17195.32</v>
          </cell>
          <cell r="K24">
            <v>3519.2</v>
          </cell>
          <cell r="L24">
            <v>3662.49</v>
          </cell>
          <cell r="M24">
            <v>2552.9</v>
          </cell>
          <cell r="N24">
            <v>6996.6</v>
          </cell>
          <cell r="O24">
            <v>7924.31</v>
          </cell>
          <cell r="P24">
            <v>4921.65</v>
          </cell>
          <cell r="Q24">
            <v>412.8</v>
          </cell>
          <cell r="R24">
            <v>566</v>
          </cell>
          <cell r="S24">
            <v>779.85</v>
          </cell>
          <cell r="T24">
            <v>7409.4</v>
          </cell>
          <cell r="U24">
            <v>8490.31</v>
          </cell>
          <cell r="V24">
            <v>5701.49</v>
          </cell>
          <cell r="W24">
            <v>72.4</v>
          </cell>
          <cell r="X24">
            <v>21.1</v>
          </cell>
          <cell r="Y24">
            <v>67.9</v>
          </cell>
        </row>
        <row r="25">
          <cell r="B25">
            <v>8042.7</v>
          </cell>
          <cell r="C25">
            <v>20811.47</v>
          </cell>
          <cell r="D25">
            <v>13011.33</v>
          </cell>
          <cell r="E25">
            <v>482.8</v>
          </cell>
          <cell r="F25">
            <v>1309.5</v>
          </cell>
          <cell r="G25">
            <v>695.96</v>
          </cell>
          <cell r="H25">
            <v>8525.5</v>
          </cell>
          <cell r="I25">
            <v>22120.97</v>
          </cell>
          <cell r="J25">
            <v>13707.3</v>
          </cell>
          <cell r="K25">
            <v>2715.2</v>
          </cell>
          <cell r="L25">
            <v>3052.6</v>
          </cell>
          <cell r="M25">
            <v>1861.63</v>
          </cell>
          <cell r="N25">
            <v>8000.5</v>
          </cell>
          <cell r="O25">
            <v>9529.89</v>
          </cell>
          <cell r="P25">
            <v>8849.93</v>
          </cell>
          <cell r="Q25">
            <v>799.7</v>
          </cell>
          <cell r="R25">
            <v>684.2</v>
          </cell>
          <cell r="S25">
            <v>774.35</v>
          </cell>
          <cell r="T25">
            <v>8800.2</v>
          </cell>
          <cell r="U25">
            <v>10214.09</v>
          </cell>
          <cell r="V25">
            <v>9624.28</v>
          </cell>
          <cell r="W25">
            <v>117.8</v>
          </cell>
          <cell r="X25">
            <v>95.1</v>
          </cell>
          <cell r="Y25">
            <v>211.47</v>
          </cell>
        </row>
        <row r="26">
          <cell r="B26">
            <v>34786.5</v>
          </cell>
          <cell r="C26">
            <v>49937.43</v>
          </cell>
          <cell r="D26">
            <v>24424.65</v>
          </cell>
          <cell r="E26">
            <v>2653.4</v>
          </cell>
          <cell r="F26">
            <v>3410.2</v>
          </cell>
          <cell r="G26">
            <v>1725.66</v>
          </cell>
          <cell r="H26">
            <v>37439.9</v>
          </cell>
          <cell r="I26">
            <v>53347.63</v>
          </cell>
          <cell r="J26">
            <v>26150.32</v>
          </cell>
          <cell r="K26">
            <v>2297.6</v>
          </cell>
          <cell r="L26">
            <v>4122.6</v>
          </cell>
          <cell r="M26">
            <v>2554.53</v>
          </cell>
          <cell r="N26">
            <v>6484.5</v>
          </cell>
          <cell r="O26">
            <v>8242.19</v>
          </cell>
          <cell r="P26">
            <v>9509.32</v>
          </cell>
          <cell r="Q26">
            <v>427.1</v>
          </cell>
          <cell r="R26">
            <v>462.2</v>
          </cell>
          <cell r="S26">
            <v>690.87</v>
          </cell>
          <cell r="T26">
            <v>6911.6</v>
          </cell>
          <cell r="U26">
            <v>8704.39</v>
          </cell>
          <cell r="V26">
            <v>10200.19</v>
          </cell>
          <cell r="W26">
            <v>200.9</v>
          </cell>
          <cell r="X26">
            <v>163.6</v>
          </cell>
          <cell r="Y26">
            <v>310.75</v>
          </cell>
        </row>
        <row r="27">
          <cell r="B27">
            <v>81433.2</v>
          </cell>
          <cell r="C27">
            <v>82928.51</v>
          </cell>
          <cell r="D27">
            <v>54371.05</v>
          </cell>
          <cell r="E27">
            <v>4856.4</v>
          </cell>
          <cell r="F27">
            <v>4689.5</v>
          </cell>
          <cell r="G27">
            <v>3029</v>
          </cell>
          <cell r="H27">
            <v>86289.6</v>
          </cell>
          <cell r="I27">
            <v>87618.01</v>
          </cell>
          <cell r="J27">
            <v>57400.05</v>
          </cell>
          <cell r="K27">
            <v>8138.9</v>
          </cell>
          <cell r="L27">
            <v>10038.68</v>
          </cell>
          <cell r="M27">
            <v>9484.29</v>
          </cell>
          <cell r="N27">
            <v>5952.7</v>
          </cell>
          <cell r="O27">
            <v>6964.37</v>
          </cell>
          <cell r="P27">
            <v>8862.62</v>
          </cell>
          <cell r="Q27">
            <v>404</v>
          </cell>
          <cell r="R27">
            <v>452.8</v>
          </cell>
          <cell r="S27">
            <v>685.02</v>
          </cell>
          <cell r="T27">
            <v>6356.7</v>
          </cell>
          <cell r="U27">
            <v>7417.17</v>
          </cell>
          <cell r="V27">
            <v>9547.64</v>
          </cell>
          <cell r="W27">
            <v>223.9</v>
          </cell>
          <cell r="X27">
            <v>163.4</v>
          </cell>
          <cell r="Y27">
            <v>310.42</v>
          </cell>
        </row>
        <row r="28">
          <cell r="B28">
            <v>78603.5</v>
          </cell>
          <cell r="C28">
            <v>80481.68</v>
          </cell>
          <cell r="D28">
            <v>52634.44</v>
          </cell>
          <cell r="E28">
            <v>5431.3</v>
          </cell>
          <cell r="F28">
            <v>4543.9</v>
          </cell>
          <cell r="G28">
            <v>3119.3</v>
          </cell>
          <cell r="H28">
            <v>84034.8</v>
          </cell>
          <cell r="I28">
            <v>85025.58</v>
          </cell>
          <cell r="J28">
            <v>55753.73</v>
          </cell>
          <cell r="K28">
            <v>7548.4</v>
          </cell>
          <cell r="L28">
            <v>8539.62</v>
          </cell>
          <cell r="M28">
            <v>9213.62</v>
          </cell>
          <cell r="N28">
            <v>4743.6</v>
          </cell>
          <cell r="O28">
            <v>6431.31</v>
          </cell>
          <cell r="P28">
            <v>8204.82</v>
          </cell>
          <cell r="Q28">
            <v>421.7</v>
          </cell>
          <cell r="R28">
            <v>553.6</v>
          </cell>
          <cell r="S28">
            <v>684.83</v>
          </cell>
          <cell r="T28">
            <v>5165.3</v>
          </cell>
          <cell r="U28">
            <v>6984.91</v>
          </cell>
          <cell r="V28">
            <v>8889.65</v>
          </cell>
          <cell r="W28">
            <v>231.3</v>
          </cell>
          <cell r="X28">
            <v>166.3</v>
          </cell>
          <cell r="Y28">
            <v>289.81</v>
          </cell>
        </row>
        <row r="29">
          <cell r="B29">
            <v>76644.3</v>
          </cell>
          <cell r="C29">
            <v>74997.92</v>
          </cell>
          <cell r="D29">
            <v>0</v>
          </cell>
          <cell r="E29">
            <v>5418.7</v>
          </cell>
          <cell r="F29">
            <v>4523.4</v>
          </cell>
          <cell r="G29">
            <v>0</v>
          </cell>
          <cell r="H29">
            <v>82063</v>
          </cell>
          <cell r="I29">
            <v>79521.32</v>
          </cell>
          <cell r="J29">
            <v>0</v>
          </cell>
          <cell r="K29">
            <v>8003.4</v>
          </cell>
          <cell r="L29">
            <v>8037.79</v>
          </cell>
          <cell r="M29">
            <v>0</v>
          </cell>
          <cell r="N29">
            <v>4063</v>
          </cell>
          <cell r="O29">
            <v>5775.27</v>
          </cell>
          <cell r="P29">
            <v>0</v>
          </cell>
          <cell r="Q29">
            <v>421.7</v>
          </cell>
          <cell r="R29">
            <v>628.5</v>
          </cell>
          <cell r="S29">
            <v>0</v>
          </cell>
          <cell r="T29">
            <v>4484.7</v>
          </cell>
          <cell r="U29">
            <v>6403.77</v>
          </cell>
          <cell r="V29">
            <v>0</v>
          </cell>
          <cell r="W29">
            <v>213.4</v>
          </cell>
          <cell r="X29">
            <v>144.9</v>
          </cell>
          <cell r="Y29">
            <v>0</v>
          </cell>
        </row>
        <row r="30">
          <cell r="B30">
            <v>71931.3</v>
          </cell>
          <cell r="C30">
            <v>69226.39</v>
          </cell>
          <cell r="D30">
            <v>0</v>
          </cell>
          <cell r="E30">
            <v>4923.8</v>
          </cell>
          <cell r="F30">
            <v>4451.6</v>
          </cell>
          <cell r="G30">
            <v>0</v>
          </cell>
          <cell r="H30">
            <v>76855.1</v>
          </cell>
          <cell r="I30">
            <v>73677.99</v>
          </cell>
          <cell r="J30">
            <v>0</v>
          </cell>
          <cell r="K30">
            <v>7746.5</v>
          </cell>
          <cell r="L30">
            <v>7856.17</v>
          </cell>
          <cell r="M30">
            <v>0</v>
          </cell>
          <cell r="N30">
            <v>3392.2</v>
          </cell>
          <cell r="O30">
            <v>5773.29</v>
          </cell>
          <cell r="P30">
            <v>0</v>
          </cell>
          <cell r="Q30">
            <v>594.8</v>
          </cell>
          <cell r="R30">
            <v>611.9</v>
          </cell>
          <cell r="S30">
            <v>0</v>
          </cell>
          <cell r="T30">
            <v>3987</v>
          </cell>
          <cell r="U30">
            <v>6385.19</v>
          </cell>
          <cell r="V30">
            <v>0</v>
          </cell>
          <cell r="W30">
            <v>192.3</v>
          </cell>
          <cell r="X30">
            <v>159.6</v>
          </cell>
          <cell r="Y30">
            <v>0</v>
          </cell>
        </row>
        <row r="31">
          <cell r="B31">
            <v>65047</v>
          </cell>
          <cell r="C31">
            <v>62455.84</v>
          </cell>
          <cell r="D31">
            <v>0</v>
          </cell>
          <cell r="E31">
            <v>4691.8</v>
          </cell>
          <cell r="F31">
            <v>4306.54</v>
          </cell>
          <cell r="G31">
            <v>0</v>
          </cell>
          <cell r="H31">
            <v>69738.8</v>
          </cell>
          <cell r="I31">
            <v>66762.38</v>
          </cell>
          <cell r="J31">
            <v>0</v>
          </cell>
          <cell r="K31">
            <v>7460.7</v>
          </cell>
          <cell r="L31">
            <v>6832.55</v>
          </cell>
          <cell r="M31">
            <v>0</v>
          </cell>
          <cell r="N31">
            <v>2116.3</v>
          </cell>
          <cell r="O31">
            <v>5398.21</v>
          </cell>
          <cell r="P31">
            <v>0</v>
          </cell>
          <cell r="Q31">
            <v>594.7</v>
          </cell>
          <cell r="R31">
            <v>539.83</v>
          </cell>
          <cell r="S31">
            <v>0</v>
          </cell>
          <cell r="T31">
            <v>2711</v>
          </cell>
          <cell r="U31">
            <v>5938.04</v>
          </cell>
          <cell r="V31">
            <v>0</v>
          </cell>
          <cell r="W31">
            <v>119.9</v>
          </cell>
          <cell r="X31">
            <v>158.5</v>
          </cell>
          <cell r="Y31">
            <v>0</v>
          </cell>
        </row>
        <row r="32">
          <cell r="B32">
            <v>56694.8</v>
          </cell>
          <cell r="C32">
            <v>51568.12</v>
          </cell>
          <cell r="D32">
            <v>0</v>
          </cell>
          <cell r="E32">
            <v>3984.6</v>
          </cell>
          <cell r="F32">
            <v>2937.11</v>
          </cell>
          <cell r="G32">
            <v>0</v>
          </cell>
          <cell r="H32">
            <v>60679.4</v>
          </cell>
          <cell r="I32">
            <v>54505.22</v>
          </cell>
          <cell r="J32">
            <v>0</v>
          </cell>
          <cell r="K32">
            <v>7015.8</v>
          </cell>
          <cell r="L32">
            <v>5866.64</v>
          </cell>
          <cell r="M32">
            <v>0</v>
          </cell>
          <cell r="N32">
            <v>1846.1</v>
          </cell>
          <cell r="O32">
            <v>4753.04</v>
          </cell>
          <cell r="P32">
            <v>0</v>
          </cell>
          <cell r="Q32">
            <v>480.4</v>
          </cell>
          <cell r="R32">
            <v>351.35</v>
          </cell>
          <cell r="S32">
            <v>0</v>
          </cell>
          <cell r="T32">
            <v>2326.5</v>
          </cell>
          <cell r="U32">
            <v>5104.39</v>
          </cell>
          <cell r="V32">
            <v>0</v>
          </cell>
          <cell r="W32">
            <v>110.2</v>
          </cell>
          <cell r="X32">
            <v>98.45</v>
          </cell>
          <cell r="Y32">
            <v>0</v>
          </cell>
        </row>
        <row r="33">
          <cell r="B33">
            <v>47986.4</v>
          </cell>
          <cell r="C33">
            <v>42231.14</v>
          </cell>
          <cell r="D33">
            <v>0</v>
          </cell>
          <cell r="E33">
            <v>3231</v>
          </cell>
          <cell r="F33">
            <v>2373.76</v>
          </cell>
          <cell r="G33">
            <v>0</v>
          </cell>
          <cell r="H33">
            <v>51217.4</v>
          </cell>
          <cell r="I33">
            <v>44604.9</v>
          </cell>
          <cell r="J33">
            <v>0</v>
          </cell>
          <cell r="K33">
            <v>5916.7</v>
          </cell>
          <cell r="L33">
            <v>4569.53</v>
          </cell>
          <cell r="M33">
            <v>0</v>
          </cell>
          <cell r="N33">
            <v>1457.5</v>
          </cell>
          <cell r="O33">
            <v>4095.55</v>
          </cell>
          <cell r="P33">
            <v>0</v>
          </cell>
          <cell r="Q33">
            <v>457.4</v>
          </cell>
          <cell r="R33">
            <v>689.9</v>
          </cell>
          <cell r="S33">
            <v>0</v>
          </cell>
          <cell r="T33">
            <v>1914.9</v>
          </cell>
          <cell r="U33">
            <v>4785.45</v>
          </cell>
          <cell r="V33">
            <v>0</v>
          </cell>
          <cell r="W33">
            <v>102.7</v>
          </cell>
          <cell r="X33">
            <v>75.95</v>
          </cell>
          <cell r="Y33">
            <v>0</v>
          </cell>
        </row>
        <row r="34">
          <cell r="B34">
            <v>40668.6</v>
          </cell>
          <cell r="C34">
            <v>31614.33</v>
          </cell>
          <cell r="D34">
            <v>0</v>
          </cell>
          <cell r="E34">
            <v>2655.9</v>
          </cell>
          <cell r="F34">
            <v>2104.26</v>
          </cell>
          <cell r="G34">
            <v>0</v>
          </cell>
          <cell r="H34">
            <v>43324.5</v>
          </cell>
          <cell r="I34">
            <v>33718.6</v>
          </cell>
          <cell r="J34">
            <v>0</v>
          </cell>
          <cell r="K34">
            <v>5230.2</v>
          </cell>
          <cell r="L34">
            <v>4240.8</v>
          </cell>
          <cell r="M34">
            <v>0</v>
          </cell>
          <cell r="N34">
            <v>927.9</v>
          </cell>
          <cell r="O34">
            <v>3216.52</v>
          </cell>
          <cell r="P34">
            <v>0</v>
          </cell>
          <cell r="Q34">
            <v>578.5</v>
          </cell>
          <cell r="R34">
            <v>659.8</v>
          </cell>
          <cell r="S34">
            <v>0</v>
          </cell>
          <cell r="T34">
            <v>1506.4</v>
          </cell>
          <cell r="U34">
            <v>3876.32</v>
          </cell>
          <cell r="V34">
            <v>0</v>
          </cell>
          <cell r="W34">
            <v>102.2</v>
          </cell>
          <cell r="X34">
            <v>64.8</v>
          </cell>
          <cell r="Y34">
            <v>0</v>
          </cell>
        </row>
        <row r="35">
          <cell r="B35">
            <v>31249.6</v>
          </cell>
          <cell r="C35">
            <v>21002</v>
          </cell>
          <cell r="D35">
            <v>0</v>
          </cell>
          <cell r="E35">
            <v>2039.9</v>
          </cell>
          <cell r="F35">
            <v>974.46</v>
          </cell>
          <cell r="G35">
            <v>0</v>
          </cell>
          <cell r="H35">
            <v>33289.5</v>
          </cell>
          <cell r="I35">
            <v>21976.46</v>
          </cell>
          <cell r="J35">
            <v>0</v>
          </cell>
          <cell r="K35">
            <v>4806.1</v>
          </cell>
          <cell r="L35">
            <v>3086.41</v>
          </cell>
          <cell r="M35">
            <v>0</v>
          </cell>
          <cell r="N35">
            <v>369.1</v>
          </cell>
          <cell r="O35">
            <v>1528.29</v>
          </cell>
          <cell r="P35">
            <v>0</v>
          </cell>
          <cell r="Q35">
            <v>566</v>
          </cell>
          <cell r="R35">
            <v>797.25</v>
          </cell>
          <cell r="S35">
            <v>0</v>
          </cell>
          <cell r="T35">
            <v>935.1</v>
          </cell>
          <cell r="U35">
            <v>2325.54</v>
          </cell>
          <cell r="V35">
            <v>0</v>
          </cell>
          <cell r="W35">
            <v>39.7</v>
          </cell>
          <cell r="X35">
            <v>52.7</v>
          </cell>
          <cell r="Y35">
            <v>0</v>
          </cell>
        </row>
        <row r="42">
          <cell r="B42">
            <v>449017.2</v>
          </cell>
          <cell r="C42">
            <v>277890.85</v>
          </cell>
          <cell r="D42">
            <v>186445.12</v>
          </cell>
          <cell r="E42">
            <v>10066.5</v>
          </cell>
          <cell r="F42">
            <v>10893.52</v>
          </cell>
          <cell r="G42">
            <v>11408.27</v>
          </cell>
          <cell r="H42">
            <v>459083.7</v>
          </cell>
          <cell r="I42">
            <v>288784.37</v>
          </cell>
          <cell r="J42">
            <v>197853.39</v>
          </cell>
          <cell r="K42">
            <v>3742.4</v>
          </cell>
          <cell r="L42">
            <v>2192</v>
          </cell>
          <cell r="M42">
            <v>2518.61</v>
          </cell>
          <cell r="N42">
            <v>35530</v>
          </cell>
          <cell r="O42">
            <v>40409.05</v>
          </cell>
          <cell r="P42">
            <v>12631.17</v>
          </cell>
          <cell r="Q42">
            <v>1360.1</v>
          </cell>
          <cell r="R42">
            <v>2120.9</v>
          </cell>
          <cell r="S42">
            <v>4457.37</v>
          </cell>
          <cell r="T42">
            <v>36890.1</v>
          </cell>
          <cell r="U42">
            <v>42529.95</v>
          </cell>
          <cell r="V42">
            <v>17088.54</v>
          </cell>
          <cell r="W42">
            <v>5551.5</v>
          </cell>
          <cell r="X42">
            <v>2780.66</v>
          </cell>
          <cell r="Y42">
            <v>2359.62</v>
          </cell>
        </row>
        <row r="43">
          <cell r="B43">
            <v>440147.3</v>
          </cell>
          <cell r="C43">
            <v>284256.79</v>
          </cell>
          <cell r="D43">
            <v>259310.56</v>
          </cell>
          <cell r="E43">
            <v>10984</v>
          </cell>
          <cell r="F43">
            <v>10720.95</v>
          </cell>
          <cell r="G43">
            <v>13841.79</v>
          </cell>
          <cell r="H43">
            <v>451131.3</v>
          </cell>
          <cell r="I43">
            <v>294977.74</v>
          </cell>
          <cell r="J43">
            <v>273152.36</v>
          </cell>
          <cell r="K43">
            <v>3966.5</v>
          </cell>
          <cell r="L43">
            <v>2320.19</v>
          </cell>
          <cell r="M43">
            <v>2998.41</v>
          </cell>
          <cell r="N43">
            <v>158046.7</v>
          </cell>
          <cell r="O43">
            <v>149850.6</v>
          </cell>
          <cell r="P43">
            <v>92503.46</v>
          </cell>
          <cell r="Q43">
            <v>2149.1</v>
          </cell>
          <cell r="R43">
            <v>2361.48</v>
          </cell>
          <cell r="S43">
            <v>4815.94</v>
          </cell>
          <cell r="T43">
            <v>160195.8</v>
          </cell>
          <cell r="U43">
            <v>152212.08</v>
          </cell>
          <cell r="V43">
            <v>97319.4</v>
          </cell>
          <cell r="W43">
            <v>6544.1</v>
          </cell>
          <cell r="X43">
            <v>3627.97</v>
          </cell>
          <cell r="Y43">
            <v>3450.28</v>
          </cell>
        </row>
        <row r="44">
          <cell r="B44">
            <v>406455.5</v>
          </cell>
          <cell r="C44">
            <v>254735.19</v>
          </cell>
          <cell r="D44">
            <v>257023.53</v>
          </cell>
          <cell r="E44">
            <v>12587.5</v>
          </cell>
          <cell r="F44">
            <v>11296.28</v>
          </cell>
          <cell r="G44">
            <v>13756.3</v>
          </cell>
          <cell r="H44">
            <v>419043</v>
          </cell>
          <cell r="I44">
            <v>266031.47</v>
          </cell>
          <cell r="J44">
            <v>270779.83</v>
          </cell>
          <cell r="K44">
            <v>3793.6</v>
          </cell>
          <cell r="L44">
            <v>2376.78</v>
          </cell>
          <cell r="M44">
            <v>3029.28</v>
          </cell>
          <cell r="N44">
            <v>209141.3</v>
          </cell>
          <cell r="O44">
            <v>162119.91</v>
          </cell>
          <cell r="P44">
            <v>110808.78</v>
          </cell>
          <cell r="Q44">
            <v>2432.1</v>
          </cell>
          <cell r="R44">
            <v>2312.58</v>
          </cell>
          <cell r="S44">
            <v>5074.42</v>
          </cell>
          <cell r="T44">
            <v>211573.4</v>
          </cell>
          <cell r="U44">
            <v>164432.49</v>
          </cell>
          <cell r="V44">
            <v>115883.2</v>
          </cell>
          <cell r="W44">
            <v>6459.5</v>
          </cell>
          <cell r="X44">
            <v>3868.39</v>
          </cell>
          <cell r="Y44">
            <v>3596.44</v>
          </cell>
        </row>
        <row r="45">
          <cell r="B45">
            <v>368899.8</v>
          </cell>
          <cell r="C45">
            <v>232922.65</v>
          </cell>
          <cell r="D45">
            <v>235165.16</v>
          </cell>
          <cell r="E45">
            <v>14952.3</v>
          </cell>
          <cell r="F45">
            <v>11785.71</v>
          </cell>
          <cell r="G45">
            <v>14343.63</v>
          </cell>
          <cell r="H45">
            <v>383852.1</v>
          </cell>
          <cell r="I45">
            <v>244708.36</v>
          </cell>
          <cell r="J45">
            <v>249508.79</v>
          </cell>
          <cell r="K45">
            <v>3725</v>
          </cell>
          <cell r="L45">
            <v>2121.08</v>
          </cell>
          <cell r="M45">
            <v>2870.52</v>
          </cell>
          <cell r="N45">
            <v>192553.7</v>
          </cell>
          <cell r="O45">
            <v>138107.12</v>
          </cell>
          <cell r="P45">
            <v>101980.28</v>
          </cell>
          <cell r="Q45">
            <v>2872.9</v>
          </cell>
          <cell r="R45">
            <v>2483.68</v>
          </cell>
          <cell r="S45">
            <v>6118.25</v>
          </cell>
          <cell r="T45">
            <v>195426.6</v>
          </cell>
          <cell r="U45">
            <v>140590.8</v>
          </cell>
          <cell r="V45">
            <v>108098.52</v>
          </cell>
          <cell r="W45">
            <v>5990.5</v>
          </cell>
          <cell r="X45">
            <v>3500.22</v>
          </cell>
          <cell r="Y45">
            <v>3122.86</v>
          </cell>
        </row>
        <row r="46">
          <cell r="B46">
            <v>336017.1</v>
          </cell>
          <cell r="C46">
            <v>223973.73</v>
          </cell>
          <cell r="D46">
            <v>218241.76</v>
          </cell>
          <cell r="E46">
            <v>18255.3</v>
          </cell>
          <cell r="F46">
            <v>14556.39</v>
          </cell>
          <cell r="G46">
            <v>17111.25</v>
          </cell>
          <cell r="H46">
            <v>354272.4</v>
          </cell>
          <cell r="I46">
            <v>238530.13</v>
          </cell>
          <cell r="J46">
            <v>235353.01</v>
          </cell>
          <cell r="K46">
            <v>3500.4</v>
          </cell>
          <cell r="L46">
            <v>1711.96</v>
          </cell>
          <cell r="M46">
            <v>2745.81</v>
          </cell>
          <cell r="N46">
            <v>176552.5</v>
          </cell>
          <cell r="O46">
            <v>135592.48</v>
          </cell>
          <cell r="P46">
            <v>86652.63</v>
          </cell>
          <cell r="Q46">
            <v>3650.8</v>
          </cell>
          <cell r="R46">
            <v>3982.16</v>
          </cell>
          <cell r="S46">
            <v>7022.02</v>
          </cell>
          <cell r="T46">
            <v>180203.3</v>
          </cell>
          <cell r="U46">
            <v>139574.64</v>
          </cell>
          <cell r="V46">
            <v>93674.66</v>
          </cell>
          <cell r="W46">
            <v>5256.4</v>
          </cell>
          <cell r="X46">
            <v>3452.61</v>
          </cell>
          <cell r="Y46">
            <v>3019.26</v>
          </cell>
        </row>
        <row r="47">
          <cell r="B47">
            <v>298080.5</v>
          </cell>
          <cell r="C47">
            <v>196773.64</v>
          </cell>
          <cell r="D47">
            <v>0</v>
          </cell>
          <cell r="E47">
            <v>19859.1</v>
          </cell>
          <cell r="F47">
            <v>15804.38</v>
          </cell>
          <cell r="G47">
            <v>0</v>
          </cell>
          <cell r="H47">
            <v>317939.6</v>
          </cell>
          <cell r="I47">
            <v>212578.02</v>
          </cell>
          <cell r="J47">
            <v>0</v>
          </cell>
          <cell r="K47">
            <v>3348.9</v>
          </cell>
          <cell r="L47">
            <v>1667.42</v>
          </cell>
          <cell r="M47">
            <v>0</v>
          </cell>
          <cell r="N47">
            <v>154916.7</v>
          </cell>
          <cell r="O47">
            <v>134640.77</v>
          </cell>
          <cell r="P47">
            <v>0</v>
          </cell>
          <cell r="Q47">
            <v>4277.7</v>
          </cell>
          <cell r="R47">
            <v>4887.41</v>
          </cell>
          <cell r="S47">
            <v>0</v>
          </cell>
          <cell r="T47">
            <v>159194.4</v>
          </cell>
          <cell r="U47">
            <v>139528.17</v>
          </cell>
          <cell r="V47">
            <v>0</v>
          </cell>
          <cell r="W47">
            <v>4767.9</v>
          </cell>
          <cell r="X47">
            <v>3029.99</v>
          </cell>
          <cell r="Y47">
            <v>0</v>
          </cell>
        </row>
        <row r="48">
          <cell r="B48">
            <v>262974</v>
          </cell>
          <cell r="C48">
            <v>187537.4</v>
          </cell>
          <cell r="D48">
            <v>0</v>
          </cell>
          <cell r="E48">
            <v>18430.4</v>
          </cell>
          <cell r="F48">
            <v>15836.59</v>
          </cell>
          <cell r="G48">
            <v>0</v>
          </cell>
          <cell r="H48">
            <v>281404.4</v>
          </cell>
          <cell r="I48">
            <v>203373.99</v>
          </cell>
          <cell r="J48">
            <v>0</v>
          </cell>
          <cell r="K48">
            <v>3183</v>
          </cell>
          <cell r="L48">
            <v>1301.35</v>
          </cell>
          <cell r="M48">
            <v>0</v>
          </cell>
          <cell r="N48">
            <v>136764.2</v>
          </cell>
          <cell r="O48">
            <v>121319.27</v>
          </cell>
          <cell r="P48">
            <v>0</v>
          </cell>
          <cell r="Q48">
            <v>4329.4</v>
          </cell>
          <cell r="R48">
            <v>4785.9</v>
          </cell>
          <cell r="S48">
            <v>0</v>
          </cell>
          <cell r="T48">
            <v>141093.6</v>
          </cell>
          <cell r="U48">
            <v>126105.18</v>
          </cell>
          <cell r="V48">
            <v>0</v>
          </cell>
          <cell r="W48">
            <v>4205.6</v>
          </cell>
          <cell r="X48">
            <v>2690.25</v>
          </cell>
          <cell r="Y48">
            <v>0</v>
          </cell>
        </row>
        <row r="49">
          <cell r="B49">
            <v>238753.3</v>
          </cell>
          <cell r="C49">
            <v>172046.37</v>
          </cell>
          <cell r="D49">
            <v>0</v>
          </cell>
          <cell r="E49">
            <v>15829.5</v>
          </cell>
          <cell r="F49">
            <v>14180.88</v>
          </cell>
          <cell r="G49">
            <v>0</v>
          </cell>
          <cell r="H49">
            <v>254582.8</v>
          </cell>
          <cell r="I49">
            <v>186227.25</v>
          </cell>
          <cell r="J49">
            <v>0</v>
          </cell>
          <cell r="K49">
            <v>2819.5</v>
          </cell>
          <cell r="L49">
            <v>1102.12</v>
          </cell>
          <cell r="M49">
            <v>0</v>
          </cell>
          <cell r="N49">
            <v>129567.4</v>
          </cell>
          <cell r="O49">
            <v>111488.26</v>
          </cell>
          <cell r="P49">
            <v>0</v>
          </cell>
          <cell r="Q49">
            <v>3461.6</v>
          </cell>
          <cell r="R49">
            <v>4387.78</v>
          </cell>
          <cell r="S49">
            <v>0</v>
          </cell>
          <cell r="T49">
            <v>133029</v>
          </cell>
          <cell r="U49">
            <v>115876.05</v>
          </cell>
          <cell r="V49">
            <v>0</v>
          </cell>
          <cell r="W49">
            <v>3716.3</v>
          </cell>
          <cell r="X49">
            <v>2652.69</v>
          </cell>
          <cell r="Y49">
            <v>0</v>
          </cell>
        </row>
        <row r="50">
          <cell r="B50">
            <v>205220.4</v>
          </cell>
          <cell r="C50">
            <v>124739.01</v>
          </cell>
          <cell r="D50">
            <v>0</v>
          </cell>
          <cell r="E50">
            <v>12836.6</v>
          </cell>
          <cell r="F50">
            <v>12207.31</v>
          </cell>
          <cell r="G50">
            <v>0</v>
          </cell>
          <cell r="H50">
            <v>218057</v>
          </cell>
          <cell r="I50">
            <v>136946.32</v>
          </cell>
          <cell r="J50">
            <v>0</v>
          </cell>
          <cell r="K50">
            <v>2682.8</v>
          </cell>
          <cell r="L50">
            <v>844.41</v>
          </cell>
          <cell r="M50">
            <v>0</v>
          </cell>
          <cell r="N50">
            <v>115555.4</v>
          </cell>
          <cell r="O50">
            <v>102284.31</v>
          </cell>
          <cell r="P50">
            <v>0</v>
          </cell>
          <cell r="Q50">
            <v>3202.3</v>
          </cell>
          <cell r="R50">
            <v>3538</v>
          </cell>
          <cell r="S50">
            <v>0</v>
          </cell>
          <cell r="T50">
            <v>118757.7</v>
          </cell>
          <cell r="U50">
            <v>105822.3</v>
          </cell>
          <cell r="V50">
            <v>0</v>
          </cell>
          <cell r="W50">
            <v>2809.3</v>
          </cell>
          <cell r="X50">
            <v>2330.05</v>
          </cell>
          <cell r="Y50">
            <v>0</v>
          </cell>
        </row>
        <row r="51">
          <cell r="B51">
            <v>172765</v>
          </cell>
          <cell r="C51">
            <v>110349.75</v>
          </cell>
          <cell r="D51">
            <v>0</v>
          </cell>
          <cell r="E51">
            <v>9364</v>
          </cell>
          <cell r="F51">
            <v>11010.76</v>
          </cell>
          <cell r="G51">
            <v>0</v>
          </cell>
          <cell r="H51">
            <v>182129</v>
          </cell>
          <cell r="I51">
            <v>121360.51</v>
          </cell>
          <cell r="J51">
            <v>0</v>
          </cell>
          <cell r="K51">
            <v>2555.4</v>
          </cell>
          <cell r="L51">
            <v>769.57</v>
          </cell>
          <cell r="M51">
            <v>0</v>
          </cell>
          <cell r="N51">
            <v>95418.2</v>
          </cell>
          <cell r="O51">
            <v>76979.44</v>
          </cell>
          <cell r="P51">
            <v>0</v>
          </cell>
          <cell r="Q51">
            <v>2470.4</v>
          </cell>
          <cell r="R51">
            <v>3442.62</v>
          </cell>
          <cell r="S51">
            <v>0</v>
          </cell>
          <cell r="T51">
            <v>97888.6</v>
          </cell>
          <cell r="U51">
            <v>80422.06</v>
          </cell>
          <cell r="V51">
            <v>0</v>
          </cell>
          <cell r="W51">
            <v>2337.6</v>
          </cell>
          <cell r="X51">
            <v>1974.08</v>
          </cell>
          <cell r="Y51">
            <v>0</v>
          </cell>
        </row>
        <row r="52">
          <cell r="B52">
            <v>130588.2</v>
          </cell>
          <cell r="C52">
            <v>54528.23</v>
          </cell>
          <cell r="D52">
            <v>0</v>
          </cell>
          <cell r="E52">
            <v>7935.2</v>
          </cell>
          <cell r="F52">
            <v>8806.35</v>
          </cell>
          <cell r="G52">
            <v>0</v>
          </cell>
          <cell r="H52">
            <v>138523.4</v>
          </cell>
          <cell r="I52">
            <v>63334.58</v>
          </cell>
          <cell r="J52">
            <v>0</v>
          </cell>
          <cell r="K52">
            <v>1485.3</v>
          </cell>
          <cell r="L52">
            <v>585.3</v>
          </cell>
          <cell r="M52">
            <v>0</v>
          </cell>
          <cell r="N52">
            <v>67115.9</v>
          </cell>
          <cell r="O52">
            <v>53324.16</v>
          </cell>
          <cell r="P52">
            <v>0</v>
          </cell>
          <cell r="Q52">
            <v>2332.9</v>
          </cell>
          <cell r="R52">
            <v>3188.04</v>
          </cell>
          <cell r="S52">
            <v>0</v>
          </cell>
          <cell r="T52">
            <v>69448.8</v>
          </cell>
          <cell r="U52">
            <v>56512.2</v>
          </cell>
          <cell r="V52">
            <v>0</v>
          </cell>
          <cell r="W52">
            <v>1728.4</v>
          </cell>
          <cell r="X52">
            <v>1409.21</v>
          </cell>
          <cell r="Y52">
            <v>0</v>
          </cell>
        </row>
        <row r="53">
          <cell r="B53">
            <v>69805.1</v>
          </cell>
          <cell r="C53">
            <v>36859.27</v>
          </cell>
          <cell r="D53">
            <v>0</v>
          </cell>
          <cell r="E53">
            <v>6109.5</v>
          </cell>
          <cell r="F53">
            <v>9706.27</v>
          </cell>
          <cell r="G53">
            <v>0</v>
          </cell>
          <cell r="H53">
            <v>75914.6</v>
          </cell>
          <cell r="I53">
            <v>46565.54</v>
          </cell>
          <cell r="J53">
            <v>0</v>
          </cell>
          <cell r="K53">
            <v>425.2</v>
          </cell>
          <cell r="L53">
            <v>288.96</v>
          </cell>
          <cell r="M53">
            <v>0</v>
          </cell>
          <cell r="N53">
            <v>42284.7</v>
          </cell>
          <cell r="O53">
            <v>17056.27</v>
          </cell>
          <cell r="P53">
            <v>0</v>
          </cell>
          <cell r="Q53">
            <v>2175.7</v>
          </cell>
          <cell r="R53">
            <v>4621.32</v>
          </cell>
          <cell r="S53">
            <v>0</v>
          </cell>
          <cell r="T53">
            <v>44460.4</v>
          </cell>
          <cell r="U53">
            <v>21677.59</v>
          </cell>
          <cell r="V53">
            <v>0</v>
          </cell>
          <cell r="W53">
            <v>979.4</v>
          </cell>
          <cell r="X53">
            <v>1266.05</v>
          </cell>
          <cell r="Y53">
            <v>0</v>
          </cell>
        </row>
        <row r="60">
          <cell r="B60">
            <v>2514.7</v>
          </cell>
          <cell r="C60">
            <v>5504.6</v>
          </cell>
          <cell r="D60">
            <v>2151.7</v>
          </cell>
          <cell r="E60">
            <v>21.8</v>
          </cell>
          <cell r="F60">
            <v>304.8</v>
          </cell>
          <cell r="G60">
            <v>149.68</v>
          </cell>
          <cell r="H60">
            <v>2536.5</v>
          </cell>
          <cell r="I60">
            <v>5809.4</v>
          </cell>
          <cell r="J60">
            <v>2301.38</v>
          </cell>
          <cell r="K60">
            <v>17.6</v>
          </cell>
          <cell r="L60">
            <v>26.3</v>
          </cell>
          <cell r="M60">
            <v>2.2</v>
          </cell>
        </row>
        <row r="61">
          <cell r="B61">
            <v>7206.9</v>
          </cell>
          <cell r="C61">
            <v>5978.1</v>
          </cell>
          <cell r="D61">
            <v>2998.18</v>
          </cell>
          <cell r="E61">
            <v>110.5</v>
          </cell>
          <cell r="F61">
            <v>331.9</v>
          </cell>
          <cell r="G61">
            <v>149.68</v>
          </cell>
          <cell r="H61">
            <v>7317.4</v>
          </cell>
          <cell r="I61">
            <v>6310</v>
          </cell>
          <cell r="J61">
            <v>3147.86</v>
          </cell>
          <cell r="K61">
            <v>31.3</v>
          </cell>
          <cell r="L61">
            <v>40.5</v>
          </cell>
          <cell r="M61">
            <v>8.78</v>
          </cell>
        </row>
        <row r="62">
          <cell r="B62">
            <v>8185.2</v>
          </cell>
          <cell r="C62">
            <v>5998.34</v>
          </cell>
          <cell r="D62">
            <v>3292.3</v>
          </cell>
          <cell r="E62">
            <v>362.3</v>
          </cell>
          <cell r="F62">
            <v>330.1</v>
          </cell>
          <cell r="G62">
            <v>197.68</v>
          </cell>
          <cell r="H62">
            <v>8547.5</v>
          </cell>
          <cell r="I62">
            <v>6328.44</v>
          </cell>
          <cell r="J62">
            <v>3489.98</v>
          </cell>
          <cell r="K62">
            <v>47.3</v>
          </cell>
          <cell r="L62">
            <v>64</v>
          </cell>
          <cell r="M62">
            <v>26</v>
          </cell>
        </row>
        <row r="63">
          <cell r="B63">
            <v>7982.3</v>
          </cell>
          <cell r="C63">
            <v>5599.2</v>
          </cell>
          <cell r="D63">
            <v>3039.28</v>
          </cell>
          <cell r="E63">
            <v>430.6</v>
          </cell>
          <cell r="F63">
            <v>329.3</v>
          </cell>
          <cell r="G63">
            <v>197.68</v>
          </cell>
          <cell r="H63">
            <v>8412.9</v>
          </cell>
          <cell r="I63">
            <v>5928.5</v>
          </cell>
          <cell r="J63">
            <v>3236.96</v>
          </cell>
          <cell r="K63">
            <v>32.9</v>
          </cell>
          <cell r="L63">
            <v>58.1</v>
          </cell>
          <cell r="M63">
            <v>13.27</v>
          </cell>
        </row>
        <row r="64">
          <cell r="B64">
            <v>7613.2</v>
          </cell>
          <cell r="C64">
            <v>5210.3</v>
          </cell>
          <cell r="D64">
            <v>2711.21</v>
          </cell>
          <cell r="E64">
            <v>464.1</v>
          </cell>
          <cell r="F64">
            <v>444.13</v>
          </cell>
          <cell r="G64">
            <v>197.48</v>
          </cell>
          <cell r="H64">
            <v>8077.3</v>
          </cell>
          <cell r="I64">
            <v>5654.43</v>
          </cell>
          <cell r="J64">
            <v>2908.7</v>
          </cell>
          <cell r="K64">
            <v>36.2</v>
          </cell>
          <cell r="L64">
            <v>95.83</v>
          </cell>
          <cell r="M64">
            <v>9.49</v>
          </cell>
        </row>
        <row r="65">
          <cell r="B65">
            <v>7379.2</v>
          </cell>
          <cell r="C65">
            <v>4859.8</v>
          </cell>
          <cell r="D65">
            <v>0</v>
          </cell>
          <cell r="E65">
            <v>499.1</v>
          </cell>
          <cell r="F65">
            <v>424.13</v>
          </cell>
          <cell r="G65">
            <v>0</v>
          </cell>
          <cell r="H65">
            <v>7878.3</v>
          </cell>
          <cell r="I65">
            <v>5283.93</v>
          </cell>
          <cell r="J65">
            <v>0</v>
          </cell>
          <cell r="K65">
            <v>36.2</v>
          </cell>
          <cell r="L65">
            <v>95.93</v>
          </cell>
          <cell r="M65">
            <v>0</v>
          </cell>
        </row>
        <row r="66">
          <cell r="B66">
            <v>7157.4</v>
          </cell>
          <cell r="C66">
            <v>4455.9</v>
          </cell>
          <cell r="D66">
            <v>0</v>
          </cell>
          <cell r="E66">
            <v>432.8</v>
          </cell>
          <cell r="F66">
            <v>371.23</v>
          </cell>
          <cell r="G66">
            <v>0</v>
          </cell>
          <cell r="H66">
            <v>7590.2</v>
          </cell>
          <cell r="I66">
            <v>4827.13</v>
          </cell>
          <cell r="J66">
            <v>0</v>
          </cell>
          <cell r="K66">
            <v>36.2</v>
          </cell>
          <cell r="L66">
            <v>95.93</v>
          </cell>
          <cell r="M66">
            <v>0</v>
          </cell>
        </row>
        <row r="67">
          <cell r="B67">
            <v>6892.3</v>
          </cell>
          <cell r="C67">
            <v>3946.5</v>
          </cell>
          <cell r="D67">
            <v>0</v>
          </cell>
          <cell r="E67">
            <v>431.7</v>
          </cell>
          <cell r="F67">
            <v>336.14</v>
          </cell>
          <cell r="G67">
            <v>0</v>
          </cell>
          <cell r="H67">
            <v>7324</v>
          </cell>
          <cell r="I67">
            <v>4282.64</v>
          </cell>
          <cell r="J67">
            <v>0</v>
          </cell>
          <cell r="K67">
            <v>70.3</v>
          </cell>
          <cell r="L67">
            <v>92.14</v>
          </cell>
          <cell r="M67">
            <v>0</v>
          </cell>
        </row>
        <row r="68">
          <cell r="B68">
            <v>6501.2</v>
          </cell>
          <cell r="C68">
            <v>3575.7</v>
          </cell>
          <cell r="D68">
            <v>0</v>
          </cell>
          <cell r="E68">
            <v>400.4</v>
          </cell>
          <cell r="F68">
            <v>279</v>
          </cell>
          <cell r="G68">
            <v>0</v>
          </cell>
          <cell r="H68">
            <v>6901.6</v>
          </cell>
          <cell r="I68">
            <v>3854.7</v>
          </cell>
          <cell r="J68">
            <v>0</v>
          </cell>
          <cell r="K68">
            <v>32.8</v>
          </cell>
          <cell r="L68">
            <v>34.7</v>
          </cell>
          <cell r="M68">
            <v>0</v>
          </cell>
        </row>
        <row r="69">
          <cell r="B69">
            <v>6306.8</v>
          </cell>
          <cell r="C69">
            <v>2998.8</v>
          </cell>
          <cell r="D69">
            <v>0</v>
          </cell>
          <cell r="E69">
            <v>399.2</v>
          </cell>
          <cell r="F69">
            <v>223.5</v>
          </cell>
          <cell r="G69">
            <v>0</v>
          </cell>
          <cell r="H69">
            <v>6706</v>
          </cell>
          <cell r="I69">
            <v>3222.3</v>
          </cell>
          <cell r="J69">
            <v>0</v>
          </cell>
          <cell r="K69">
            <v>28.8</v>
          </cell>
          <cell r="L69">
            <v>5.1</v>
          </cell>
          <cell r="M69">
            <v>0</v>
          </cell>
        </row>
        <row r="70">
          <cell r="B70">
            <v>6015.5</v>
          </cell>
          <cell r="C70">
            <v>2748.4</v>
          </cell>
          <cell r="D70">
            <v>0</v>
          </cell>
          <cell r="E70">
            <v>367.2</v>
          </cell>
          <cell r="F70">
            <v>223.5</v>
          </cell>
          <cell r="G70">
            <v>0</v>
          </cell>
          <cell r="H70">
            <v>6382.7</v>
          </cell>
          <cell r="I70">
            <v>2971.9</v>
          </cell>
          <cell r="J70">
            <v>0</v>
          </cell>
          <cell r="K70">
            <v>28.8</v>
          </cell>
          <cell r="L70">
            <v>5.1</v>
          </cell>
          <cell r="M70">
            <v>0</v>
          </cell>
        </row>
        <row r="71">
          <cell r="B71">
            <v>4232.7</v>
          </cell>
          <cell r="C71">
            <v>2408.8</v>
          </cell>
          <cell r="D71">
            <v>0</v>
          </cell>
          <cell r="E71">
            <v>304.8</v>
          </cell>
          <cell r="F71">
            <v>153.1</v>
          </cell>
          <cell r="G71">
            <v>0</v>
          </cell>
          <cell r="H71">
            <v>4537.5</v>
          </cell>
          <cell r="I71">
            <v>2561.9</v>
          </cell>
          <cell r="J71">
            <v>0</v>
          </cell>
          <cell r="K71">
            <v>21.1</v>
          </cell>
          <cell r="L71">
            <v>2.2</v>
          </cell>
          <cell r="M7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ocknat1"/>
    </sheetNames>
    <sheetDataSet>
      <sheetData sheetId="0">
        <row r="6">
          <cell r="C6">
            <v>2262080</v>
          </cell>
          <cell r="D6">
            <v>2335707.94</v>
          </cell>
        </row>
        <row r="7">
          <cell r="C7">
            <v>886757.3</v>
          </cell>
          <cell r="D7">
            <v>913278.32</v>
          </cell>
        </row>
        <row r="8">
          <cell r="C8">
            <v>84034.8</v>
          </cell>
          <cell r="D8">
            <v>85025.58</v>
          </cell>
        </row>
        <row r="10">
          <cell r="C10">
            <v>354272.4</v>
          </cell>
          <cell r="D10">
            <v>238530.13</v>
          </cell>
        </row>
        <row r="11">
          <cell r="C11">
            <v>180203.3</v>
          </cell>
          <cell r="D11">
            <v>139574.64</v>
          </cell>
        </row>
        <row r="19">
          <cell r="D19">
            <v>269.57</v>
          </cell>
          <cell r="E19">
            <v>505.34</v>
          </cell>
        </row>
        <row r="20">
          <cell r="D20">
            <v>11860.92</v>
          </cell>
          <cell r="E20">
            <v>11256.99</v>
          </cell>
        </row>
        <row r="21">
          <cell r="D21">
            <v>8539.62</v>
          </cell>
          <cell r="E21">
            <v>9213.62</v>
          </cell>
        </row>
        <row r="23">
          <cell r="D23">
            <v>1711.96</v>
          </cell>
          <cell r="E23">
            <v>2745.81</v>
          </cell>
        </row>
        <row r="24">
          <cell r="D24">
            <v>3452.62</v>
          </cell>
          <cell r="E24">
            <v>3019.26</v>
          </cell>
        </row>
        <row r="32">
          <cell r="D32">
            <v>11935</v>
          </cell>
          <cell r="E32">
            <v>8469.66</v>
          </cell>
        </row>
        <row r="33">
          <cell r="D33">
            <v>5780</v>
          </cell>
          <cell r="E33">
            <v>4689.29</v>
          </cell>
        </row>
        <row r="34">
          <cell r="D34">
            <v>4543.9</v>
          </cell>
          <cell r="E34">
            <v>3119.3</v>
          </cell>
        </row>
        <row r="36">
          <cell r="D36">
            <v>14556.39</v>
          </cell>
          <cell r="E36">
            <v>17111.25</v>
          </cell>
        </row>
        <row r="37">
          <cell r="D37">
            <v>3982.16</v>
          </cell>
          <cell r="E37">
            <v>7022.02</v>
          </cell>
        </row>
        <row r="38">
          <cell r="D38">
            <v>444.13</v>
          </cell>
          <cell r="E38">
            <v>197.48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lza-tournesol"/>
      <sheetName val="soja-lin"/>
      <sheetName val="pois-feves-lupin"/>
    </sheetNames>
    <sheetDataSet>
      <sheetData sheetId="0">
        <row r="3">
          <cell r="A3" t="str">
            <v>situation provisoire au 30 novembre  récolte 2010 à 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1"/>
  <sheetViews>
    <sheetView showGridLines="0" showZeros="0" tabSelected="1" zoomScale="80" zoomScaleNormal="80" workbookViewId="0" topLeftCell="A25">
      <selection activeCell="S11" sqref="S11"/>
    </sheetView>
  </sheetViews>
  <sheetFormatPr defaultColWidth="11.421875" defaultRowHeight="12"/>
  <cols>
    <col min="1" max="1" width="11.7109375" style="3" customWidth="1"/>
    <col min="2" max="2" width="10.421875" style="3" customWidth="1"/>
    <col min="3" max="3" width="10.421875" style="6" customWidth="1"/>
    <col min="4" max="4" width="9.57421875" style="11" customWidth="1"/>
    <col min="5" max="5" width="6.7109375" style="11" customWidth="1"/>
    <col min="6" max="6" width="6.7109375" style="6" customWidth="1"/>
    <col min="7" max="10" width="6.7109375" style="12" customWidth="1"/>
    <col min="11" max="11" width="10.8515625" style="12" customWidth="1"/>
    <col min="12" max="12" width="10.8515625" style="6" customWidth="1"/>
    <col min="13" max="13" width="10.8515625" style="11" customWidth="1"/>
    <col min="14" max="14" width="5.8515625" style="1" customWidth="1"/>
    <col min="21" max="24" width="11.421875" style="151" customWidth="1"/>
    <col min="25" max="26" width="11.421875" style="140" customWidth="1"/>
    <col min="27" max="31" width="11.421875" style="124" customWidth="1"/>
    <col min="32" max="32" width="11.421875" style="151" customWidth="1"/>
  </cols>
  <sheetData>
    <row r="1" spans="1:25" ht="31.5">
      <c r="A1" s="156" t="s">
        <v>10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59"/>
      <c r="P1" s="59"/>
      <c r="Q1" s="59"/>
      <c r="R1" s="59"/>
      <c r="S1" s="59"/>
      <c r="T1" s="59"/>
      <c r="U1" s="150"/>
      <c r="V1" s="150"/>
      <c r="W1" s="150"/>
      <c r="X1" s="150"/>
      <c r="Y1" s="152"/>
    </row>
    <row r="2" spans="1:14" ht="12.75">
      <c r="A2" s="21"/>
      <c r="B2" s="21"/>
      <c r="C2" s="15"/>
      <c r="D2" s="17"/>
      <c r="E2" s="17"/>
      <c r="F2" s="15"/>
      <c r="G2" s="18"/>
      <c r="H2" s="18"/>
      <c r="I2" s="18"/>
      <c r="J2" s="18"/>
      <c r="K2" s="18"/>
      <c r="L2" s="15"/>
      <c r="M2" s="17"/>
      <c r="N2" s="7"/>
    </row>
    <row r="3" spans="1:14" ht="22.5">
      <c r="A3" s="159" t="str">
        <f>'[3]colza-tournesol'!$A$3</f>
        <v>situation provisoire au 30 novembre  récolte 2010 à 2012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22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23.25">
      <c r="A5" s="157" t="s">
        <v>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3:14" ht="17.25" customHeight="1">
      <c r="C6" s="2"/>
      <c r="D6" s="24"/>
      <c r="E6" s="24"/>
      <c r="F6" s="2"/>
      <c r="G6" s="13"/>
      <c r="H6" s="13"/>
      <c r="I6" s="13"/>
      <c r="J6" s="13"/>
      <c r="K6" s="13"/>
      <c r="L6" s="2"/>
      <c r="M6" s="13"/>
      <c r="N6" s="2"/>
    </row>
    <row r="7" spans="1:14" ht="15">
      <c r="A7" s="73"/>
      <c r="B7" s="73"/>
      <c r="C7" s="74" t="s">
        <v>34</v>
      </c>
      <c r="D7" s="75"/>
      <c r="E7" s="154" t="s">
        <v>7</v>
      </c>
      <c r="F7" s="154"/>
      <c r="G7" s="154"/>
      <c r="H7" s="153" t="s">
        <v>25</v>
      </c>
      <c r="I7" s="153"/>
      <c r="J7" s="153"/>
      <c r="K7" s="153" t="s">
        <v>30</v>
      </c>
      <c r="L7" s="153"/>
      <c r="M7" s="153"/>
      <c r="N7" s="153"/>
    </row>
    <row r="8" spans="1:29" ht="17.25" customHeight="1">
      <c r="A8" s="76" t="s">
        <v>12</v>
      </c>
      <c r="B8" s="144">
        <v>2010</v>
      </c>
      <c r="C8" s="144">
        <v>2011</v>
      </c>
      <c r="D8" s="145" t="s">
        <v>36</v>
      </c>
      <c r="E8" s="144">
        <f>B8</f>
        <v>2010</v>
      </c>
      <c r="F8" s="144">
        <f>C8</f>
        <v>2011</v>
      </c>
      <c r="G8" s="145" t="str">
        <f>D8</f>
        <v>2012</v>
      </c>
      <c r="H8" s="144">
        <f>B8</f>
        <v>2010</v>
      </c>
      <c r="I8" s="144">
        <f>C8</f>
        <v>2011</v>
      </c>
      <c r="J8" s="145" t="str">
        <f>D8</f>
        <v>2012</v>
      </c>
      <c r="K8" s="144">
        <f>B8</f>
        <v>2010</v>
      </c>
      <c r="L8" s="144">
        <f>C8</f>
        <v>2011</v>
      </c>
      <c r="M8" s="145" t="str">
        <f>D8</f>
        <v>2012</v>
      </c>
      <c r="N8" s="146" t="s">
        <v>3</v>
      </c>
      <c r="AA8" s="125" t="s">
        <v>28</v>
      </c>
      <c r="AB8" s="126"/>
      <c r="AC8" s="127"/>
    </row>
    <row r="9" spans="1:29" ht="13.5" customHeight="1">
      <c r="A9" s="27" t="s">
        <v>13</v>
      </c>
      <c r="B9" s="55">
        <f>'[1]stocknat'!B6</f>
        <v>2238128.6</v>
      </c>
      <c r="C9" s="55">
        <f>'[1]stocknat'!C6</f>
        <v>2962351.34</v>
      </c>
      <c r="D9" s="4">
        <f>'[1]stocknat'!D6</f>
        <v>2707119.85</v>
      </c>
      <c r="E9" s="88">
        <f>'[1]stocknat'!E6</f>
        <v>15180.7</v>
      </c>
      <c r="F9" s="77">
        <f>'[1]stocknat'!F6</f>
        <v>14828.95</v>
      </c>
      <c r="G9" s="89">
        <f>'[1]stocknat'!G6</f>
        <v>8839.15</v>
      </c>
      <c r="H9" s="88">
        <f>'[1]stocknat'!K6</f>
        <v>407.2</v>
      </c>
      <c r="I9" s="78">
        <f>'[1]stocknat'!L6</f>
        <v>386.8</v>
      </c>
      <c r="J9" s="93">
        <f>'[1]stocknat'!M6</f>
        <v>626.2</v>
      </c>
      <c r="K9" s="56">
        <f>'[1]stocknat'!H6</f>
        <v>2253309.3</v>
      </c>
      <c r="L9" s="57">
        <f>'[1]stocknat'!I6</f>
        <v>2977180.29</v>
      </c>
      <c r="M9" s="4">
        <f>'[1]stocknat'!J6</f>
        <v>2715959</v>
      </c>
      <c r="N9" s="58">
        <f>IF(M9&lt;&gt;0,(M9-L9)/L9,0)</f>
        <v>-0.08774117270539905</v>
      </c>
      <c r="AA9" s="128"/>
      <c r="AB9" s="129">
        <v>2011</v>
      </c>
      <c r="AC9" s="130"/>
    </row>
    <row r="10" spans="1:29" ht="13.5" customHeight="1">
      <c r="A10" s="27" t="s">
        <v>14</v>
      </c>
      <c r="B10" s="55">
        <f>'[1]stocknat'!B7</f>
        <v>2646712.8</v>
      </c>
      <c r="C10" s="55">
        <f>'[1]stocknat'!C7</f>
        <v>2931341.72</v>
      </c>
      <c r="D10" s="4">
        <f>'[1]stocknat'!D7</f>
        <v>3083635.26</v>
      </c>
      <c r="E10" s="88">
        <f>'[1]stocknat'!E7</f>
        <v>12874.3</v>
      </c>
      <c r="F10" s="77">
        <f>'[1]stocknat'!F7</f>
        <v>13497.2</v>
      </c>
      <c r="G10" s="89">
        <f>'[1]stocknat'!G7</f>
        <v>11390.29</v>
      </c>
      <c r="H10" s="88">
        <f>'[1]stocknat'!K7</f>
        <v>350.9</v>
      </c>
      <c r="I10" s="78">
        <f>'[1]stocknat'!L7</f>
        <v>327.3</v>
      </c>
      <c r="J10" s="93">
        <f>'[1]stocknat'!M7</f>
        <v>628.21</v>
      </c>
      <c r="K10" s="56">
        <f>'[1]stocknat'!H7</f>
        <v>2659587.1</v>
      </c>
      <c r="L10" s="57">
        <f>'[1]stocknat'!I7</f>
        <v>2944838.92</v>
      </c>
      <c r="M10" s="4">
        <f>'[1]stocknat'!J7</f>
        <v>3095025.55</v>
      </c>
      <c r="N10" s="58">
        <f aca="true" t="shared" si="0" ref="N10:N20">IF(M10&lt;&gt;0,(M10-L10)/L10,0)</f>
        <v>0.050999947392708286</v>
      </c>
      <c r="AA10" s="131" t="s">
        <v>0</v>
      </c>
      <c r="AB10" s="127">
        <f>'[2]stocknat1'!C6</f>
        <v>2262080</v>
      </c>
      <c r="AC10" s="132">
        <f>AB10/$AC$17</f>
        <v>0.6004436330513473</v>
      </c>
    </row>
    <row r="11" spans="1:31" s="25" customFormat="1" ht="13.5" customHeight="1">
      <c r="A11" s="27" t="s">
        <v>15</v>
      </c>
      <c r="B11" s="55">
        <f>'[1]stocknat'!B8</f>
        <v>2517592.5</v>
      </c>
      <c r="C11" s="55">
        <f>'[1]stocknat'!C8</f>
        <v>2726239.97</v>
      </c>
      <c r="D11" s="4">
        <f>'[1]stocknat'!D8</f>
        <v>2827718.42</v>
      </c>
      <c r="E11" s="88">
        <f>'[1]stocknat'!E8</f>
        <v>12464.4</v>
      </c>
      <c r="F11" s="77">
        <f>'[1]stocknat'!F8</f>
        <v>12303.9</v>
      </c>
      <c r="G11" s="89">
        <f>'[1]stocknat'!G8</f>
        <v>8800.9</v>
      </c>
      <c r="H11" s="88">
        <f>'[1]stocknat'!K8</f>
        <v>350.7</v>
      </c>
      <c r="I11" s="78">
        <f>'[1]stocknat'!L8</f>
        <v>331.13</v>
      </c>
      <c r="J11" s="93">
        <f>'[1]stocknat'!M8</f>
        <v>586.26</v>
      </c>
      <c r="K11" s="56">
        <f>'[1]stocknat'!H8</f>
        <v>2530056.9</v>
      </c>
      <c r="L11" s="57">
        <f>'[1]stocknat'!I8</f>
        <v>2738543.87</v>
      </c>
      <c r="M11" s="4">
        <f>'[1]stocknat'!J8</f>
        <v>2836519.32</v>
      </c>
      <c r="N11" s="58">
        <f t="shared" si="0"/>
        <v>0.03577647635055038</v>
      </c>
      <c r="O11"/>
      <c r="Y11" s="141"/>
      <c r="Z11" s="141"/>
      <c r="AA11" s="131" t="s">
        <v>1</v>
      </c>
      <c r="AB11" s="127">
        <f>'[2]stocknat1'!C7</f>
        <v>886757.3</v>
      </c>
      <c r="AC11" s="132">
        <f>AB11/$AC$17</f>
        <v>0.23537972788177408</v>
      </c>
      <c r="AD11" s="124"/>
      <c r="AE11" s="133"/>
    </row>
    <row r="12" spans="1:31" s="25" customFormat="1" ht="13.5" customHeight="1">
      <c r="A12" s="27" t="s">
        <v>16</v>
      </c>
      <c r="B12" s="55">
        <f>'[1]stocknat'!B9</f>
        <v>2347471</v>
      </c>
      <c r="C12" s="55">
        <f>'[1]stocknat'!C9</f>
        <v>2433613.35</v>
      </c>
      <c r="D12" s="4">
        <f>'[1]stocknat'!D9</f>
        <v>2334603.97</v>
      </c>
      <c r="E12" s="88">
        <f>'[1]stocknat'!E9</f>
        <v>12339.9</v>
      </c>
      <c r="F12" s="77">
        <f>'[1]stocknat'!F9</f>
        <v>12136.7</v>
      </c>
      <c r="G12" s="89">
        <f>'[1]stocknat'!G9</f>
        <v>8628.95</v>
      </c>
      <c r="H12" s="88">
        <f>'[1]stocknat'!K9</f>
        <v>349.9</v>
      </c>
      <c r="I12" s="78">
        <f>'[1]stocknat'!L9</f>
        <v>335.09</v>
      </c>
      <c r="J12" s="93">
        <f>'[1]stocknat'!M9</f>
        <v>520.49</v>
      </c>
      <c r="K12" s="56">
        <f>'[1]stocknat'!H9</f>
        <v>2359810.9</v>
      </c>
      <c r="L12" s="57">
        <f>'[1]stocknat'!I9</f>
        <v>2445750.05</v>
      </c>
      <c r="M12" s="4">
        <f>'[1]stocknat'!J9</f>
        <v>2343232.92</v>
      </c>
      <c r="N12" s="58">
        <f t="shared" si="0"/>
        <v>-0.041916437863304915</v>
      </c>
      <c r="O12"/>
      <c r="Y12" s="141"/>
      <c r="Z12" s="141"/>
      <c r="AA12" s="131" t="s">
        <v>2</v>
      </c>
      <c r="AB12" s="127">
        <f>'[2]stocknat1'!C8</f>
        <v>84034.8</v>
      </c>
      <c r="AC12" s="132">
        <f>AB12/$AC$17</f>
        <v>0.02230609024205305</v>
      </c>
      <c r="AD12" s="133"/>
      <c r="AE12" s="133"/>
    </row>
    <row r="13" spans="1:31" s="25" customFormat="1" ht="13.5" customHeight="1">
      <c r="A13" s="27" t="s">
        <v>17</v>
      </c>
      <c r="B13" s="55">
        <f>'[1]stocknat'!B10</f>
        <v>2249656.5</v>
      </c>
      <c r="C13" s="55">
        <f>'[1]stocknat'!C10</f>
        <v>2323772.94</v>
      </c>
      <c r="D13" s="4">
        <f>'[1]stocknat'!D10</f>
        <v>2042978.95</v>
      </c>
      <c r="E13" s="88">
        <f>'[1]stocknat'!E10</f>
        <v>12423.5</v>
      </c>
      <c r="F13" s="77">
        <f>'[1]stocknat'!F10</f>
        <v>11935</v>
      </c>
      <c r="G13" s="89">
        <f>'[1]stocknat'!G10</f>
        <v>8469.66</v>
      </c>
      <c r="H13" s="88">
        <f>'[1]stocknat'!K10</f>
        <v>292.1</v>
      </c>
      <c r="I13" s="78">
        <f>'[1]stocknat'!L10</f>
        <v>269.57</v>
      </c>
      <c r="J13" s="93">
        <f>'[1]stocknat'!M10</f>
        <v>505.34</v>
      </c>
      <c r="K13" s="56">
        <f>'[1]stocknat'!H10</f>
        <v>2262080</v>
      </c>
      <c r="L13" s="57">
        <f>'[1]stocknat'!I10</f>
        <v>2335707.94</v>
      </c>
      <c r="M13" s="4">
        <f>'[1]stocknat'!J10</f>
        <v>2051448.61</v>
      </c>
      <c r="N13" s="58">
        <f t="shared" si="0"/>
        <v>-0.12170157284304982</v>
      </c>
      <c r="O13"/>
      <c r="Y13" s="141"/>
      <c r="Z13" s="141"/>
      <c r="AA13" s="133" t="s">
        <v>4</v>
      </c>
      <c r="AB13" s="134">
        <f>'[2]stocknat1'!C10</f>
        <v>354272.4</v>
      </c>
      <c r="AC13" s="132">
        <f>AB13/$AC$17</f>
        <v>0.09403761447244136</v>
      </c>
      <c r="AD13" s="133"/>
      <c r="AE13" s="133"/>
    </row>
    <row r="14" spans="1:31" s="25" customFormat="1" ht="13.5" customHeight="1">
      <c r="A14" s="27" t="s">
        <v>18</v>
      </c>
      <c r="B14" s="55">
        <f>'[1]stocknat'!B11</f>
        <v>2019195.5</v>
      </c>
      <c r="C14" s="55">
        <f>'[1]stocknat'!C11</f>
        <v>2031164.84</v>
      </c>
      <c r="D14" s="4">
        <f>'[1]stocknat'!D11</f>
        <v>0</v>
      </c>
      <c r="E14" s="88">
        <f>'[1]stocknat'!E11</f>
        <v>12281.4</v>
      </c>
      <c r="F14" s="77">
        <f>'[1]stocknat'!F11</f>
        <v>10205.35</v>
      </c>
      <c r="G14" s="89">
        <f>'[1]stocknat'!G11</f>
        <v>0</v>
      </c>
      <c r="H14" s="88">
        <f>'[1]stocknat'!K11</f>
        <v>281.6</v>
      </c>
      <c r="I14" s="78">
        <f>'[1]stocknat'!L11</f>
        <v>212.39</v>
      </c>
      <c r="J14" s="93">
        <f>'[1]stocknat'!M11</f>
        <v>0</v>
      </c>
      <c r="K14" s="56">
        <f>'[1]stocknat'!H11</f>
        <v>2031476.9</v>
      </c>
      <c r="L14" s="57">
        <f>'[1]stocknat'!I11</f>
        <v>2041370.19</v>
      </c>
      <c r="M14" s="4">
        <f>'[1]stocknat'!J11</f>
        <v>0</v>
      </c>
      <c r="N14" s="58">
        <f t="shared" si="0"/>
        <v>0</v>
      </c>
      <c r="O14"/>
      <c r="Y14" s="141"/>
      <c r="Z14" s="141"/>
      <c r="AA14" s="133" t="s">
        <v>27</v>
      </c>
      <c r="AB14" s="134">
        <f>'[2]stocknat1'!C11</f>
        <v>180203.3</v>
      </c>
      <c r="AC14" s="132">
        <f>AB14/$AC$17</f>
        <v>0.04783293435238446</v>
      </c>
      <c r="AD14" s="133"/>
      <c r="AE14" s="133"/>
    </row>
    <row r="15" spans="1:31" s="25" customFormat="1" ht="13.5" customHeight="1">
      <c r="A15" s="27" t="s">
        <v>19</v>
      </c>
      <c r="B15" s="55">
        <f>'[1]stocknat'!B12</f>
        <v>1756308.9</v>
      </c>
      <c r="C15" s="55">
        <f>'[1]stocknat'!C12</f>
        <v>1720342.43</v>
      </c>
      <c r="D15" s="143">
        <f>'[1]stocknat'!D12</f>
        <v>0</v>
      </c>
      <c r="E15" s="88">
        <f>'[1]stocknat'!E12</f>
        <v>11966.4</v>
      </c>
      <c r="F15" s="77">
        <f>'[1]stocknat'!F12</f>
        <v>10146.95</v>
      </c>
      <c r="G15" s="89">
        <f>'[1]stocknat'!G12</f>
        <v>0</v>
      </c>
      <c r="H15" s="88">
        <f>'[1]stocknat'!K12</f>
        <v>254.5</v>
      </c>
      <c r="I15" s="78">
        <f>'[1]stocknat'!L12</f>
        <v>271.71</v>
      </c>
      <c r="J15" s="93">
        <f>'[1]stocknat'!M12</f>
        <v>0</v>
      </c>
      <c r="K15" s="56">
        <f>'[1]stocknat'!H12</f>
        <v>1768275.3</v>
      </c>
      <c r="L15" s="57">
        <f>'[1]stocknat'!I12</f>
        <v>1730489.38</v>
      </c>
      <c r="M15" s="4">
        <f>'[1]stocknat'!J12</f>
        <v>0</v>
      </c>
      <c r="N15" s="58">
        <f t="shared" si="0"/>
        <v>0</v>
      </c>
      <c r="O15"/>
      <c r="Y15" s="141"/>
      <c r="Z15" s="141"/>
      <c r="AA15" s="133"/>
      <c r="AB15" s="133"/>
      <c r="AC15" s="133"/>
      <c r="AD15" s="133"/>
      <c r="AE15" s="133"/>
    </row>
    <row r="16" spans="1:31" s="25" customFormat="1" ht="13.5" customHeight="1">
      <c r="A16" s="27" t="s">
        <v>20</v>
      </c>
      <c r="B16" s="55">
        <f>'[1]stocknat'!B13</f>
        <v>1511981.5</v>
      </c>
      <c r="C16" s="55">
        <f>'[1]stocknat'!C13</f>
        <v>1428286.01</v>
      </c>
      <c r="D16" s="143">
        <f>'[1]stocknat'!D13</f>
        <v>0</v>
      </c>
      <c r="E16" s="88">
        <f>'[1]stocknat'!E13</f>
        <v>11867.3</v>
      </c>
      <c r="F16" s="77">
        <f>'[1]stocknat'!F13</f>
        <v>10046.77</v>
      </c>
      <c r="G16" s="89">
        <f>'[1]stocknat'!G13</f>
        <v>0</v>
      </c>
      <c r="H16" s="88">
        <f>'[1]stocknat'!K13</f>
        <v>257.7</v>
      </c>
      <c r="I16" s="78">
        <f>'[1]stocknat'!L13</f>
        <v>255.25</v>
      </c>
      <c r="J16" s="93">
        <f>'[1]stocknat'!M13</f>
        <v>0</v>
      </c>
      <c r="K16" s="56">
        <f>'[1]stocknat'!H13</f>
        <v>1523848.8</v>
      </c>
      <c r="L16" s="57">
        <f>'[1]stocknat'!I13</f>
        <v>1438332.78</v>
      </c>
      <c r="M16" s="4">
        <f>'[1]stocknat'!J13</f>
        <v>0</v>
      </c>
      <c r="N16" s="58">
        <f t="shared" si="0"/>
        <v>0</v>
      </c>
      <c r="O16"/>
      <c r="Y16" s="141"/>
      <c r="Z16" s="141"/>
      <c r="AA16" s="133"/>
      <c r="AB16" s="133"/>
      <c r="AC16" s="132"/>
      <c r="AD16" s="133"/>
      <c r="AE16" s="133"/>
    </row>
    <row r="17" spans="1:31" s="25" customFormat="1" ht="13.5" customHeight="1">
      <c r="A17" s="27" t="s">
        <v>21</v>
      </c>
      <c r="B17" s="55">
        <f>'[1]stocknat'!B14</f>
        <v>1158435.5</v>
      </c>
      <c r="C17" s="55">
        <f>'[1]stocknat'!C14</f>
        <v>1050551.82</v>
      </c>
      <c r="D17" s="143">
        <f>'[1]stocknat'!D14</f>
        <v>0</v>
      </c>
      <c r="E17" s="88">
        <f>'[1]stocknat'!E14</f>
        <v>11845.5</v>
      </c>
      <c r="F17" s="77">
        <f>'[1]stocknat'!F14</f>
        <v>10006.07</v>
      </c>
      <c r="G17" s="89">
        <f>'[1]stocknat'!G14</f>
        <v>0</v>
      </c>
      <c r="H17" s="88">
        <f>'[1]stocknat'!K14</f>
        <v>270.3</v>
      </c>
      <c r="I17" s="78">
        <f>'[1]stocknat'!L14</f>
        <v>200.75</v>
      </c>
      <c r="J17" s="93">
        <f>'[1]stocknat'!M14</f>
        <v>0</v>
      </c>
      <c r="K17" s="56">
        <f>'[1]stocknat'!H14</f>
        <v>1170281</v>
      </c>
      <c r="L17" s="57">
        <f>'[1]stocknat'!I14</f>
        <v>1060557.89</v>
      </c>
      <c r="M17" s="4">
        <f>'[1]stocknat'!J14</f>
        <v>0</v>
      </c>
      <c r="N17" s="58">
        <f t="shared" si="0"/>
        <v>0</v>
      </c>
      <c r="O17"/>
      <c r="Y17" s="141"/>
      <c r="Z17" s="141"/>
      <c r="AA17" s="133"/>
      <c r="AB17" s="133"/>
      <c r="AC17" s="126">
        <f>SUM(AB10:AB16)</f>
        <v>3767347.7999999993</v>
      </c>
      <c r="AD17" s="133"/>
      <c r="AE17" s="133"/>
    </row>
    <row r="18" spans="1:31" s="25" customFormat="1" ht="13.5" customHeight="1">
      <c r="A18" s="27" t="s">
        <v>22</v>
      </c>
      <c r="B18" s="55">
        <f>'[1]stocknat'!B15</f>
        <v>782517.2</v>
      </c>
      <c r="C18" s="55">
        <f>'[1]stocknat'!C15</f>
        <v>707998.98</v>
      </c>
      <c r="D18" s="4">
        <f>'[1]stocknat'!D15</f>
        <v>0</v>
      </c>
      <c r="E18" s="88">
        <f>'[1]stocknat'!E15</f>
        <v>11803.9</v>
      </c>
      <c r="F18" s="77">
        <f>'[1]stocknat'!F15</f>
        <v>9753.87</v>
      </c>
      <c r="G18" s="89">
        <f>'[1]stocknat'!G15</f>
        <v>0</v>
      </c>
      <c r="H18" s="88">
        <f>'[1]stocknat'!K15</f>
        <v>215.7</v>
      </c>
      <c r="I18" s="78">
        <f>'[1]stocknat'!L15</f>
        <v>196.61</v>
      </c>
      <c r="J18" s="93">
        <f>'[1]stocknat'!M15</f>
        <v>0</v>
      </c>
      <c r="K18" s="56">
        <f>'[1]stocknat'!H15</f>
        <v>794321.1</v>
      </c>
      <c r="L18" s="57">
        <f>'[1]stocknat'!I15</f>
        <v>717752.85</v>
      </c>
      <c r="M18" s="19">
        <f>'[1]stocknat'!J15</f>
        <v>0</v>
      </c>
      <c r="N18" s="58">
        <f t="shared" si="0"/>
        <v>0</v>
      </c>
      <c r="O18"/>
      <c r="Y18" s="141"/>
      <c r="Z18" s="141"/>
      <c r="AA18" s="131"/>
      <c r="AB18" s="135">
        <v>2010</v>
      </c>
      <c r="AC18" s="133"/>
      <c r="AD18" s="133"/>
      <c r="AE18" s="133"/>
    </row>
    <row r="19" spans="1:31" s="25" customFormat="1" ht="13.5" customHeight="1">
      <c r="A19" s="27" t="s">
        <v>23</v>
      </c>
      <c r="B19" s="55">
        <f>'[1]stocknat'!B16</f>
        <v>478542.1</v>
      </c>
      <c r="C19" s="55">
        <f>'[1]stocknat'!C16</f>
        <v>372661.29</v>
      </c>
      <c r="D19" s="4">
        <f>'[1]stocknat'!D16</f>
        <v>0</v>
      </c>
      <c r="E19" s="88">
        <f>'[1]stocknat'!E16</f>
        <v>11539.7</v>
      </c>
      <c r="F19" s="77">
        <f>'[1]stocknat'!F16</f>
        <v>9337.87</v>
      </c>
      <c r="G19" s="89">
        <f>'[1]stocknat'!G16</f>
        <v>0</v>
      </c>
      <c r="H19" s="88">
        <f>'[1]stocknat'!K16</f>
        <v>118.2</v>
      </c>
      <c r="I19" s="78">
        <f>'[1]stocknat'!L16</f>
        <v>117.97</v>
      </c>
      <c r="J19" s="93">
        <f>'[1]stocknat'!M16</f>
        <v>0</v>
      </c>
      <c r="K19" s="56">
        <f>'[1]stocknat'!H16</f>
        <v>490081.8</v>
      </c>
      <c r="L19" s="57">
        <f>'[1]stocknat'!I16</f>
        <v>381999.16</v>
      </c>
      <c r="M19" s="4">
        <f>'[1]stocknat'!J16</f>
        <v>0</v>
      </c>
      <c r="N19" s="58">
        <f t="shared" si="0"/>
        <v>0</v>
      </c>
      <c r="O19"/>
      <c r="Y19" s="141"/>
      <c r="Z19" s="141"/>
      <c r="AA19" s="131" t="str">
        <f aca="true" t="shared" si="1" ref="AA19:AA25">AA10</f>
        <v>colza</v>
      </c>
      <c r="AB19" s="131">
        <f>'[2]stocknat1'!D6</f>
        <v>2335707.94</v>
      </c>
      <c r="AC19" s="132">
        <f aca="true" t="shared" si="2" ref="AC19:AC25">AB19/$AC$26</f>
        <v>0.6278793376090938</v>
      </c>
      <c r="AD19" s="133"/>
      <c r="AE19" s="133"/>
    </row>
    <row r="20" spans="1:31" s="25" customFormat="1" ht="13.5" customHeight="1" thickBot="1">
      <c r="A20" s="27" t="s">
        <v>24</v>
      </c>
      <c r="B20" s="55">
        <f>'[1]stocknat'!B17</f>
        <v>183896.3</v>
      </c>
      <c r="C20" s="55">
        <f>'[1]stocknat'!C17</f>
        <v>106382.59</v>
      </c>
      <c r="D20" s="4">
        <f>'[1]stocknat'!D17</f>
        <v>0</v>
      </c>
      <c r="E20" s="90">
        <f>'[1]stocknat'!E17</f>
        <v>9458.7</v>
      </c>
      <c r="F20" s="91">
        <f>'[1]stocknat'!F17</f>
        <v>6086.17</v>
      </c>
      <c r="G20" s="92">
        <f>'[1]stocknat'!G17</f>
        <v>0</v>
      </c>
      <c r="H20" s="90">
        <f>'[1]stocknat'!K17</f>
        <v>96.8</v>
      </c>
      <c r="I20" s="94">
        <f>'[1]stocknat'!L17</f>
        <v>69.57</v>
      </c>
      <c r="J20" s="95">
        <f>'[1]stocknat'!M17</f>
        <v>0</v>
      </c>
      <c r="K20" s="56">
        <f>'[1]stocknat'!H17</f>
        <v>193355</v>
      </c>
      <c r="L20" s="57">
        <f>'[1]stocknat'!I17</f>
        <v>112468.77</v>
      </c>
      <c r="M20" s="4">
        <f>'[1]stocknat'!J17</f>
        <v>0</v>
      </c>
      <c r="N20" s="58">
        <f t="shared" si="0"/>
        <v>0</v>
      </c>
      <c r="O20"/>
      <c r="Y20" s="141"/>
      <c r="Z20" s="141"/>
      <c r="AA20" s="131" t="str">
        <f t="shared" si="1"/>
        <v>tournesol</v>
      </c>
      <c r="AB20" s="131">
        <f>'[2]stocknat1'!D7</f>
        <v>913278.32</v>
      </c>
      <c r="AC20" s="132">
        <f t="shared" si="2"/>
        <v>0.24550526065101524</v>
      </c>
      <c r="AD20" s="133"/>
      <c r="AE20" s="133"/>
    </row>
    <row r="21" spans="1:31" s="25" customFormat="1" ht="12.75">
      <c r="A21" s="79"/>
      <c r="B21" s="72"/>
      <c r="C21" s="72"/>
      <c r="D21" s="80"/>
      <c r="E21" s="81"/>
      <c r="F21" s="81"/>
      <c r="G21" s="82"/>
      <c r="H21" s="83"/>
      <c r="I21" s="84"/>
      <c r="J21" s="85"/>
      <c r="K21" s="86"/>
      <c r="L21" s="72"/>
      <c r="M21" s="80"/>
      <c r="N21" s="87"/>
      <c r="O21"/>
      <c r="Y21" s="141"/>
      <c r="Z21" s="141"/>
      <c r="AA21" s="131" t="str">
        <f>AA12</f>
        <v>soja</v>
      </c>
      <c r="AB21" s="131">
        <f>'[2]stocknat1'!D8</f>
        <v>85025.58</v>
      </c>
      <c r="AC21" s="132">
        <f t="shared" si="2"/>
        <v>0.022856369983581513</v>
      </c>
      <c r="AD21" s="133"/>
      <c r="AE21" s="133"/>
    </row>
    <row r="22" spans="1:31" s="25" customFormat="1" ht="12.75">
      <c r="A22" s="27"/>
      <c r="B22" s="28"/>
      <c r="C22" s="28"/>
      <c r="D22" s="33"/>
      <c r="E22" s="29"/>
      <c r="F22" s="29"/>
      <c r="G22" s="30"/>
      <c r="H22" s="29"/>
      <c r="I22" s="31"/>
      <c r="J22" s="54"/>
      <c r="K22" s="32"/>
      <c r="L22" s="28"/>
      <c r="M22" s="33"/>
      <c r="N22" s="34"/>
      <c r="O22"/>
      <c r="Y22" s="141"/>
      <c r="Z22" s="141"/>
      <c r="AA22" s="134" t="str">
        <f>AA13</f>
        <v>pois</v>
      </c>
      <c r="AB22" s="134">
        <f>'[2]stocknat1'!D10</f>
        <v>238530.13</v>
      </c>
      <c r="AC22" s="132">
        <f>AB22/$AC$26</f>
        <v>0.06412109042375008</v>
      </c>
      <c r="AD22" s="133"/>
      <c r="AE22" s="133"/>
    </row>
    <row r="23" spans="1:31" s="35" customFormat="1" ht="15.75">
      <c r="A23" s="36"/>
      <c r="B23" s="3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/>
      <c r="Y23" s="142"/>
      <c r="Z23" s="142"/>
      <c r="AA23" s="127" t="str">
        <f>AA14</f>
        <v>feves</v>
      </c>
      <c r="AB23" s="127">
        <f>'[2]stocknat1'!D11</f>
        <v>139574.64</v>
      </c>
      <c r="AC23" s="132">
        <f>AB23/$AC$26</f>
        <v>0.037520115854137025</v>
      </c>
      <c r="AD23" s="136"/>
      <c r="AE23" s="136"/>
    </row>
    <row r="24" spans="1:14" ht="15.75">
      <c r="A24" s="36"/>
      <c r="B24" s="3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29" ht="23.25">
      <c r="A25" s="157" t="s">
        <v>1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AA25" s="127">
        <f t="shared" si="1"/>
        <v>0</v>
      </c>
      <c r="AB25" s="124">
        <v>7878.3</v>
      </c>
      <c r="AC25" s="132">
        <f t="shared" si="2"/>
        <v>0.0021178254784224963</v>
      </c>
    </row>
    <row r="26" spans="1:29" ht="18">
      <c r="A26" s="36"/>
      <c r="B26" s="36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AC26" s="126">
        <f>SUM(AB19:AB25)</f>
        <v>3719994.9099999997</v>
      </c>
    </row>
    <row r="27" spans="1:15" ht="15">
      <c r="A27" s="73"/>
      <c r="B27" s="73"/>
      <c r="C27" s="74" t="s">
        <v>34</v>
      </c>
      <c r="D27" s="75"/>
      <c r="E27" s="154" t="s">
        <v>7</v>
      </c>
      <c r="F27" s="154"/>
      <c r="G27" s="154"/>
      <c r="H27" s="153" t="s">
        <v>25</v>
      </c>
      <c r="I27" s="153"/>
      <c r="J27" s="153"/>
      <c r="K27" s="153" t="s">
        <v>30</v>
      </c>
      <c r="L27" s="153"/>
      <c r="M27" s="153"/>
      <c r="N27" s="153"/>
      <c r="O27" s="63"/>
    </row>
    <row r="28" spans="1:15" ht="14.25">
      <c r="A28" s="76" t="s">
        <v>12</v>
      </c>
      <c r="B28" s="144">
        <v>2010</v>
      </c>
      <c r="C28" s="144">
        <v>2011</v>
      </c>
      <c r="D28" s="145" t="s">
        <v>36</v>
      </c>
      <c r="E28" s="144">
        <f>B28</f>
        <v>2010</v>
      </c>
      <c r="F28" s="144">
        <f>C28</f>
        <v>2011</v>
      </c>
      <c r="G28" s="145" t="str">
        <f>D28</f>
        <v>2012</v>
      </c>
      <c r="H28" s="144">
        <f>B28</f>
        <v>2010</v>
      </c>
      <c r="I28" s="144">
        <f>C28</f>
        <v>2011</v>
      </c>
      <c r="J28" s="145" t="str">
        <f>D28</f>
        <v>2012</v>
      </c>
      <c r="K28" s="144">
        <f>B28</f>
        <v>2010</v>
      </c>
      <c r="L28" s="144">
        <f>C28</f>
        <v>2011</v>
      </c>
      <c r="M28" s="145" t="str">
        <f>D28</f>
        <v>2012</v>
      </c>
      <c r="N28" s="146" t="s">
        <v>3</v>
      </c>
      <c r="O28" s="26"/>
    </row>
    <row r="29" spans="1:30" ht="13.5" customHeight="1">
      <c r="A29" s="27" t="s">
        <v>13</v>
      </c>
      <c r="B29" s="55">
        <f>'[1]stocknat'!N6</f>
        <v>122409.4</v>
      </c>
      <c r="C29" s="55">
        <f>'[1]stocknat'!O6</f>
        <v>73347.84</v>
      </c>
      <c r="D29" s="4">
        <f>'[1]stocknat'!P6</f>
        <v>51931.19</v>
      </c>
      <c r="E29" s="88">
        <f>'[1]stocknat'!Q6</f>
        <v>730.8</v>
      </c>
      <c r="F29" s="77">
        <f>'[1]stocknat'!R6</f>
        <v>815.2</v>
      </c>
      <c r="G29" s="89">
        <f>'[1]stocknat'!S6</f>
        <v>761.5</v>
      </c>
      <c r="H29" s="88">
        <f>'[1]stocknat'!W6</f>
        <v>2773.5</v>
      </c>
      <c r="I29" s="78">
        <f>'[1]stocknat'!X6</f>
        <v>1539.97</v>
      </c>
      <c r="J29" s="93">
        <f>'[1]stocknat'!Y6</f>
        <v>3205.52</v>
      </c>
      <c r="K29" s="56">
        <f>'[1]stocknat'!T6</f>
        <v>123140.2</v>
      </c>
      <c r="L29" s="57">
        <f>'[1]stocknat'!U6</f>
        <v>74163.04</v>
      </c>
      <c r="M29" s="4">
        <f>'[1]stocknat'!V6</f>
        <v>52692.69</v>
      </c>
      <c r="N29" s="58">
        <f>IF(M29&lt;&gt;0,(M29-L29)/L29,0)</f>
        <v>-0.289502021492107</v>
      </c>
      <c r="AA29" s="125" t="s">
        <v>29</v>
      </c>
      <c r="AB29" s="129">
        <v>2011</v>
      </c>
      <c r="AC29" s="128"/>
      <c r="AD29" s="129" t="s">
        <v>35</v>
      </c>
    </row>
    <row r="30" spans="1:30" ht="13.5" customHeight="1">
      <c r="A30" s="27" t="s">
        <v>14</v>
      </c>
      <c r="B30" s="55">
        <f>'[1]stocknat'!N7</f>
        <v>96340.3</v>
      </c>
      <c r="C30" s="55">
        <f>'[1]stocknat'!O7</f>
        <v>202186.99</v>
      </c>
      <c r="D30" s="4">
        <f>'[1]stocknat'!P7</f>
        <v>173448.71</v>
      </c>
      <c r="E30" s="88">
        <f>'[1]stocknat'!Q7</f>
        <v>777.2</v>
      </c>
      <c r="F30" s="77">
        <f>'[1]stocknat'!R7</f>
        <v>1162.8</v>
      </c>
      <c r="G30" s="89">
        <f>'[1]stocknat'!S7</f>
        <v>1406.7</v>
      </c>
      <c r="H30" s="88">
        <f>'[1]stocknat'!W7</f>
        <v>1864.8</v>
      </c>
      <c r="I30" s="78">
        <f>'[1]stocknat'!X7</f>
        <v>1202.13</v>
      </c>
      <c r="J30" s="93">
        <f>'[1]stocknat'!Y7</f>
        <v>2401.11</v>
      </c>
      <c r="K30" s="56">
        <f>'[1]stocknat'!T7</f>
        <v>97117.5</v>
      </c>
      <c r="L30" s="57">
        <f>'[1]stocknat'!U7</f>
        <v>203349.79</v>
      </c>
      <c r="M30" s="4">
        <f>'[1]stocknat'!V7</f>
        <v>174855.41</v>
      </c>
      <c r="N30" s="58">
        <f aca="true" t="shared" si="3" ref="N30:N40">IF(M30&lt;&gt;0,(M30-L30)/L30,0)</f>
        <v>-0.14012495414920273</v>
      </c>
      <c r="AA30" s="131" t="s">
        <v>0</v>
      </c>
      <c r="AB30" s="131">
        <f>'[2]stocknat1'!D19</f>
        <v>269.57</v>
      </c>
      <c r="AC30" s="131" t="s">
        <v>0</v>
      </c>
      <c r="AD30" s="127">
        <f>'[2]stocknat1'!E19</f>
        <v>505.34</v>
      </c>
    </row>
    <row r="31" spans="1:30" ht="13.5" customHeight="1">
      <c r="A31" s="27" t="s">
        <v>15</v>
      </c>
      <c r="B31" s="55">
        <f>'[1]stocknat'!N8</f>
        <v>774133.2</v>
      </c>
      <c r="C31" s="55">
        <f>'[1]stocknat'!O8</f>
        <v>969728.84</v>
      </c>
      <c r="D31" s="4">
        <f>'[1]stocknat'!P8</f>
        <v>759770.3</v>
      </c>
      <c r="E31" s="88">
        <f>'[1]stocknat'!Q8</f>
        <v>5146.8</v>
      </c>
      <c r="F31" s="77">
        <f>'[1]stocknat'!R8</f>
        <v>5634.7</v>
      </c>
      <c r="G31" s="89">
        <f>'[1]stocknat'!S8</f>
        <v>4352.39</v>
      </c>
      <c r="H31" s="88">
        <f>'[1]stocknat'!W8</f>
        <v>5205.2</v>
      </c>
      <c r="I31" s="78">
        <f>'[1]stocknat'!X8</f>
        <v>11395.05</v>
      </c>
      <c r="J31" s="93">
        <f>'[1]stocknat'!Y8</f>
        <v>8974.82</v>
      </c>
      <c r="K31" s="56">
        <f>'[1]stocknat'!T8</f>
        <v>779280</v>
      </c>
      <c r="L31" s="57">
        <f>'[1]stocknat'!U8</f>
        <v>975363.54</v>
      </c>
      <c r="M31" s="4">
        <f>'[1]stocknat'!V8</f>
        <v>764122.69</v>
      </c>
      <c r="N31" s="58">
        <f t="shared" si="3"/>
        <v>-0.21657652899348698</v>
      </c>
      <c r="AA31" s="131" t="s">
        <v>1</v>
      </c>
      <c r="AB31" s="131">
        <f>'[2]stocknat1'!D20</f>
        <v>11860.92</v>
      </c>
      <c r="AC31" s="131" t="s">
        <v>1</v>
      </c>
      <c r="AD31" s="127">
        <f>'[2]stocknat1'!E20</f>
        <v>11256.99</v>
      </c>
    </row>
    <row r="32" spans="1:30" ht="13.5" customHeight="1">
      <c r="A32" s="27" t="s">
        <v>16</v>
      </c>
      <c r="B32" s="55">
        <f>'[1]stocknat'!N9</f>
        <v>903992.6</v>
      </c>
      <c r="C32" s="55">
        <f>'[1]stocknat'!O9</f>
        <v>956998.14</v>
      </c>
      <c r="D32" s="4">
        <f>'[1]stocknat'!P9</f>
        <v>887918.82</v>
      </c>
      <c r="E32" s="88">
        <f>'[1]stocknat'!Q9</f>
        <v>5926.5</v>
      </c>
      <c r="F32" s="77">
        <f>'[1]stocknat'!R9</f>
        <v>5599.4</v>
      </c>
      <c r="G32" s="89">
        <f>'[1]stocknat'!S9</f>
        <v>5692.69</v>
      </c>
      <c r="H32" s="88">
        <f>'[1]stocknat'!W9</f>
        <v>8109.2</v>
      </c>
      <c r="I32" s="78">
        <f>'[1]stocknat'!X9</f>
        <v>12566.95</v>
      </c>
      <c r="J32" s="93">
        <f>'[1]stocknat'!Y9</f>
        <v>12050.64</v>
      </c>
      <c r="K32" s="56">
        <f>'[1]stocknat'!T9</f>
        <v>909919.1</v>
      </c>
      <c r="L32" s="57">
        <f>'[1]stocknat'!U9</f>
        <v>962597.54</v>
      </c>
      <c r="M32" s="4">
        <f>'[1]stocknat'!V9</f>
        <v>893611.51</v>
      </c>
      <c r="N32" s="58">
        <f t="shared" si="3"/>
        <v>-0.07166653469735651</v>
      </c>
      <c r="AA32" s="131" t="s">
        <v>2</v>
      </c>
      <c r="AB32" s="131">
        <f>'[2]stocknat1'!D21</f>
        <v>8539.62</v>
      </c>
      <c r="AC32" s="131" t="s">
        <v>2</v>
      </c>
      <c r="AD32" s="127">
        <f>'[2]stocknat1'!E21</f>
        <v>9213.62</v>
      </c>
    </row>
    <row r="33" spans="1:30" ht="13.5" customHeight="1">
      <c r="A33" s="27" t="s">
        <v>17</v>
      </c>
      <c r="B33" s="55">
        <f>'[1]stocknat'!N10</f>
        <v>881800.1</v>
      </c>
      <c r="C33" s="55">
        <f>'[1]stocknat'!O10</f>
        <v>907498.32</v>
      </c>
      <c r="D33" s="4">
        <f>'[1]stocknat'!P10</f>
        <v>826232.78</v>
      </c>
      <c r="E33" s="88">
        <f>'[1]stocknat'!Q10</f>
        <v>4957.2</v>
      </c>
      <c r="F33" s="77">
        <f>'[1]stocknat'!R10</f>
        <v>5780</v>
      </c>
      <c r="G33" s="89">
        <f>'[1]stocknat'!S10</f>
        <v>4689.29</v>
      </c>
      <c r="H33" s="88">
        <f>'[1]stocknat'!W10</f>
        <v>7441.6</v>
      </c>
      <c r="I33" s="78">
        <f>'[1]stocknat'!X10</f>
        <v>11860.92</v>
      </c>
      <c r="J33" s="93">
        <f>'[1]stocknat'!Y10</f>
        <v>11256.99</v>
      </c>
      <c r="K33" s="56">
        <f>'[1]stocknat'!T10</f>
        <v>886757.3</v>
      </c>
      <c r="L33" s="57">
        <f>'[1]stocknat'!U10</f>
        <v>913278.32</v>
      </c>
      <c r="M33" s="4">
        <f>'[1]stocknat'!V10</f>
        <v>830922.07</v>
      </c>
      <c r="N33" s="58">
        <f t="shared" si="3"/>
        <v>-0.09017650829595955</v>
      </c>
      <c r="AA33" s="133" t="s">
        <v>4</v>
      </c>
      <c r="AB33" s="124">
        <f>'[2]stocknat1'!D23</f>
        <v>1711.96</v>
      </c>
      <c r="AC33" s="133" t="s">
        <v>4</v>
      </c>
      <c r="AD33" s="124">
        <f>'[2]stocknat1'!E23</f>
        <v>2745.81</v>
      </c>
    </row>
    <row r="34" spans="1:30" ht="13.5" customHeight="1">
      <c r="A34" s="27" t="s">
        <v>18</v>
      </c>
      <c r="B34" s="55">
        <f>'[1]stocknat'!N11</f>
        <v>810766.4</v>
      </c>
      <c r="C34" s="55">
        <f>'[1]stocknat'!O11</f>
        <v>823398.9</v>
      </c>
      <c r="D34" s="4">
        <f>'[1]stocknat'!P11</f>
        <v>0</v>
      </c>
      <c r="E34" s="88">
        <f>'[1]stocknat'!Q11</f>
        <v>3818</v>
      </c>
      <c r="F34" s="77">
        <f>'[1]stocknat'!R11</f>
        <v>4070.2</v>
      </c>
      <c r="G34" s="89">
        <f>'[1]stocknat'!S11</f>
        <v>0</v>
      </c>
      <c r="H34" s="88">
        <f>'[1]stocknat'!W11</f>
        <v>6715.3</v>
      </c>
      <c r="I34" s="78">
        <f>'[1]stocknat'!X11</f>
        <v>11473.93</v>
      </c>
      <c r="J34" s="93">
        <f>'[1]stocknat'!Y11</f>
        <v>0</v>
      </c>
      <c r="K34" s="56">
        <f>'[1]stocknat'!T11</f>
        <v>814584.4</v>
      </c>
      <c r="L34" s="57">
        <f>'[1]stocknat'!U11</f>
        <v>827469.1</v>
      </c>
      <c r="M34" s="4">
        <f>'[1]stocknat'!V11</f>
        <v>0</v>
      </c>
      <c r="N34" s="58">
        <f t="shared" si="3"/>
        <v>0</v>
      </c>
      <c r="AA34" s="124" t="s">
        <v>27</v>
      </c>
      <c r="AB34" s="124">
        <f>'[2]stocknat1'!D24</f>
        <v>3452.62</v>
      </c>
      <c r="AC34" s="124" t="s">
        <v>27</v>
      </c>
      <c r="AD34" s="124">
        <f>'[2]stocknat1'!E24</f>
        <v>3019.26</v>
      </c>
    </row>
    <row r="35" spans="1:14" ht="13.5" customHeight="1">
      <c r="A35" s="27" t="s">
        <v>19</v>
      </c>
      <c r="B35" s="55">
        <f>'[1]stocknat'!N12</f>
        <v>709168.9</v>
      </c>
      <c r="C35" s="55">
        <f>'[1]stocknat'!O12</f>
        <v>710288.15</v>
      </c>
      <c r="D35" s="4">
        <f>'[1]stocknat'!P12</f>
        <v>0</v>
      </c>
      <c r="E35" s="88">
        <f>'[1]stocknat'!Q12</f>
        <v>2930.2</v>
      </c>
      <c r="F35" s="77">
        <f>'[1]stocknat'!R12</f>
        <v>3424.1</v>
      </c>
      <c r="G35" s="89">
        <f>'[1]stocknat'!S12</f>
        <v>0</v>
      </c>
      <c r="H35" s="88">
        <f>'[1]stocknat'!W12</f>
        <v>5036.8</v>
      </c>
      <c r="I35" s="78">
        <f>'[1]stocknat'!X12</f>
        <v>10738.27</v>
      </c>
      <c r="J35" s="93">
        <f>'[1]stocknat'!Y12</f>
        <v>0</v>
      </c>
      <c r="K35" s="56">
        <f>'[1]stocknat'!T12</f>
        <v>712099.1</v>
      </c>
      <c r="L35" s="57">
        <f>'[1]stocknat'!U12</f>
        <v>713712.25</v>
      </c>
      <c r="M35" s="4">
        <f>'[1]stocknat'!V12</f>
        <v>0</v>
      </c>
      <c r="N35" s="58">
        <f t="shared" si="3"/>
        <v>0</v>
      </c>
    </row>
    <row r="36" spans="1:14" ht="13.5" customHeight="1">
      <c r="A36" s="27" t="s">
        <v>20</v>
      </c>
      <c r="B36" s="55">
        <f>'[1]stocknat'!N13</f>
        <v>607539.9</v>
      </c>
      <c r="C36" s="55">
        <f>'[1]stocknat'!O13</f>
        <v>615586.12</v>
      </c>
      <c r="D36" s="4">
        <f>'[1]stocknat'!P13</f>
        <v>0</v>
      </c>
      <c r="E36" s="88">
        <f>'[1]stocknat'!Q13</f>
        <v>2912.5</v>
      </c>
      <c r="F36" s="77">
        <f>'[1]stocknat'!R13</f>
        <v>3054.82</v>
      </c>
      <c r="G36" s="89">
        <f>'[1]stocknat'!S13</f>
        <v>0</v>
      </c>
      <c r="H36" s="88">
        <f>'[1]stocknat'!W13</f>
        <v>4613.1</v>
      </c>
      <c r="I36" s="78">
        <f>'[1]stocknat'!X13</f>
        <v>9693.63</v>
      </c>
      <c r="J36" s="93">
        <f>'[1]stocknat'!Y13</f>
        <v>0</v>
      </c>
      <c r="K36" s="56">
        <f>'[1]stocknat'!T13</f>
        <v>610452.4</v>
      </c>
      <c r="L36" s="57">
        <f>'[1]stocknat'!U13</f>
        <v>618640.94</v>
      </c>
      <c r="M36" s="4">
        <f>'[1]stocknat'!V13</f>
        <v>0</v>
      </c>
      <c r="N36" s="58">
        <f t="shared" si="3"/>
        <v>0</v>
      </c>
    </row>
    <row r="37" spans="1:14" ht="13.5" customHeight="1">
      <c r="A37" s="27" t="s">
        <v>21</v>
      </c>
      <c r="B37" s="55">
        <f>'[1]stocknat'!N14</f>
        <v>493656.7</v>
      </c>
      <c r="C37" s="55">
        <f>'[1]stocknat'!O14</f>
        <v>488627.33</v>
      </c>
      <c r="D37" s="4">
        <f>'[1]stocknat'!P14</f>
        <v>0</v>
      </c>
      <c r="E37" s="88">
        <f>'[1]stocknat'!Q14</f>
        <v>3006</v>
      </c>
      <c r="F37" s="77">
        <f>'[1]stocknat'!R14</f>
        <v>2618.4</v>
      </c>
      <c r="G37" s="89">
        <f>'[1]stocknat'!S14</f>
        <v>0</v>
      </c>
      <c r="H37" s="88">
        <f>'[1]stocknat'!W14</f>
        <v>4072.1</v>
      </c>
      <c r="I37" s="78">
        <f>'[1]stocknat'!X14</f>
        <v>8726.31</v>
      </c>
      <c r="J37" s="93">
        <f>'[1]stocknat'!Y14</f>
        <v>0</v>
      </c>
      <c r="K37" s="56">
        <f>'[1]stocknat'!T14</f>
        <v>496662.7</v>
      </c>
      <c r="L37" s="57">
        <f>'[1]stocknat'!U14</f>
        <v>491245.73</v>
      </c>
      <c r="M37" s="4">
        <f>'[1]stocknat'!V14</f>
        <v>0</v>
      </c>
      <c r="N37" s="58">
        <f t="shared" si="3"/>
        <v>0</v>
      </c>
    </row>
    <row r="38" spans="1:14" ht="13.5" customHeight="1">
      <c r="A38" s="27" t="s">
        <v>22</v>
      </c>
      <c r="B38" s="55">
        <f>'[1]stocknat'!N15</f>
        <v>377332.8</v>
      </c>
      <c r="C38" s="55">
        <f>'[1]stocknat'!O15</f>
        <v>351192.25</v>
      </c>
      <c r="D38" s="4">
        <f>'[1]stocknat'!P15</f>
        <v>0</v>
      </c>
      <c r="E38" s="88">
        <f>'[1]stocknat'!Q15</f>
        <v>2924</v>
      </c>
      <c r="F38" s="77">
        <f>'[1]stocknat'!R15</f>
        <v>2538.9</v>
      </c>
      <c r="G38" s="89">
        <f>'[1]stocknat'!S15</f>
        <v>0</v>
      </c>
      <c r="H38" s="88">
        <f>'[1]stocknat'!W15</f>
        <v>3381</v>
      </c>
      <c r="I38" s="78">
        <f>'[1]stocknat'!X15</f>
        <v>6814.13</v>
      </c>
      <c r="J38" s="93">
        <f>'[1]stocknat'!Y15</f>
        <v>0</v>
      </c>
      <c r="K38" s="56">
        <f>'[1]stocknat'!T15</f>
        <v>380256.8</v>
      </c>
      <c r="L38" s="57">
        <f>'[1]stocknat'!U15</f>
        <v>353731.15</v>
      </c>
      <c r="M38" s="19">
        <f>'[1]stocknat'!V15</f>
        <v>0</v>
      </c>
      <c r="N38" s="58">
        <f t="shared" si="3"/>
        <v>0</v>
      </c>
    </row>
    <row r="39" spans="1:14" ht="13.5" customHeight="1">
      <c r="A39" s="27" t="s">
        <v>23</v>
      </c>
      <c r="B39" s="55">
        <f>'[1]stocknat'!N16</f>
        <v>261188.2</v>
      </c>
      <c r="C39" s="55">
        <f>'[1]stocknat'!O16</f>
        <v>223213.44</v>
      </c>
      <c r="D39" s="4">
        <f>'[1]stocknat'!P16</f>
        <v>0</v>
      </c>
      <c r="E39" s="88">
        <f>'[1]stocknat'!Q16</f>
        <v>2022.8</v>
      </c>
      <c r="F39" s="77">
        <f>'[1]stocknat'!R16</f>
        <v>2301.4</v>
      </c>
      <c r="G39" s="89">
        <f>'[1]stocknat'!S16</f>
        <v>0</v>
      </c>
      <c r="H39" s="88">
        <f>'[1]stocknat'!W16</f>
        <v>2655.4</v>
      </c>
      <c r="I39" s="78">
        <f>'[1]stocknat'!X16</f>
        <v>6631.95</v>
      </c>
      <c r="J39" s="93">
        <f>'[1]stocknat'!Y16</f>
        <v>0</v>
      </c>
      <c r="K39" s="56">
        <f>'[1]stocknat'!T16</f>
        <v>263211</v>
      </c>
      <c r="L39" s="57">
        <f>'[1]stocknat'!U16</f>
        <v>225514.84</v>
      </c>
      <c r="M39" s="4">
        <f>'[1]stocknat'!V16</f>
        <v>0</v>
      </c>
      <c r="N39" s="58">
        <f t="shared" si="3"/>
        <v>0</v>
      </c>
    </row>
    <row r="40" spans="1:14" ht="14.25" customHeight="1" thickBot="1">
      <c r="A40" s="27" t="s">
        <v>24</v>
      </c>
      <c r="B40" s="55">
        <f>'[1]stocknat'!N17</f>
        <v>125076.5</v>
      </c>
      <c r="C40" s="55">
        <f>'[1]stocknat'!O17</f>
        <v>88061.36</v>
      </c>
      <c r="D40" s="4">
        <f>'[1]stocknat'!P17</f>
        <v>0</v>
      </c>
      <c r="E40" s="88">
        <f>'[1]stocknat'!Q17</f>
        <v>817.5</v>
      </c>
      <c r="F40" s="77">
        <f>'[1]stocknat'!R17</f>
        <v>761.5</v>
      </c>
      <c r="G40" s="89">
        <f>'[1]stocknat'!S17</f>
        <v>0</v>
      </c>
      <c r="H40" s="88">
        <f>'[1]stocknat'!W17</f>
        <v>1862.2</v>
      </c>
      <c r="I40" s="78">
        <f>'[1]stocknat'!X17</f>
        <v>4414.74</v>
      </c>
      <c r="J40" s="93">
        <f>'[1]stocknat'!Y17</f>
        <v>0</v>
      </c>
      <c r="K40" s="56">
        <f>'[1]stocknat'!T17</f>
        <v>125894</v>
      </c>
      <c r="L40" s="57">
        <f>'[1]stocknat'!U17</f>
        <v>88822.86</v>
      </c>
      <c r="M40" s="4">
        <f>'[1]stocknat'!V17</f>
        <v>0</v>
      </c>
      <c r="N40" s="58">
        <f t="shared" si="3"/>
        <v>0</v>
      </c>
    </row>
    <row r="41" spans="1:14" ht="12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</row>
    <row r="42" spans="1:14" ht="12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2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2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2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2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2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2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2.75">
      <c r="A49" s="37"/>
      <c r="B49" s="30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</row>
    <row r="50" spans="1:14" ht="12">
      <c r="A50" s="15"/>
      <c r="B50" s="15"/>
      <c r="C50" s="10"/>
      <c r="D50" s="10"/>
      <c r="E50" s="10"/>
      <c r="F50" s="44"/>
      <c r="G50" s="46"/>
      <c r="H50" s="46"/>
      <c r="I50" s="46"/>
      <c r="J50" s="46"/>
      <c r="K50" s="46"/>
      <c r="L50" s="46"/>
      <c r="M50" s="43"/>
      <c r="N50" s="43"/>
    </row>
    <row r="51" spans="1:14" ht="12">
      <c r="A51" s="15"/>
      <c r="B51" s="15"/>
      <c r="C51" s="10"/>
      <c r="D51" s="10"/>
      <c r="E51" s="10"/>
      <c r="F51" s="44"/>
      <c r="G51" s="8"/>
      <c r="H51" s="8"/>
      <c r="I51" s="8"/>
      <c r="J51" s="8"/>
      <c r="K51" s="8"/>
      <c r="L51" s="8"/>
      <c r="M51" s="43"/>
      <c r="N51" s="43"/>
    </row>
    <row r="52" spans="1:14" ht="12">
      <c r="A52" s="47"/>
      <c r="B52" s="47"/>
      <c r="C52" s="48"/>
      <c r="D52" s="48"/>
      <c r="E52" s="48"/>
      <c r="F52" s="44"/>
      <c r="G52" s="8"/>
      <c r="H52" s="8"/>
      <c r="I52" s="8"/>
      <c r="J52" s="8"/>
      <c r="K52" s="8"/>
      <c r="L52" s="8"/>
      <c r="M52"/>
      <c r="N52"/>
    </row>
    <row r="53" spans="1:14" ht="12">
      <c r="A53" s="47"/>
      <c r="B53" s="47"/>
      <c r="C53" s="49"/>
      <c r="D53" s="50"/>
      <c r="E53" s="50"/>
      <c r="F53" s="8"/>
      <c r="G53" s="8"/>
      <c r="H53" s="8"/>
      <c r="I53" s="8"/>
      <c r="J53" s="8"/>
      <c r="K53" s="8"/>
      <c r="L53" s="8"/>
      <c r="M53"/>
      <c r="N53"/>
    </row>
    <row r="54" spans="13:14" ht="12.75">
      <c r="M54"/>
      <c r="N54"/>
    </row>
    <row r="55" spans="2:14" ht="12">
      <c r="B55" s="16"/>
      <c r="C55" s="9"/>
      <c r="D55" s="5"/>
      <c r="E55" s="5"/>
      <c r="F55"/>
      <c r="G55"/>
      <c r="H55"/>
      <c r="I55"/>
      <c r="J55"/>
      <c r="K55"/>
      <c r="L55"/>
      <c r="M55"/>
      <c r="N55" s="8"/>
    </row>
    <row r="56" spans="6:14" ht="12.75">
      <c r="F56"/>
      <c r="G56"/>
      <c r="H56"/>
      <c r="I56"/>
      <c r="J56"/>
      <c r="K56"/>
      <c r="L56"/>
      <c r="M56"/>
      <c r="N56"/>
    </row>
    <row r="57" spans="6:14" ht="12.75">
      <c r="F57" s="51"/>
      <c r="G57" s="51"/>
      <c r="H57" s="51"/>
      <c r="I57" s="51"/>
      <c r="J57" s="51"/>
      <c r="K57" s="51"/>
      <c r="L57" s="51"/>
      <c r="M57" s="51"/>
      <c r="N57" s="51"/>
    </row>
    <row r="58" spans="6:14" ht="12.75">
      <c r="F58" s="51"/>
      <c r="G58" s="51"/>
      <c r="H58" s="51"/>
      <c r="I58" s="51"/>
      <c r="J58" s="51"/>
      <c r="K58" s="51"/>
      <c r="L58" s="51"/>
      <c r="M58" s="51"/>
      <c r="N58" s="51"/>
    </row>
    <row r="59" spans="6:14" ht="12.75">
      <c r="F59" s="51"/>
      <c r="G59" s="51"/>
      <c r="H59" s="51"/>
      <c r="I59" s="51"/>
      <c r="J59" s="51"/>
      <c r="K59" s="51"/>
      <c r="L59" s="51"/>
      <c r="M59" s="51"/>
      <c r="N59" s="51"/>
    </row>
    <row r="60" spans="1:14" ht="1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ht="1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ht="1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1:14" ht="1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3:14" ht="12"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</row>
    <row r="65" spans="1:14" ht="1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8" spans="1:14" ht="23.25">
      <c r="A68" s="52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81" spans="13:14" ht="12.75">
      <c r="M81" s="155">
        <f ca="1">NOW()</f>
        <v>41269.38477881945</v>
      </c>
      <c r="N81" s="155"/>
    </row>
  </sheetData>
  <mergeCells count="12">
    <mergeCell ref="A1:N1"/>
    <mergeCell ref="A25:N25"/>
    <mergeCell ref="C26:N26"/>
    <mergeCell ref="H27:J27"/>
    <mergeCell ref="A3:N3"/>
    <mergeCell ref="A5:N5"/>
    <mergeCell ref="E7:G7"/>
    <mergeCell ref="H7:J7"/>
    <mergeCell ref="K7:N7"/>
    <mergeCell ref="E27:G27"/>
    <mergeCell ref="K27:N27"/>
    <mergeCell ref="M81:N81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 
Unité de Structuration de données</oddFooter>
  </headerFooter>
  <ignoredErrors>
    <ignoredError sqref="AD2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0"/>
  <sheetViews>
    <sheetView showGridLines="0" showZeros="0" tabSelected="1" zoomScale="80" zoomScaleNormal="80" workbookViewId="0" topLeftCell="A1">
      <selection activeCell="S11" sqref="S11"/>
    </sheetView>
  </sheetViews>
  <sheetFormatPr defaultColWidth="11.421875" defaultRowHeight="12"/>
  <cols>
    <col min="1" max="1" width="11.7109375" style="3" customWidth="1"/>
    <col min="2" max="2" width="8.7109375" style="3" customWidth="1"/>
    <col min="3" max="3" width="8.7109375" style="6" customWidth="1"/>
    <col min="4" max="4" width="8.7109375" style="11" customWidth="1"/>
    <col min="5" max="5" width="6.7109375" style="11" customWidth="1"/>
    <col min="6" max="6" width="6.7109375" style="6" customWidth="1"/>
    <col min="7" max="7" width="6.7109375" style="12" customWidth="1"/>
    <col min="8" max="9" width="6.421875" style="12" customWidth="1"/>
    <col min="10" max="10" width="7.00390625" style="12" customWidth="1"/>
    <col min="11" max="11" width="8.7109375" style="12" customWidth="1"/>
    <col min="12" max="12" width="8.7109375" style="6" customWidth="1"/>
    <col min="13" max="13" width="8.7109375" style="11" customWidth="1"/>
    <col min="14" max="14" width="5.8515625" style="1" customWidth="1"/>
    <col min="15" max="15" width="7.8515625" style="1" customWidth="1"/>
    <col min="16" max="16" width="6.28125" style="0" customWidth="1"/>
    <col min="17" max="17" width="6.57421875" style="0" customWidth="1"/>
    <col min="18" max="18" width="6.28125" style="0" customWidth="1"/>
    <col min="21" max="35" width="11.421875" style="151" customWidth="1"/>
  </cols>
  <sheetData>
    <row r="1" spans="1:18" ht="31.5">
      <c r="A1" s="156" t="s">
        <v>10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5" ht="12.75">
      <c r="A2" s="21"/>
      <c r="B2" s="21"/>
      <c r="C2" s="15"/>
      <c r="D2" s="17"/>
      <c r="E2" s="17"/>
      <c r="F2" s="15"/>
      <c r="G2" s="18"/>
      <c r="H2" s="18"/>
      <c r="I2" s="18"/>
      <c r="J2" s="18"/>
      <c r="K2" s="18"/>
      <c r="L2" s="15"/>
      <c r="M2" s="17"/>
      <c r="N2" s="7"/>
      <c r="O2" s="7"/>
    </row>
    <row r="3" spans="1:18" ht="22.5">
      <c r="A3" s="159" t="str">
        <f>'colza-tournesol'!$A$3</f>
        <v>situation provisoire au 30 novembre  récolte 2010 à 2012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8" ht="22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5" ht="22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23.25">
      <c r="A6" s="157" t="s">
        <v>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23"/>
    </row>
    <row r="7" spans="3:15" ht="17.25" customHeight="1">
      <c r="C7" s="2"/>
      <c r="D7" s="24"/>
      <c r="E7" s="24"/>
      <c r="F7" s="2"/>
      <c r="G7" s="13"/>
      <c r="H7" s="13"/>
      <c r="I7" s="13"/>
      <c r="J7" s="13"/>
      <c r="K7" s="13"/>
      <c r="L7" s="2"/>
      <c r="M7" s="13"/>
      <c r="N7" s="2"/>
      <c r="O7" s="2"/>
    </row>
    <row r="8" spans="1:15" ht="15">
      <c r="A8" s="102"/>
      <c r="B8" s="73"/>
      <c r="C8" s="74" t="s">
        <v>34</v>
      </c>
      <c r="D8" s="75"/>
      <c r="E8" s="154" t="s">
        <v>7</v>
      </c>
      <c r="F8" s="154"/>
      <c r="G8" s="154"/>
      <c r="H8" s="153" t="s">
        <v>25</v>
      </c>
      <c r="I8" s="153"/>
      <c r="J8" s="153"/>
      <c r="K8" s="153" t="s">
        <v>30</v>
      </c>
      <c r="L8" s="153"/>
      <c r="M8" s="153"/>
      <c r="N8" s="153"/>
      <c r="O8" s="60"/>
    </row>
    <row r="9" spans="1:15" ht="13.5" customHeight="1">
      <c r="A9" s="76" t="s">
        <v>12</v>
      </c>
      <c r="B9" s="144">
        <f>'colza-tournesol'!B8</f>
        <v>2010</v>
      </c>
      <c r="C9" s="144">
        <f>'colza-tournesol'!C8</f>
        <v>2011</v>
      </c>
      <c r="D9" s="145" t="str">
        <f>'colza-tournesol'!D8</f>
        <v>2012</v>
      </c>
      <c r="E9" s="144">
        <f>'colza-tournesol'!B8</f>
        <v>2010</v>
      </c>
      <c r="F9" s="144">
        <f>'colza-tournesol'!C8</f>
        <v>2011</v>
      </c>
      <c r="G9" s="145" t="str">
        <f>'colza-tournesol'!D8</f>
        <v>2012</v>
      </c>
      <c r="H9" s="144">
        <f>'colza-tournesol'!E8</f>
        <v>2010</v>
      </c>
      <c r="I9" s="144">
        <f>'colza-tournesol'!F8</f>
        <v>2011</v>
      </c>
      <c r="J9" s="145" t="str">
        <f>'colza-tournesol'!G8</f>
        <v>2012</v>
      </c>
      <c r="K9" s="144">
        <f>'colza-tournesol'!H8</f>
        <v>2010</v>
      </c>
      <c r="L9" s="144">
        <f>'colza-tournesol'!I8</f>
        <v>2011</v>
      </c>
      <c r="M9" s="145" t="str">
        <f>'colza-tournesol'!J8</f>
        <v>2012</v>
      </c>
      <c r="N9" s="146" t="s">
        <v>3</v>
      </c>
      <c r="O9" s="26"/>
    </row>
    <row r="10" spans="1:15" ht="13.5" customHeight="1">
      <c r="A10" s="27" t="s">
        <v>13</v>
      </c>
      <c r="B10" s="55">
        <f>'[1]stocknat'!B24</f>
        <v>10646.2</v>
      </c>
      <c r="C10" s="55">
        <f>'[1]stocknat'!C24</f>
        <v>26013.08</v>
      </c>
      <c r="D10" s="4">
        <f>'[1]stocknat'!D24</f>
        <v>16464.25</v>
      </c>
      <c r="E10" s="88">
        <f>'[1]stocknat'!E24</f>
        <v>423</v>
      </c>
      <c r="F10" s="77">
        <f>'[1]stocknat'!F24</f>
        <v>1748.5</v>
      </c>
      <c r="G10" s="89">
        <f>'[1]stocknat'!G24</f>
        <v>731.06</v>
      </c>
      <c r="H10" s="88">
        <f>'[1]stocknat'!K24</f>
        <v>3519.2</v>
      </c>
      <c r="I10" s="78">
        <f>'[1]stocknat'!L24</f>
        <v>3662.49</v>
      </c>
      <c r="J10" s="93">
        <f>'[1]stocknat'!M24</f>
        <v>2552.9</v>
      </c>
      <c r="K10" s="56">
        <f>'[1]stocknat'!H24</f>
        <v>11069.2</v>
      </c>
      <c r="L10" s="57">
        <f>'[1]stocknat'!I24</f>
        <v>27761.58</v>
      </c>
      <c r="M10" s="4">
        <f>'[1]stocknat'!J24</f>
        <v>17195.32</v>
      </c>
      <c r="N10" s="58">
        <f>IF(M10&lt;&gt;0,(M10-L10)/L10,0)</f>
        <v>-0.3806072997286178</v>
      </c>
      <c r="O10" s="34"/>
    </row>
    <row r="11" spans="1:15" ht="13.5" customHeight="1">
      <c r="A11" s="27" t="s">
        <v>14</v>
      </c>
      <c r="B11" s="55">
        <f>'[1]stocknat'!B25</f>
        <v>8042.7</v>
      </c>
      <c r="C11" s="55">
        <f>'[1]stocknat'!C25</f>
        <v>20811.47</v>
      </c>
      <c r="D11" s="4">
        <f>'[1]stocknat'!D25</f>
        <v>13011.33</v>
      </c>
      <c r="E11" s="88">
        <f>'[1]stocknat'!E25</f>
        <v>482.8</v>
      </c>
      <c r="F11" s="77">
        <f>'[1]stocknat'!F25</f>
        <v>1309.5</v>
      </c>
      <c r="G11" s="89">
        <f>'[1]stocknat'!G25</f>
        <v>695.96</v>
      </c>
      <c r="H11" s="88">
        <f>'[1]stocknat'!K25</f>
        <v>2715.2</v>
      </c>
      <c r="I11" s="78">
        <f>'[1]stocknat'!L25</f>
        <v>3052.6</v>
      </c>
      <c r="J11" s="93">
        <f>'[1]stocknat'!M25</f>
        <v>1861.63</v>
      </c>
      <c r="K11" s="56">
        <f>'[1]stocknat'!H25</f>
        <v>8525.5</v>
      </c>
      <c r="L11" s="57">
        <f>'[1]stocknat'!I25</f>
        <v>22120.97</v>
      </c>
      <c r="M11" s="4">
        <f>'[1]stocknat'!J25</f>
        <v>13707.3</v>
      </c>
      <c r="N11" s="58">
        <f>IF(M11&lt;&gt;0,(M11-L11)/L11,0)</f>
        <v>-0.38034814929001765</v>
      </c>
      <c r="O11" s="34"/>
    </row>
    <row r="12" spans="1:16" s="25" customFormat="1" ht="13.5" customHeight="1">
      <c r="A12" s="27" t="s">
        <v>15</v>
      </c>
      <c r="B12" s="55">
        <f>'[1]stocknat'!B26</f>
        <v>34786.5</v>
      </c>
      <c r="C12" s="55">
        <f>'[1]stocknat'!C26</f>
        <v>49937.43</v>
      </c>
      <c r="D12" s="4">
        <f>'[1]stocknat'!D26</f>
        <v>24424.65</v>
      </c>
      <c r="E12" s="88">
        <f>'[1]stocknat'!E26</f>
        <v>2653.4</v>
      </c>
      <c r="F12" s="77">
        <f>'[1]stocknat'!F26</f>
        <v>3410.2</v>
      </c>
      <c r="G12" s="89">
        <f>'[1]stocknat'!G26</f>
        <v>1725.66</v>
      </c>
      <c r="H12" s="88">
        <f>'[1]stocknat'!K26</f>
        <v>2297.6</v>
      </c>
      <c r="I12" s="78">
        <f>'[1]stocknat'!L26</f>
        <v>4122.6</v>
      </c>
      <c r="J12" s="93">
        <f>'[1]stocknat'!M26</f>
        <v>2554.53</v>
      </c>
      <c r="K12" s="56">
        <f>'[1]stocknat'!H26</f>
        <v>37439.9</v>
      </c>
      <c r="L12" s="57">
        <f>'[1]stocknat'!I26</f>
        <v>53347.63</v>
      </c>
      <c r="M12" s="4">
        <f>'[1]stocknat'!J26</f>
        <v>26150.32</v>
      </c>
      <c r="N12" s="58">
        <f>IF(M12&lt;&gt;0,(M12-L12)/L12,0)</f>
        <v>-0.5098129007792849</v>
      </c>
      <c r="O12" s="34"/>
      <c r="P12"/>
    </row>
    <row r="13" spans="1:16" s="25" customFormat="1" ht="13.5" customHeight="1">
      <c r="A13" s="27" t="s">
        <v>16</v>
      </c>
      <c r="B13" s="55">
        <f>'[1]stocknat'!B27</f>
        <v>81433.2</v>
      </c>
      <c r="C13" s="55">
        <f>'[1]stocknat'!C27</f>
        <v>82928.51</v>
      </c>
      <c r="D13" s="4">
        <f>'[1]stocknat'!D27</f>
        <v>54371.05</v>
      </c>
      <c r="E13" s="88">
        <f>'[1]stocknat'!E27</f>
        <v>4856.4</v>
      </c>
      <c r="F13" s="77">
        <f>'[1]stocknat'!F27</f>
        <v>4689.5</v>
      </c>
      <c r="G13" s="89">
        <f>'[1]stocknat'!G27</f>
        <v>3029</v>
      </c>
      <c r="H13" s="88">
        <f>'[1]stocknat'!K27</f>
        <v>8138.9</v>
      </c>
      <c r="I13" s="78">
        <f>'[1]stocknat'!L27</f>
        <v>10038.68</v>
      </c>
      <c r="J13" s="93">
        <f>'[1]stocknat'!M27</f>
        <v>9484.29</v>
      </c>
      <c r="K13" s="56">
        <f>'[1]stocknat'!H27</f>
        <v>86289.6</v>
      </c>
      <c r="L13" s="57">
        <f>'[1]stocknat'!I27</f>
        <v>87618.01</v>
      </c>
      <c r="M13" s="4">
        <f>'[1]stocknat'!J27</f>
        <v>57400.05</v>
      </c>
      <c r="N13" s="58">
        <f aca="true" t="shared" si="0" ref="N13:N21">IF(M13&lt;&gt;0,(M13-L13)/L13,0)</f>
        <v>-0.34488297554349834</v>
      </c>
      <c r="O13" s="34"/>
      <c r="P13"/>
    </row>
    <row r="14" spans="1:16" s="25" customFormat="1" ht="13.5" customHeight="1">
      <c r="A14" s="27" t="s">
        <v>17</v>
      </c>
      <c r="B14" s="55">
        <f>'[1]stocknat'!B28</f>
        <v>78603.5</v>
      </c>
      <c r="C14" s="55">
        <f>'[1]stocknat'!C28</f>
        <v>80481.68</v>
      </c>
      <c r="D14" s="4">
        <f>'[1]stocknat'!D28</f>
        <v>52634.44</v>
      </c>
      <c r="E14" s="88">
        <f>'[1]stocknat'!E28</f>
        <v>5431.3</v>
      </c>
      <c r="F14" s="77">
        <f>'[1]stocknat'!F28</f>
        <v>4543.9</v>
      </c>
      <c r="G14" s="89">
        <f>'[1]stocknat'!G28</f>
        <v>3119.3</v>
      </c>
      <c r="H14" s="88">
        <f>'[1]stocknat'!K28</f>
        <v>7548.4</v>
      </c>
      <c r="I14" s="78">
        <f>'[1]stocknat'!L28</f>
        <v>8539.62</v>
      </c>
      <c r="J14" s="93">
        <f>'[1]stocknat'!M28</f>
        <v>9213.62</v>
      </c>
      <c r="K14" s="56">
        <f>'[1]stocknat'!H28</f>
        <v>84034.8</v>
      </c>
      <c r="L14" s="57">
        <f>'[1]stocknat'!I28</f>
        <v>85025.58</v>
      </c>
      <c r="M14" s="4">
        <f>'[1]stocknat'!J28</f>
        <v>55753.73</v>
      </c>
      <c r="N14" s="58">
        <f t="shared" si="0"/>
        <v>-0.3442711005323339</v>
      </c>
      <c r="O14" s="34"/>
      <c r="P14"/>
    </row>
    <row r="15" spans="1:16" s="25" customFormat="1" ht="13.5" customHeight="1">
      <c r="A15" s="27" t="s">
        <v>18</v>
      </c>
      <c r="B15" s="55">
        <f>'[1]stocknat'!B29</f>
        <v>76644.3</v>
      </c>
      <c r="C15" s="55">
        <f>'[1]stocknat'!C29</f>
        <v>74997.92</v>
      </c>
      <c r="D15" s="4">
        <f>'[1]stocknat'!D29</f>
        <v>0</v>
      </c>
      <c r="E15" s="88">
        <f>'[1]stocknat'!E29</f>
        <v>5418.7</v>
      </c>
      <c r="F15" s="77">
        <f>'[1]stocknat'!F29</f>
        <v>4523.4</v>
      </c>
      <c r="G15" s="89">
        <f>'[1]stocknat'!G29</f>
        <v>0</v>
      </c>
      <c r="H15" s="88">
        <f>'[1]stocknat'!K29</f>
        <v>8003.4</v>
      </c>
      <c r="I15" s="78">
        <f>'[1]stocknat'!L29</f>
        <v>8037.79</v>
      </c>
      <c r="J15" s="93">
        <f>'[1]stocknat'!M29</f>
        <v>0</v>
      </c>
      <c r="K15" s="56">
        <f>'[1]stocknat'!H29</f>
        <v>82063</v>
      </c>
      <c r="L15" s="57">
        <f>'[1]stocknat'!I29</f>
        <v>79521.32</v>
      </c>
      <c r="M15" s="4">
        <f>'[1]stocknat'!J29</f>
        <v>0</v>
      </c>
      <c r="N15" s="58">
        <f t="shared" si="0"/>
        <v>0</v>
      </c>
      <c r="O15" s="34"/>
      <c r="P15"/>
    </row>
    <row r="16" spans="1:16" s="25" customFormat="1" ht="13.5" customHeight="1">
      <c r="A16" s="27" t="s">
        <v>19</v>
      </c>
      <c r="B16" s="55">
        <f>'[1]stocknat'!B30</f>
        <v>71931.3</v>
      </c>
      <c r="C16" s="55">
        <f>'[1]stocknat'!C30</f>
        <v>69226.39</v>
      </c>
      <c r="D16" s="4">
        <f>'[1]stocknat'!D30</f>
        <v>0</v>
      </c>
      <c r="E16" s="88">
        <f>'[1]stocknat'!E30</f>
        <v>4923.8</v>
      </c>
      <c r="F16" s="77">
        <f>'[1]stocknat'!F30</f>
        <v>4451.6</v>
      </c>
      <c r="G16" s="89">
        <f>'[1]stocknat'!G30</f>
        <v>0</v>
      </c>
      <c r="H16" s="88">
        <f>'[1]stocknat'!K30</f>
        <v>7746.5</v>
      </c>
      <c r="I16" s="78">
        <f>'[1]stocknat'!L30</f>
        <v>7856.17</v>
      </c>
      <c r="J16" s="93">
        <f>'[1]stocknat'!M30</f>
        <v>0</v>
      </c>
      <c r="K16" s="56">
        <f>'[1]stocknat'!H30</f>
        <v>76855.1</v>
      </c>
      <c r="L16" s="57">
        <f>'[1]stocknat'!I30</f>
        <v>73677.99</v>
      </c>
      <c r="M16" s="4">
        <f>'[1]stocknat'!J30</f>
        <v>0</v>
      </c>
      <c r="N16" s="58">
        <f t="shared" si="0"/>
        <v>0</v>
      </c>
      <c r="O16" s="34"/>
      <c r="P16"/>
    </row>
    <row r="17" spans="1:16" s="25" customFormat="1" ht="13.5" customHeight="1">
      <c r="A17" s="27" t="s">
        <v>20</v>
      </c>
      <c r="B17" s="55">
        <f>'[1]stocknat'!B31</f>
        <v>65047</v>
      </c>
      <c r="C17" s="55">
        <f>'[1]stocknat'!C31</f>
        <v>62455.84</v>
      </c>
      <c r="D17" s="4">
        <f>'[1]stocknat'!D31</f>
        <v>0</v>
      </c>
      <c r="E17" s="88">
        <f>'[1]stocknat'!E31</f>
        <v>4691.8</v>
      </c>
      <c r="F17" s="77">
        <f>'[1]stocknat'!F31</f>
        <v>4306.54</v>
      </c>
      <c r="G17" s="89">
        <f>'[1]stocknat'!G31</f>
        <v>0</v>
      </c>
      <c r="H17" s="88">
        <f>'[1]stocknat'!K31</f>
        <v>7460.7</v>
      </c>
      <c r="I17" s="78">
        <f>'[1]stocknat'!L31</f>
        <v>6832.55</v>
      </c>
      <c r="J17" s="93">
        <f>'[1]stocknat'!M31</f>
        <v>0</v>
      </c>
      <c r="K17" s="56">
        <f>'[1]stocknat'!H31</f>
        <v>69738.8</v>
      </c>
      <c r="L17" s="57">
        <f>'[1]stocknat'!I31</f>
        <v>66762.38</v>
      </c>
      <c r="M17" s="4">
        <f>'[1]stocknat'!J31</f>
        <v>0</v>
      </c>
      <c r="N17" s="58">
        <f t="shared" si="0"/>
        <v>0</v>
      </c>
      <c r="O17" s="34"/>
      <c r="P17"/>
    </row>
    <row r="18" spans="1:16" s="25" customFormat="1" ht="13.5" customHeight="1">
      <c r="A18" s="27" t="s">
        <v>21</v>
      </c>
      <c r="B18" s="55">
        <f>'[1]stocknat'!B32</f>
        <v>56694.8</v>
      </c>
      <c r="C18" s="55">
        <f>'[1]stocknat'!C32</f>
        <v>51568.12</v>
      </c>
      <c r="D18" s="4">
        <f>'[1]stocknat'!D32</f>
        <v>0</v>
      </c>
      <c r="E18" s="88">
        <f>'[1]stocknat'!E32</f>
        <v>3984.6</v>
      </c>
      <c r="F18" s="77">
        <f>'[1]stocknat'!F32</f>
        <v>2937.11</v>
      </c>
      <c r="G18" s="89">
        <f>'[1]stocknat'!G32</f>
        <v>0</v>
      </c>
      <c r="H18" s="88">
        <f>'[1]stocknat'!K32</f>
        <v>7015.8</v>
      </c>
      <c r="I18" s="78">
        <f>'[1]stocknat'!L32</f>
        <v>5866.64</v>
      </c>
      <c r="J18" s="93">
        <f>'[1]stocknat'!M32</f>
        <v>0</v>
      </c>
      <c r="K18" s="56">
        <f>'[1]stocknat'!H32</f>
        <v>60679.4</v>
      </c>
      <c r="L18" s="57">
        <f>'[1]stocknat'!I32</f>
        <v>54505.22</v>
      </c>
      <c r="M18" s="4">
        <f>'[1]stocknat'!J32</f>
        <v>0</v>
      </c>
      <c r="N18" s="58">
        <f t="shared" si="0"/>
        <v>0</v>
      </c>
      <c r="O18" s="34"/>
      <c r="P18"/>
    </row>
    <row r="19" spans="1:16" s="25" customFormat="1" ht="13.5" customHeight="1">
      <c r="A19" s="27" t="s">
        <v>22</v>
      </c>
      <c r="B19" s="55">
        <f>'[1]stocknat'!B33</f>
        <v>47986.4</v>
      </c>
      <c r="C19" s="55">
        <f>'[1]stocknat'!C33</f>
        <v>42231.14</v>
      </c>
      <c r="D19" s="4">
        <f>'[1]stocknat'!D33</f>
        <v>0</v>
      </c>
      <c r="E19" s="88">
        <f>'[1]stocknat'!E33</f>
        <v>3231</v>
      </c>
      <c r="F19" s="77">
        <f>'[1]stocknat'!F33</f>
        <v>2373.76</v>
      </c>
      <c r="G19" s="89">
        <f>'[1]stocknat'!G33</f>
        <v>0</v>
      </c>
      <c r="H19" s="88">
        <f>'[1]stocknat'!K33</f>
        <v>5916.7</v>
      </c>
      <c r="I19" s="78">
        <f>'[1]stocknat'!L33</f>
        <v>4569.53</v>
      </c>
      <c r="J19" s="93">
        <f>'[1]stocknat'!M33</f>
        <v>0</v>
      </c>
      <c r="K19" s="56">
        <f>'[1]stocknat'!H33</f>
        <v>51217.4</v>
      </c>
      <c r="L19" s="57">
        <f>'[1]stocknat'!I33</f>
        <v>44604.9</v>
      </c>
      <c r="M19" s="4">
        <f>'[1]stocknat'!J33</f>
        <v>0</v>
      </c>
      <c r="N19" s="58">
        <f t="shared" si="0"/>
        <v>0</v>
      </c>
      <c r="O19" s="34"/>
      <c r="P19"/>
    </row>
    <row r="20" spans="1:16" s="25" customFormat="1" ht="13.5" customHeight="1">
      <c r="A20" s="27" t="s">
        <v>23</v>
      </c>
      <c r="B20" s="55">
        <f>'[1]stocknat'!B34</f>
        <v>40668.6</v>
      </c>
      <c r="C20" s="55">
        <f>'[1]stocknat'!C34</f>
        <v>31614.33</v>
      </c>
      <c r="D20" s="4">
        <f>'[1]stocknat'!D34</f>
        <v>0</v>
      </c>
      <c r="E20" s="88">
        <f>'[1]stocknat'!E34</f>
        <v>2655.9</v>
      </c>
      <c r="F20" s="77">
        <f>'[1]stocknat'!F34</f>
        <v>2104.26</v>
      </c>
      <c r="G20" s="89">
        <f>'[1]stocknat'!G34</f>
        <v>0</v>
      </c>
      <c r="H20" s="88">
        <f>'[1]stocknat'!K34</f>
        <v>5230.2</v>
      </c>
      <c r="I20" s="78">
        <f>'[1]stocknat'!L34</f>
        <v>4240.8</v>
      </c>
      <c r="J20" s="93">
        <f>'[1]stocknat'!M34</f>
        <v>0</v>
      </c>
      <c r="K20" s="56">
        <f>'[1]stocknat'!H34</f>
        <v>43324.5</v>
      </c>
      <c r="L20" s="57">
        <f>'[1]stocknat'!I34</f>
        <v>33718.6</v>
      </c>
      <c r="M20" s="4">
        <f>'[1]stocknat'!J34</f>
        <v>0</v>
      </c>
      <c r="N20" s="58">
        <f t="shared" si="0"/>
        <v>0</v>
      </c>
      <c r="O20" s="34"/>
      <c r="P20"/>
    </row>
    <row r="21" spans="1:16" s="25" customFormat="1" ht="13.5" customHeight="1" thickBot="1">
      <c r="A21" s="105" t="s">
        <v>24</v>
      </c>
      <c r="B21" s="106">
        <f>'[1]stocknat'!B35</f>
        <v>31249.6</v>
      </c>
      <c r="C21" s="106">
        <f>'[1]stocknat'!C35</f>
        <v>21002</v>
      </c>
      <c r="D21" s="107">
        <f>'[1]stocknat'!D35</f>
        <v>0</v>
      </c>
      <c r="E21" s="90">
        <f>'[1]stocknat'!E35</f>
        <v>2039.9</v>
      </c>
      <c r="F21" s="91">
        <f>'[1]stocknat'!F35</f>
        <v>974.46</v>
      </c>
      <c r="G21" s="92">
        <f>'[1]stocknat'!G35</f>
        <v>0</v>
      </c>
      <c r="H21" s="90">
        <f>'[1]stocknat'!K35</f>
        <v>4806.1</v>
      </c>
      <c r="I21" s="94">
        <f>'[1]stocknat'!L35</f>
        <v>3086.41</v>
      </c>
      <c r="J21" s="95">
        <f>'[1]stocknat'!M35</f>
        <v>0</v>
      </c>
      <c r="K21" s="108">
        <f>'[1]stocknat'!H35</f>
        <v>33289.5</v>
      </c>
      <c r="L21" s="109">
        <f>'[1]stocknat'!I35</f>
        <v>21976.46</v>
      </c>
      <c r="M21" s="107">
        <f>'[1]stocknat'!J35</f>
        <v>0</v>
      </c>
      <c r="N21" s="110">
        <f t="shared" si="0"/>
        <v>0</v>
      </c>
      <c r="O21" s="34"/>
      <c r="P21"/>
    </row>
    <row r="22" spans="1:16" s="35" customFormat="1" ht="15.75">
      <c r="A22" s="36"/>
      <c r="B22" s="3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/>
    </row>
    <row r="23" spans="1:15" ht="15.75">
      <c r="A23" s="36"/>
      <c r="B23" s="3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3.25">
      <c r="A24" s="157" t="s">
        <v>26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23"/>
    </row>
    <row r="25" spans="1:14" ht="18">
      <c r="A25" s="36"/>
      <c r="B25" s="36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</row>
    <row r="26" spans="1:18" ht="15.75">
      <c r="A26" s="102"/>
      <c r="B26" s="102"/>
      <c r="C26" s="75" t="s">
        <v>6</v>
      </c>
      <c r="D26" s="75"/>
      <c r="E26" s="154" t="s">
        <v>7</v>
      </c>
      <c r="F26" s="154"/>
      <c r="G26" s="154"/>
      <c r="H26" s="162" t="s">
        <v>25</v>
      </c>
      <c r="I26" s="162"/>
      <c r="J26" s="162"/>
      <c r="K26" s="162" t="s">
        <v>30</v>
      </c>
      <c r="L26" s="162"/>
      <c r="M26" s="162"/>
      <c r="N26" s="123"/>
      <c r="O26" s="161" t="s">
        <v>9</v>
      </c>
      <c r="P26" s="161"/>
      <c r="Q26" s="161"/>
      <c r="R26" s="161"/>
    </row>
    <row r="27" spans="1:18" ht="14.25">
      <c r="A27" s="76" t="s">
        <v>12</v>
      </c>
      <c r="B27" s="144">
        <f aca="true" t="shared" si="1" ref="B27:N27">B9</f>
        <v>2010</v>
      </c>
      <c r="C27" s="144">
        <f t="shared" si="1"/>
        <v>2011</v>
      </c>
      <c r="D27" s="145" t="str">
        <f t="shared" si="1"/>
        <v>2012</v>
      </c>
      <c r="E27" s="144">
        <f t="shared" si="1"/>
        <v>2010</v>
      </c>
      <c r="F27" s="144">
        <f t="shared" si="1"/>
        <v>2011</v>
      </c>
      <c r="G27" s="145" t="str">
        <f t="shared" si="1"/>
        <v>2012</v>
      </c>
      <c r="H27" s="144">
        <f t="shared" si="1"/>
        <v>2010</v>
      </c>
      <c r="I27" s="144">
        <f t="shared" si="1"/>
        <v>2011</v>
      </c>
      <c r="J27" s="145" t="str">
        <f t="shared" si="1"/>
        <v>2012</v>
      </c>
      <c r="K27" s="144">
        <f t="shared" si="1"/>
        <v>2010</v>
      </c>
      <c r="L27" s="144">
        <f t="shared" si="1"/>
        <v>2011</v>
      </c>
      <c r="M27" s="145" t="str">
        <f t="shared" si="1"/>
        <v>2012</v>
      </c>
      <c r="N27" s="146" t="str">
        <f t="shared" si="1"/>
        <v>%</v>
      </c>
      <c r="O27" s="145">
        <f>'colza-tournesol'!B8</f>
        <v>2010</v>
      </c>
      <c r="P27" s="145">
        <f>'colza-tournesol'!C8</f>
        <v>2011</v>
      </c>
      <c r="Q27" s="145" t="str">
        <f>'colza-tournesol'!D8</f>
        <v>2012</v>
      </c>
      <c r="R27" s="111" t="s">
        <v>3</v>
      </c>
    </row>
    <row r="28" spans="1:18" ht="13.5" customHeight="1">
      <c r="A28" s="27" t="s">
        <v>13</v>
      </c>
      <c r="B28" s="55">
        <f>'[1]stocknat'!N24</f>
        <v>6996.6</v>
      </c>
      <c r="C28" s="55">
        <f>'[1]stocknat'!O24</f>
        <v>7924.31</v>
      </c>
      <c r="D28" s="4">
        <f>'[1]stocknat'!P24</f>
        <v>4921.65</v>
      </c>
      <c r="E28" s="88">
        <f>'[1]stocknat'!Q24</f>
        <v>412.8</v>
      </c>
      <c r="F28" s="77">
        <f>'[1]stocknat'!R24</f>
        <v>566</v>
      </c>
      <c r="G28" s="89">
        <f>'[1]stocknat'!S24</f>
        <v>779.85</v>
      </c>
      <c r="H28" s="88">
        <f>'[1]stocknat'!W24</f>
        <v>72.4</v>
      </c>
      <c r="I28" s="78">
        <f>'[1]stocknat'!X24</f>
        <v>21.1</v>
      </c>
      <c r="J28" s="93">
        <f>'[1]stocknat'!Y24</f>
        <v>67.9</v>
      </c>
      <c r="K28" s="56">
        <f>'[1]stocknat'!T24</f>
        <v>7409.4</v>
      </c>
      <c r="L28" s="57">
        <f>'[1]stocknat'!U24</f>
        <v>8490.31</v>
      </c>
      <c r="M28" s="4">
        <f>'[1]stocknat'!V24</f>
        <v>5701.49</v>
      </c>
      <c r="N28" s="58">
        <f>IF(M28&lt;&gt;0,(M28-L28)/L28,0)</f>
        <v>-0.3284709274455232</v>
      </c>
      <c r="O28" s="14">
        <f>('colza-tournesol'!K9+'colza-tournesol'!K29+'soja-lin'!K10+'soja-lin'!K28)/1000</f>
        <v>2394.9281</v>
      </c>
      <c r="P28" s="14">
        <f>('colza-tournesol'!L9+'colza-tournesol'!L29+'soja-lin'!L10+'soja-lin'!L28)/1000</f>
        <v>3087.59522</v>
      </c>
      <c r="Q28" s="14">
        <f>('colza-tournesol'!M9+'colza-tournesol'!M29+'soja-lin'!M10+'soja-lin'!M28)/1000</f>
        <v>2791.5485</v>
      </c>
      <c r="R28" s="34">
        <f aca="true" t="shared" si="2" ref="R28:R38">IF(Q28&lt;&gt;0,(Q28-P28)/P28,0)</f>
        <v>-0.0958826202613438</v>
      </c>
    </row>
    <row r="29" spans="1:18" ht="13.5" customHeight="1">
      <c r="A29" s="27" t="s">
        <v>14</v>
      </c>
      <c r="B29" s="55">
        <f>'[1]stocknat'!N25</f>
        <v>8000.5</v>
      </c>
      <c r="C29" s="55">
        <f>'[1]stocknat'!O25</f>
        <v>9529.89</v>
      </c>
      <c r="D29" s="4">
        <f>'[1]stocknat'!P25</f>
        <v>8849.93</v>
      </c>
      <c r="E29" s="88">
        <f>'[1]stocknat'!Q25</f>
        <v>799.7</v>
      </c>
      <c r="F29" s="77">
        <f>'[1]stocknat'!R25</f>
        <v>684.2</v>
      </c>
      <c r="G29" s="89">
        <f>'[1]stocknat'!S25</f>
        <v>774.35</v>
      </c>
      <c r="H29" s="88">
        <f>'[1]stocknat'!W25</f>
        <v>117.8</v>
      </c>
      <c r="I29" s="78">
        <f>'[1]stocknat'!X25</f>
        <v>95.1</v>
      </c>
      <c r="J29" s="93">
        <f>'[1]stocknat'!Y25</f>
        <v>211.47</v>
      </c>
      <c r="K29" s="56">
        <f>'[1]stocknat'!T25</f>
        <v>8800.2</v>
      </c>
      <c r="L29" s="57">
        <f>'[1]stocknat'!U25</f>
        <v>10214.09</v>
      </c>
      <c r="M29" s="4">
        <f>'[1]stocknat'!V25</f>
        <v>9624.28</v>
      </c>
      <c r="N29" s="58">
        <f aca="true" t="shared" si="3" ref="N29:N39">IF(M29&lt;&gt;0,(M29-L29)/L29,0)</f>
        <v>-0.05774474280136552</v>
      </c>
      <c r="O29" s="14">
        <f>('colza-tournesol'!K10+'colza-tournesol'!K30+'soja-lin'!K11+'soja-lin'!K29)/1000</f>
        <v>2774.0303000000004</v>
      </c>
      <c r="P29" s="14">
        <f>('colza-tournesol'!L10+'colza-tournesol'!L30+'soja-lin'!L11+'soja-lin'!L29)/1000</f>
        <v>3180.5237700000002</v>
      </c>
      <c r="Q29" s="14">
        <f>('colza-tournesol'!M10+'colza-tournesol'!M30+'soja-lin'!M11+'soja-lin'!M29)/1000</f>
        <v>3293.2125399999995</v>
      </c>
      <c r="R29" s="34">
        <f t="shared" si="2"/>
        <v>0.03543088439172372</v>
      </c>
    </row>
    <row r="30" spans="1:18" ht="13.5" customHeight="1">
      <c r="A30" s="27" t="s">
        <v>15</v>
      </c>
      <c r="B30" s="55">
        <f>'[1]stocknat'!N26</f>
        <v>6484.5</v>
      </c>
      <c r="C30" s="55">
        <f>'[1]stocknat'!O26</f>
        <v>8242.19</v>
      </c>
      <c r="D30" s="4">
        <f>'[1]stocknat'!P26</f>
        <v>9509.32</v>
      </c>
      <c r="E30" s="88">
        <f>'[1]stocknat'!Q26</f>
        <v>427.1</v>
      </c>
      <c r="F30" s="77">
        <f>'[1]stocknat'!R26</f>
        <v>462.2</v>
      </c>
      <c r="G30" s="89">
        <f>'[1]stocknat'!S26</f>
        <v>690.87</v>
      </c>
      <c r="H30" s="88">
        <f>'[1]stocknat'!W26</f>
        <v>200.9</v>
      </c>
      <c r="I30" s="78">
        <f>'[1]stocknat'!X26</f>
        <v>163.6</v>
      </c>
      <c r="J30" s="93">
        <f>'[1]stocknat'!Y26</f>
        <v>310.75</v>
      </c>
      <c r="K30" s="56">
        <f>'[1]stocknat'!T26</f>
        <v>6911.6</v>
      </c>
      <c r="L30" s="57">
        <f>'[1]stocknat'!U26</f>
        <v>8704.39</v>
      </c>
      <c r="M30" s="4">
        <f>'[1]stocknat'!V26</f>
        <v>10200.19</v>
      </c>
      <c r="N30" s="58">
        <f t="shared" si="3"/>
        <v>0.1718443222328045</v>
      </c>
      <c r="O30" s="14">
        <f>('colza-tournesol'!K11+'colza-tournesol'!K31+'soja-lin'!K12+'soja-lin'!K30)/1000</f>
        <v>3353.6884</v>
      </c>
      <c r="P30" s="14">
        <f>('colza-tournesol'!L11+'colza-tournesol'!L31+'soja-lin'!L12+'soja-lin'!L30)/1000</f>
        <v>3775.9594300000003</v>
      </c>
      <c r="Q30" s="14">
        <f>('colza-tournesol'!M11+'colza-tournesol'!M31+'soja-lin'!M12+'soja-lin'!M30)/1000</f>
        <v>3636.9925199999993</v>
      </c>
      <c r="R30" s="34">
        <f t="shared" si="2"/>
        <v>-0.03680307285504945</v>
      </c>
    </row>
    <row r="31" spans="1:18" ht="13.5" customHeight="1">
      <c r="A31" s="27" t="s">
        <v>16</v>
      </c>
      <c r="B31" s="55">
        <f>'[1]stocknat'!N27</f>
        <v>5952.7</v>
      </c>
      <c r="C31" s="55">
        <f>'[1]stocknat'!O27</f>
        <v>6964.37</v>
      </c>
      <c r="D31" s="4">
        <f>'[1]stocknat'!P27</f>
        <v>8862.62</v>
      </c>
      <c r="E31" s="88">
        <f>'[1]stocknat'!Q27</f>
        <v>404</v>
      </c>
      <c r="F31" s="77">
        <f>'[1]stocknat'!R27</f>
        <v>452.8</v>
      </c>
      <c r="G31" s="89">
        <f>'[1]stocknat'!S27</f>
        <v>685.02</v>
      </c>
      <c r="H31" s="88">
        <f>'[1]stocknat'!W27</f>
        <v>223.9</v>
      </c>
      <c r="I31" s="78">
        <f>'[1]stocknat'!X27</f>
        <v>163.4</v>
      </c>
      <c r="J31" s="93">
        <f>'[1]stocknat'!Y27</f>
        <v>310.42</v>
      </c>
      <c r="K31" s="56">
        <f>'[1]stocknat'!T27</f>
        <v>6356.7</v>
      </c>
      <c r="L31" s="57">
        <f>'[1]stocknat'!U27</f>
        <v>7417.17</v>
      </c>
      <c r="M31" s="4">
        <f>'[1]stocknat'!V27</f>
        <v>9547.64</v>
      </c>
      <c r="N31" s="58">
        <f t="shared" si="3"/>
        <v>0.28723488877833453</v>
      </c>
      <c r="O31" s="14">
        <f>('colza-tournesol'!K12+'colza-tournesol'!K32+'soja-lin'!K13+'soja-lin'!K31)/1000</f>
        <v>3362.3763000000004</v>
      </c>
      <c r="P31" s="14">
        <f>('colza-tournesol'!L12+'colza-tournesol'!L32+'soja-lin'!L13+'soja-lin'!L31)/1000</f>
        <v>3503.3827699999997</v>
      </c>
      <c r="Q31" s="14">
        <f>('colza-tournesol'!M12+'colza-tournesol'!M32+'soja-lin'!M13+'soja-lin'!M31)/1000</f>
        <v>3303.7921199999996</v>
      </c>
      <c r="R31" s="34">
        <f t="shared" si="2"/>
        <v>-0.056970837360143814</v>
      </c>
    </row>
    <row r="32" spans="1:18" ht="13.5" customHeight="1">
      <c r="A32" s="27" t="s">
        <v>17</v>
      </c>
      <c r="B32" s="55">
        <f>'[1]stocknat'!N28</f>
        <v>4743.6</v>
      </c>
      <c r="C32" s="55">
        <f>'[1]stocknat'!O28</f>
        <v>6431.31</v>
      </c>
      <c r="D32" s="4">
        <f>'[1]stocknat'!P28</f>
        <v>8204.82</v>
      </c>
      <c r="E32" s="88">
        <f>'[1]stocknat'!Q28</f>
        <v>421.7</v>
      </c>
      <c r="F32" s="77">
        <f>'[1]stocknat'!R28</f>
        <v>553.6</v>
      </c>
      <c r="G32" s="89">
        <f>'[1]stocknat'!S28</f>
        <v>684.83</v>
      </c>
      <c r="H32" s="88">
        <f>'[1]stocknat'!W28</f>
        <v>231.3</v>
      </c>
      <c r="I32" s="78">
        <f>'[1]stocknat'!X28</f>
        <v>166.3</v>
      </c>
      <c r="J32" s="93">
        <f>'[1]stocknat'!Y28</f>
        <v>289.81</v>
      </c>
      <c r="K32" s="56">
        <f>'[1]stocknat'!T28</f>
        <v>5165.3</v>
      </c>
      <c r="L32" s="57">
        <f>'[1]stocknat'!U28</f>
        <v>6984.91</v>
      </c>
      <c r="M32" s="4">
        <f>'[1]stocknat'!V28</f>
        <v>8889.65</v>
      </c>
      <c r="N32" s="58">
        <f t="shared" si="3"/>
        <v>0.27269356369659736</v>
      </c>
      <c r="O32" s="14">
        <f>('colza-tournesol'!K13+'colza-tournesol'!K33+'soja-lin'!K14+'soja-lin'!K32)/1000</f>
        <v>3238.0373999999993</v>
      </c>
      <c r="P32" s="14">
        <f>('colza-tournesol'!L13+'colza-tournesol'!L33+'soja-lin'!L14+'soja-lin'!L32)/1000</f>
        <v>3340.99675</v>
      </c>
      <c r="Q32" s="14">
        <f>('colza-tournesol'!M13+'colza-tournesol'!M33+'soja-lin'!M14+'soja-lin'!M32)/1000</f>
        <v>2947.01406</v>
      </c>
      <c r="R32" s="34">
        <f t="shared" si="2"/>
        <v>-0.11792369747142072</v>
      </c>
    </row>
    <row r="33" spans="1:18" ht="13.5" customHeight="1">
      <c r="A33" s="27" t="s">
        <v>18</v>
      </c>
      <c r="B33" s="55">
        <f>'[1]stocknat'!N29</f>
        <v>4063</v>
      </c>
      <c r="C33" s="55">
        <f>'[1]stocknat'!O29</f>
        <v>5775.27</v>
      </c>
      <c r="D33" s="4">
        <f>'[1]stocknat'!P29</f>
        <v>0</v>
      </c>
      <c r="E33" s="88">
        <f>'[1]stocknat'!Q29</f>
        <v>421.7</v>
      </c>
      <c r="F33" s="77">
        <f>'[1]stocknat'!R29</f>
        <v>628.5</v>
      </c>
      <c r="G33" s="89">
        <f>'[1]stocknat'!S29</f>
        <v>0</v>
      </c>
      <c r="H33" s="88">
        <f>'[1]stocknat'!W29</f>
        <v>213.4</v>
      </c>
      <c r="I33" s="78">
        <f>'[1]stocknat'!X29</f>
        <v>144.9</v>
      </c>
      <c r="J33" s="93">
        <f>'[1]stocknat'!Y29</f>
        <v>0</v>
      </c>
      <c r="K33" s="56">
        <f>'[1]stocknat'!T29</f>
        <v>4484.7</v>
      </c>
      <c r="L33" s="57">
        <f>'[1]stocknat'!U29</f>
        <v>6403.77</v>
      </c>
      <c r="M33" s="4">
        <f>'[1]stocknat'!V29</f>
        <v>0</v>
      </c>
      <c r="N33" s="58">
        <f t="shared" si="3"/>
        <v>0</v>
      </c>
      <c r="O33" s="14">
        <f>('colza-tournesol'!K14+'colza-tournesol'!K34+'soja-lin'!K15+'soja-lin'!K33)/1000</f>
        <v>2932.609</v>
      </c>
      <c r="P33" s="14">
        <f>('colza-tournesol'!L14+'colza-tournesol'!L34+'soja-lin'!L15+'soja-lin'!L33)/1000</f>
        <v>2954.76438</v>
      </c>
      <c r="Q33" s="14">
        <f>('colza-tournesol'!M14+'colza-tournesol'!M34+'soja-lin'!M15+'soja-lin'!M33)/1000</f>
        <v>0</v>
      </c>
      <c r="R33" s="34">
        <f t="shared" si="2"/>
        <v>0</v>
      </c>
    </row>
    <row r="34" spans="1:18" ht="13.5" customHeight="1">
      <c r="A34" s="27" t="s">
        <v>19</v>
      </c>
      <c r="B34" s="55">
        <f>'[1]stocknat'!N30</f>
        <v>3392.2</v>
      </c>
      <c r="C34" s="55">
        <f>'[1]stocknat'!O30</f>
        <v>5773.29</v>
      </c>
      <c r="D34" s="4">
        <f>'[1]stocknat'!P30</f>
        <v>0</v>
      </c>
      <c r="E34" s="88">
        <f>'[1]stocknat'!Q30</f>
        <v>594.8</v>
      </c>
      <c r="F34" s="77">
        <f>'[1]stocknat'!R30</f>
        <v>611.9</v>
      </c>
      <c r="G34" s="89">
        <f>'[1]stocknat'!S30</f>
        <v>0</v>
      </c>
      <c r="H34" s="88">
        <f>'[1]stocknat'!W30</f>
        <v>192.3</v>
      </c>
      <c r="I34" s="78">
        <f>'[1]stocknat'!X30</f>
        <v>159.6</v>
      </c>
      <c r="J34" s="93">
        <f>'[1]stocknat'!Y30</f>
        <v>0</v>
      </c>
      <c r="K34" s="56">
        <f>'[1]stocknat'!T30</f>
        <v>3987</v>
      </c>
      <c r="L34" s="57">
        <f>'[1]stocknat'!U30</f>
        <v>6385.19</v>
      </c>
      <c r="M34" s="4">
        <f>'[1]stocknat'!V30</f>
        <v>0</v>
      </c>
      <c r="N34" s="58">
        <f t="shared" si="3"/>
        <v>0</v>
      </c>
      <c r="O34" s="14">
        <f>('colza-tournesol'!K15+'colza-tournesol'!K35+'soja-lin'!K16+'soja-lin'!K34)/1000</f>
        <v>2561.2165</v>
      </c>
      <c r="P34" s="14">
        <f>('colza-tournesol'!L15+'colza-tournesol'!L35+'soja-lin'!L16+'soja-lin'!L34)/1000</f>
        <v>2524.26481</v>
      </c>
      <c r="Q34" s="14">
        <f>('colza-tournesol'!M15+'colza-tournesol'!M35+'soja-lin'!M16+'soja-lin'!M34)/1000</f>
        <v>0</v>
      </c>
      <c r="R34" s="34">
        <f t="shared" si="2"/>
        <v>0</v>
      </c>
    </row>
    <row r="35" spans="1:18" ht="13.5" customHeight="1">
      <c r="A35" s="27" t="s">
        <v>20</v>
      </c>
      <c r="B35" s="55">
        <f>'[1]stocknat'!N31</f>
        <v>2116.3</v>
      </c>
      <c r="C35" s="55">
        <f>'[1]stocknat'!O31</f>
        <v>5398.21</v>
      </c>
      <c r="D35" s="4">
        <f>'[1]stocknat'!P31</f>
        <v>0</v>
      </c>
      <c r="E35" s="88">
        <f>'[1]stocknat'!Q31</f>
        <v>594.7</v>
      </c>
      <c r="F35" s="77">
        <f>'[1]stocknat'!R31</f>
        <v>539.83</v>
      </c>
      <c r="G35" s="89">
        <f>'[1]stocknat'!S31</f>
        <v>0</v>
      </c>
      <c r="H35" s="88">
        <f>'[1]stocknat'!W31</f>
        <v>119.9</v>
      </c>
      <c r="I35" s="78">
        <f>'[1]stocknat'!X31</f>
        <v>158.5</v>
      </c>
      <c r="J35" s="93">
        <f>'[1]stocknat'!Y31</f>
        <v>0</v>
      </c>
      <c r="K35" s="56">
        <f>'[1]stocknat'!T31</f>
        <v>2711</v>
      </c>
      <c r="L35" s="57">
        <f>'[1]stocknat'!U31</f>
        <v>5938.04</v>
      </c>
      <c r="M35" s="4">
        <f>'[1]stocknat'!V31</f>
        <v>0</v>
      </c>
      <c r="N35" s="58">
        <f t="shared" si="3"/>
        <v>0</v>
      </c>
      <c r="O35" s="14">
        <f>('colza-tournesol'!K16+'colza-tournesol'!K36+'soja-lin'!K17+'soja-lin'!K35)/1000</f>
        <v>2206.751</v>
      </c>
      <c r="P35" s="14">
        <f>('colza-tournesol'!L16+'colza-tournesol'!L36+'soja-lin'!L17+'soja-lin'!L35)/1000</f>
        <v>2129.67414</v>
      </c>
      <c r="Q35" s="14">
        <f>('colza-tournesol'!M16+'colza-tournesol'!M36+'soja-lin'!M17+'soja-lin'!M35)/1000</f>
        <v>0</v>
      </c>
      <c r="R35" s="34">
        <f t="shared" si="2"/>
        <v>0</v>
      </c>
    </row>
    <row r="36" spans="1:18" ht="13.5" customHeight="1">
      <c r="A36" s="27" t="s">
        <v>21</v>
      </c>
      <c r="B36" s="55">
        <f>'[1]stocknat'!N32</f>
        <v>1846.1</v>
      </c>
      <c r="C36" s="55">
        <f>'[1]stocknat'!O32</f>
        <v>4753.04</v>
      </c>
      <c r="D36" s="4">
        <f>'[1]stocknat'!P32</f>
        <v>0</v>
      </c>
      <c r="E36" s="88">
        <f>'[1]stocknat'!Q32</f>
        <v>480.4</v>
      </c>
      <c r="F36" s="77">
        <f>'[1]stocknat'!R32</f>
        <v>351.35</v>
      </c>
      <c r="G36" s="89">
        <f>'[1]stocknat'!S32</f>
        <v>0</v>
      </c>
      <c r="H36" s="88">
        <f>'[1]stocknat'!W32</f>
        <v>110.2</v>
      </c>
      <c r="I36" s="78">
        <f>'[1]stocknat'!X32</f>
        <v>98.45</v>
      </c>
      <c r="J36" s="93">
        <f>'[1]stocknat'!Y32</f>
        <v>0</v>
      </c>
      <c r="K36" s="56">
        <f>'[1]stocknat'!T32</f>
        <v>2326.5</v>
      </c>
      <c r="L36" s="57">
        <f>'[1]stocknat'!U32</f>
        <v>5104.39</v>
      </c>
      <c r="M36" s="4">
        <f>'[1]stocknat'!V32</f>
        <v>0</v>
      </c>
      <c r="N36" s="58">
        <f t="shared" si="3"/>
        <v>0</v>
      </c>
      <c r="O36" s="14">
        <f>('colza-tournesol'!K17+'colza-tournesol'!K37+'soja-lin'!K18+'soja-lin'!K36)/1000</f>
        <v>1729.9496</v>
      </c>
      <c r="P36" s="14">
        <f>('colza-tournesol'!L17+'colza-tournesol'!L37+'soja-lin'!L18+'soja-lin'!L36)/1000</f>
        <v>1611.4132299999997</v>
      </c>
      <c r="Q36" s="14">
        <f>('colza-tournesol'!M17+'colza-tournesol'!M37+'soja-lin'!M18+'soja-lin'!M36)/1000</f>
        <v>0</v>
      </c>
      <c r="R36" s="34">
        <f t="shared" si="2"/>
        <v>0</v>
      </c>
    </row>
    <row r="37" spans="1:18" ht="13.5" customHeight="1">
      <c r="A37" s="27" t="s">
        <v>22</v>
      </c>
      <c r="B37" s="55">
        <f>'[1]stocknat'!N33</f>
        <v>1457.5</v>
      </c>
      <c r="C37" s="55">
        <f>'[1]stocknat'!O33</f>
        <v>4095.55</v>
      </c>
      <c r="D37" s="4">
        <f>'[1]stocknat'!P33</f>
        <v>0</v>
      </c>
      <c r="E37" s="88">
        <f>'[1]stocknat'!Q33</f>
        <v>457.4</v>
      </c>
      <c r="F37" s="77">
        <f>'[1]stocknat'!R33</f>
        <v>689.9</v>
      </c>
      <c r="G37" s="89">
        <f>'[1]stocknat'!S33</f>
        <v>0</v>
      </c>
      <c r="H37" s="88">
        <f>'[1]stocknat'!W33</f>
        <v>102.7</v>
      </c>
      <c r="I37" s="78">
        <f>'[1]stocknat'!X33</f>
        <v>75.95</v>
      </c>
      <c r="J37" s="93">
        <f>'[1]stocknat'!Y33</f>
        <v>0</v>
      </c>
      <c r="K37" s="56">
        <f>'[1]stocknat'!T33</f>
        <v>1914.9</v>
      </c>
      <c r="L37" s="57">
        <f>'[1]stocknat'!U33</f>
        <v>4785.45</v>
      </c>
      <c r="M37" s="4">
        <f>'[1]stocknat'!V33</f>
        <v>0</v>
      </c>
      <c r="N37" s="58">
        <f t="shared" si="3"/>
        <v>0</v>
      </c>
      <c r="O37" s="14">
        <f>('colza-tournesol'!K18+'colza-tournesol'!K38+'soja-lin'!K19+'soja-lin'!K37)/1000</f>
        <v>1227.7101999999998</v>
      </c>
      <c r="P37" s="14">
        <f>('colza-tournesol'!L18+'colza-tournesol'!L38+'soja-lin'!L19+'soja-lin'!L37)/1000</f>
        <v>1120.8743499999998</v>
      </c>
      <c r="Q37" s="14">
        <f>('colza-tournesol'!M18+'colza-tournesol'!M38+'soja-lin'!M19+'soja-lin'!M37)/1000</f>
        <v>0</v>
      </c>
      <c r="R37" s="34">
        <f t="shared" si="2"/>
        <v>0</v>
      </c>
    </row>
    <row r="38" spans="1:18" ht="13.5" customHeight="1">
      <c r="A38" s="27" t="s">
        <v>23</v>
      </c>
      <c r="B38" s="55">
        <f>'[1]stocknat'!N34</f>
        <v>927.9</v>
      </c>
      <c r="C38" s="55">
        <f>'[1]stocknat'!O34</f>
        <v>3216.52</v>
      </c>
      <c r="D38" s="4">
        <f>'[1]stocknat'!P34</f>
        <v>0</v>
      </c>
      <c r="E38" s="88">
        <f>'[1]stocknat'!Q34</f>
        <v>578.5</v>
      </c>
      <c r="F38" s="77">
        <f>'[1]stocknat'!R34</f>
        <v>659.8</v>
      </c>
      <c r="G38" s="89">
        <f>'[1]stocknat'!S34</f>
        <v>0</v>
      </c>
      <c r="H38" s="88">
        <f>'[1]stocknat'!W34</f>
        <v>102.2</v>
      </c>
      <c r="I38" s="78">
        <f>'[1]stocknat'!X34</f>
        <v>64.8</v>
      </c>
      <c r="J38" s="93">
        <f>'[1]stocknat'!Y34</f>
        <v>0</v>
      </c>
      <c r="K38" s="56">
        <f>'[1]stocknat'!T34</f>
        <v>1506.4</v>
      </c>
      <c r="L38" s="57">
        <f>'[1]stocknat'!U34</f>
        <v>3876.32</v>
      </c>
      <c r="M38" s="4">
        <f>'[1]stocknat'!V34</f>
        <v>0</v>
      </c>
      <c r="N38" s="58">
        <f t="shared" si="3"/>
        <v>0</v>
      </c>
      <c r="O38" s="14">
        <f>('colza-tournesol'!K19+'colza-tournesol'!K39+'soja-lin'!K20+'soja-lin'!K38)/1000</f>
        <v>798.1237000000001</v>
      </c>
      <c r="P38" s="14">
        <f>('colza-tournesol'!L19+'colza-tournesol'!L39+'soja-lin'!L20+'soja-lin'!L38)/1000</f>
        <v>645.1089199999999</v>
      </c>
      <c r="Q38" s="14">
        <f>('colza-tournesol'!M19+'colza-tournesol'!M39+'soja-lin'!M20+'soja-lin'!M38)/1000</f>
        <v>0</v>
      </c>
      <c r="R38" s="34">
        <f t="shared" si="2"/>
        <v>0</v>
      </c>
    </row>
    <row r="39" spans="1:18" ht="13.5" customHeight="1" thickBot="1">
      <c r="A39" s="27" t="s">
        <v>24</v>
      </c>
      <c r="B39" s="55">
        <f>'[1]stocknat'!N35</f>
        <v>369.1</v>
      </c>
      <c r="C39" s="55">
        <f>'[1]stocknat'!O35</f>
        <v>1528.29</v>
      </c>
      <c r="D39" s="4">
        <f>'[1]stocknat'!P35</f>
        <v>0</v>
      </c>
      <c r="E39" s="88">
        <f>'[1]stocknat'!Q35</f>
        <v>566</v>
      </c>
      <c r="F39" s="77">
        <f>'[1]stocknat'!R35</f>
        <v>797.25</v>
      </c>
      <c r="G39" s="89">
        <f>'[1]stocknat'!S35</f>
        <v>0</v>
      </c>
      <c r="H39" s="88">
        <f>'[1]stocknat'!W35</f>
        <v>39.7</v>
      </c>
      <c r="I39" s="78">
        <f>'[1]stocknat'!X35</f>
        <v>52.7</v>
      </c>
      <c r="J39" s="93">
        <f>'[1]stocknat'!Y35</f>
        <v>0</v>
      </c>
      <c r="K39" s="56">
        <f>'[1]stocknat'!T35</f>
        <v>935.1</v>
      </c>
      <c r="L39" s="57">
        <f>'[1]stocknat'!U35</f>
        <v>2325.54</v>
      </c>
      <c r="M39" s="4">
        <f>'[1]stocknat'!V35</f>
        <v>0</v>
      </c>
      <c r="N39" s="58">
        <f t="shared" si="3"/>
        <v>0</v>
      </c>
      <c r="O39" s="14">
        <f>('colza-tournesol'!K20+'colza-tournesol'!K40+'soja-lin'!K21+'soja-lin'!K39)/1000</f>
        <v>353.4736</v>
      </c>
      <c r="P39" s="14">
        <f>('colza-tournesol'!L20+'colza-tournesol'!L40+'soja-lin'!L21+'soja-lin'!L39)/1000</f>
        <v>225.59363000000002</v>
      </c>
      <c r="Q39" s="14">
        <f>('colza-tournesol'!M20+'colza-tournesol'!M40+'soja-lin'!M21+'soja-lin'!M39)/1000</f>
        <v>0</v>
      </c>
      <c r="R39" s="34">
        <f>IF(Q39&lt;&gt;0,(Q39-P39)/P39,0)</f>
        <v>0</v>
      </c>
    </row>
    <row r="40" spans="1:18" ht="19.5" customHeight="1">
      <c r="A40" s="112"/>
      <c r="B40" s="8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4"/>
      <c r="O40" s="114"/>
      <c r="P40" s="96"/>
      <c r="Q40" s="96"/>
      <c r="R40" s="96"/>
    </row>
    <row r="41" spans="1:15" ht="12.75">
      <c r="A41" s="37"/>
      <c r="B41" s="30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39"/>
    </row>
    <row r="42" spans="1:15" ht="12.75">
      <c r="A42" s="37"/>
      <c r="B42" s="3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  <c r="O42" s="39"/>
    </row>
    <row r="43" spans="1:15" ht="12.75">
      <c r="A43" s="37"/>
      <c r="B43" s="3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39"/>
    </row>
    <row r="44" spans="1:15" ht="12.75">
      <c r="A44" s="37"/>
      <c r="B44" s="30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39"/>
    </row>
    <row r="45" spans="1:15" ht="12.75">
      <c r="A45" s="37"/>
      <c r="B45" s="3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39"/>
    </row>
    <row r="46" spans="1:15" ht="12.75">
      <c r="A46" s="37"/>
      <c r="B46" s="30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39"/>
    </row>
    <row r="47" spans="1:15" ht="12.75">
      <c r="A47" s="37"/>
      <c r="B47" s="30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39"/>
    </row>
    <row r="48" spans="1:15" ht="12.75">
      <c r="A48" s="37"/>
      <c r="B48" s="30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39"/>
    </row>
    <row r="49" spans="1:15" ht="12.75">
      <c r="A49" s="37"/>
      <c r="B49" s="30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  <c r="O49" s="39"/>
    </row>
    <row r="50" spans="1:15" ht="12.75">
      <c r="A50" s="37"/>
      <c r="B50" s="30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/>
      <c r="O50" s="39"/>
    </row>
    <row r="51" spans="1:15" ht="12.75">
      <c r="A51" s="37"/>
      <c r="B51" s="3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  <c r="O51" s="39"/>
    </row>
    <row r="52" spans="1:35" s="101" customFormat="1" ht="12.75">
      <c r="A52" s="97"/>
      <c r="B52" s="97"/>
      <c r="C52" s="98"/>
      <c r="D52" s="99"/>
      <c r="E52" s="99"/>
      <c r="F52" s="98"/>
      <c r="G52" s="100"/>
      <c r="H52" s="100"/>
      <c r="I52" s="100"/>
      <c r="J52" s="100"/>
      <c r="K52" s="100"/>
      <c r="L52" s="98"/>
      <c r="M52" s="99"/>
      <c r="N52" s="98"/>
      <c r="O52" s="98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</row>
    <row r="55" ht="12.75">
      <c r="N55" s="7"/>
    </row>
    <row r="56" ht="12.75">
      <c r="N56" s="7"/>
    </row>
    <row r="80" spans="17:18" ht="12.75">
      <c r="Q80" s="160">
        <f ca="1">NOW()</f>
        <v>41269.38477881945</v>
      </c>
      <c r="R80" s="160"/>
    </row>
  </sheetData>
  <mergeCells count="12">
    <mergeCell ref="Q80:R80"/>
    <mergeCell ref="O26:R26"/>
    <mergeCell ref="E26:G26"/>
    <mergeCell ref="H26:J26"/>
    <mergeCell ref="K26:M26"/>
    <mergeCell ref="A24:N24"/>
    <mergeCell ref="A1:R1"/>
    <mergeCell ref="A3:R3"/>
    <mergeCell ref="A6:N6"/>
    <mergeCell ref="E8:G8"/>
    <mergeCell ref="H8:J8"/>
    <mergeCell ref="K8:N8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 
Unité de Structuration de données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0"/>
  <sheetViews>
    <sheetView showGridLines="0" showZeros="0" tabSelected="1" zoomScale="80" zoomScaleNormal="80" workbookViewId="0" topLeftCell="A37">
      <selection activeCell="S11" sqref="S11"/>
    </sheetView>
  </sheetViews>
  <sheetFormatPr defaultColWidth="11.421875" defaultRowHeight="12"/>
  <cols>
    <col min="1" max="1" width="11.7109375" style="3" customWidth="1"/>
    <col min="2" max="2" width="8.7109375" style="3" customWidth="1"/>
    <col min="3" max="3" width="8.7109375" style="6" customWidth="1"/>
    <col min="4" max="4" width="8.7109375" style="11" customWidth="1"/>
    <col min="5" max="5" width="7.421875" style="11" customWidth="1"/>
    <col min="6" max="6" width="6.57421875" style="6" customWidth="1"/>
    <col min="7" max="7" width="6.57421875" style="12" customWidth="1"/>
    <col min="8" max="8" width="8.28125" style="12" bestFit="1" customWidth="1"/>
    <col min="9" max="9" width="6.7109375" style="12" bestFit="1" customWidth="1"/>
    <col min="10" max="10" width="6.421875" style="12" customWidth="1"/>
    <col min="11" max="11" width="8.7109375" style="12" customWidth="1"/>
    <col min="12" max="12" width="8.7109375" style="6" customWidth="1"/>
    <col min="13" max="13" width="8.7109375" style="11" customWidth="1"/>
    <col min="14" max="14" width="5.57421875" style="1" customWidth="1"/>
    <col min="15" max="25" width="7.140625" style="0" customWidth="1"/>
    <col min="26" max="26" width="11.421875" style="140" customWidth="1"/>
    <col min="27" max="30" width="11.421875" style="137" customWidth="1"/>
    <col min="31" max="32" width="11.421875" style="140" customWidth="1"/>
  </cols>
  <sheetData>
    <row r="1" spans="1:26" ht="31.5">
      <c r="A1" s="156" t="s">
        <v>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70"/>
      <c r="T1" s="70"/>
      <c r="U1" s="70"/>
      <c r="V1" s="68"/>
      <c r="W1" s="65"/>
      <c r="X1" s="65"/>
      <c r="Y1" s="65"/>
      <c r="Z1" s="139"/>
    </row>
    <row r="2" spans="1:14" ht="12.75">
      <c r="A2" s="21"/>
      <c r="B2" s="21"/>
      <c r="C2" s="15"/>
      <c r="D2" s="17"/>
      <c r="E2" s="17"/>
      <c r="F2" s="15"/>
      <c r="G2" s="18"/>
      <c r="H2" s="18"/>
      <c r="I2" s="18"/>
      <c r="J2" s="18"/>
      <c r="K2" s="18"/>
      <c r="L2" s="15"/>
      <c r="M2" s="17"/>
      <c r="N2" s="7"/>
    </row>
    <row r="3" spans="1:25" ht="22.5">
      <c r="A3" s="159" t="str">
        <f>'colza-tournesol'!$A$3</f>
        <v>situation provisoire au 30 novembre  récolte 2010 à 2012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71"/>
      <c r="T3" s="71"/>
      <c r="U3" s="71"/>
      <c r="V3" s="69"/>
      <c r="W3" s="22"/>
      <c r="X3" s="22"/>
      <c r="Y3" s="22"/>
    </row>
    <row r="4" spans="1:14" ht="21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23.25">
      <c r="A5" s="157" t="s">
        <v>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3:14" ht="19.5">
      <c r="C6" s="2"/>
      <c r="D6" s="24"/>
      <c r="E6" s="24"/>
      <c r="F6" s="2"/>
      <c r="G6" s="13"/>
      <c r="H6" s="13"/>
      <c r="I6" s="13"/>
      <c r="J6" s="13"/>
      <c r="K6" s="13"/>
      <c r="L6" s="2"/>
      <c r="M6" s="13"/>
      <c r="N6" s="2"/>
    </row>
    <row r="7" spans="1:14" ht="15">
      <c r="A7" s="102"/>
      <c r="B7" s="102"/>
      <c r="C7" s="75" t="s">
        <v>6</v>
      </c>
      <c r="D7" s="75"/>
      <c r="E7" s="154" t="s">
        <v>7</v>
      </c>
      <c r="F7" s="154"/>
      <c r="G7" s="154"/>
      <c r="H7" s="162" t="s">
        <v>25</v>
      </c>
      <c r="I7" s="162"/>
      <c r="J7" s="162"/>
      <c r="K7" s="162" t="s">
        <v>30</v>
      </c>
      <c r="L7" s="162"/>
      <c r="M7" s="162"/>
      <c r="N7" s="162"/>
    </row>
    <row r="8" spans="1:14" ht="14.25">
      <c r="A8" s="76" t="s">
        <v>12</v>
      </c>
      <c r="B8" s="147">
        <f>'soja-lin'!B9</f>
        <v>2010</v>
      </c>
      <c r="C8" s="147">
        <f>'soja-lin'!C9</f>
        <v>2011</v>
      </c>
      <c r="D8" s="145" t="str">
        <f>'soja-lin'!D9</f>
        <v>2012</v>
      </c>
      <c r="E8" s="147">
        <f>'soja-lin'!E9</f>
        <v>2010</v>
      </c>
      <c r="F8" s="147">
        <f>'soja-lin'!F9</f>
        <v>2011</v>
      </c>
      <c r="G8" s="145" t="str">
        <f>'soja-lin'!G9</f>
        <v>2012</v>
      </c>
      <c r="H8" s="147">
        <f>'soja-lin'!H9</f>
        <v>2010</v>
      </c>
      <c r="I8" s="147">
        <f>'soja-lin'!I9</f>
        <v>2011</v>
      </c>
      <c r="J8" s="145" t="str">
        <f>'soja-lin'!J9</f>
        <v>2012</v>
      </c>
      <c r="K8" s="147">
        <f>'soja-lin'!K9</f>
        <v>2010</v>
      </c>
      <c r="L8" s="147">
        <f>'soja-lin'!L9</f>
        <v>2011</v>
      </c>
      <c r="M8" s="145" t="str">
        <f>'soja-lin'!M9</f>
        <v>2012</v>
      </c>
      <c r="N8" s="146" t="str">
        <f>'soja-lin'!N9</f>
        <v>%</v>
      </c>
    </row>
    <row r="9" spans="1:30" ht="13.5" customHeight="1">
      <c r="A9" s="27" t="s">
        <v>13</v>
      </c>
      <c r="B9" s="55">
        <f>'[1]stocknat'!B42</f>
        <v>449017.2</v>
      </c>
      <c r="C9" s="55">
        <f>'[1]stocknat'!C42</f>
        <v>277890.85</v>
      </c>
      <c r="D9" s="4">
        <f>'[1]stocknat'!D42</f>
        <v>186445.12</v>
      </c>
      <c r="E9" s="88">
        <f>'[1]stocknat'!E42</f>
        <v>10066.5</v>
      </c>
      <c r="F9" s="77">
        <f>'[1]stocknat'!F42</f>
        <v>10893.52</v>
      </c>
      <c r="G9" s="89">
        <f>'[1]stocknat'!G42</f>
        <v>11408.27</v>
      </c>
      <c r="H9" s="88">
        <f>'[1]stocknat'!K42</f>
        <v>3742.4</v>
      </c>
      <c r="I9" s="78">
        <f>'[1]stocknat'!L42</f>
        <v>2192</v>
      </c>
      <c r="J9" s="93">
        <f>'[1]stocknat'!M42</f>
        <v>2518.61</v>
      </c>
      <c r="K9" s="56">
        <f>'[1]stocknat'!H42</f>
        <v>459083.7</v>
      </c>
      <c r="L9" s="57">
        <f>'[1]stocknat'!I42</f>
        <v>288784.37</v>
      </c>
      <c r="M9" s="4">
        <f>'[1]stocknat'!J42</f>
        <v>197853.39</v>
      </c>
      <c r="N9" s="58">
        <f>IF(M9&lt;&gt;0,(M9-L9)/L9,0)</f>
        <v>-0.31487500518120143</v>
      </c>
      <c r="AA9" s="163" t="s">
        <v>11</v>
      </c>
      <c r="AB9" s="163"/>
      <c r="AC9" s="163" t="s">
        <v>11</v>
      </c>
      <c r="AD9" s="163"/>
    </row>
    <row r="10" spans="1:30" ht="13.5" customHeight="1">
      <c r="A10" s="27" t="s">
        <v>14</v>
      </c>
      <c r="B10" s="55">
        <f>'[1]stocknat'!B43</f>
        <v>440147.3</v>
      </c>
      <c r="C10" s="55">
        <f>'[1]stocknat'!C43</f>
        <v>284256.79</v>
      </c>
      <c r="D10" s="4">
        <f>'[1]stocknat'!D43</f>
        <v>259310.56</v>
      </c>
      <c r="E10" s="88">
        <f>'[1]stocknat'!E43</f>
        <v>10984</v>
      </c>
      <c r="F10" s="77">
        <f>'[1]stocknat'!F43</f>
        <v>10720.95</v>
      </c>
      <c r="G10" s="89">
        <f>'[1]stocknat'!G43</f>
        <v>13841.79</v>
      </c>
      <c r="H10" s="88">
        <f>'[1]stocknat'!K43</f>
        <v>3966.5</v>
      </c>
      <c r="I10" s="78">
        <f>'[1]stocknat'!L43</f>
        <v>2320.19</v>
      </c>
      <c r="J10" s="93">
        <f>'[1]stocknat'!M43</f>
        <v>2998.41</v>
      </c>
      <c r="K10" s="56">
        <f>'[1]stocknat'!H43</f>
        <v>451131.3</v>
      </c>
      <c r="L10" s="57">
        <f>'[1]stocknat'!I43</f>
        <v>294977.74</v>
      </c>
      <c r="M10" s="4">
        <f>'[1]stocknat'!J43</f>
        <v>273152.36</v>
      </c>
      <c r="N10" s="58">
        <f aca="true" t="shared" si="0" ref="N10:N20">IF(M10&lt;&gt;0,(M10-L10)/L10,0)</f>
        <v>-0.07398992208700224</v>
      </c>
      <c r="AA10" s="130"/>
      <c r="AB10" s="128">
        <v>2010</v>
      </c>
      <c r="AC10" s="130"/>
      <c r="AD10" s="128">
        <v>2011</v>
      </c>
    </row>
    <row r="11" spans="1:30" ht="13.5" customHeight="1">
      <c r="A11" s="27" t="s">
        <v>15</v>
      </c>
      <c r="B11" s="55">
        <f>'[1]stocknat'!B44</f>
        <v>406455.5</v>
      </c>
      <c r="C11" s="55">
        <f>'[1]stocknat'!C44</f>
        <v>254735.19</v>
      </c>
      <c r="D11" s="4">
        <f>'[1]stocknat'!D44</f>
        <v>257023.53</v>
      </c>
      <c r="E11" s="88">
        <f>'[1]stocknat'!E44</f>
        <v>12587.5</v>
      </c>
      <c r="F11" s="77">
        <f>'[1]stocknat'!F44</f>
        <v>11296.28</v>
      </c>
      <c r="G11" s="89">
        <f>'[1]stocknat'!G44</f>
        <v>13756.3</v>
      </c>
      <c r="H11" s="88">
        <f>'[1]stocknat'!K44</f>
        <v>3793.6</v>
      </c>
      <c r="I11" s="78">
        <f>'[1]stocknat'!L44</f>
        <v>2376.78</v>
      </c>
      <c r="J11" s="93">
        <f>'[1]stocknat'!M44</f>
        <v>3029.28</v>
      </c>
      <c r="K11" s="56">
        <f>'[1]stocknat'!H44</f>
        <v>419043</v>
      </c>
      <c r="L11" s="57">
        <f>'[1]stocknat'!I44</f>
        <v>266031.47</v>
      </c>
      <c r="M11" s="4">
        <f>'[1]stocknat'!J44</f>
        <v>270779.83</v>
      </c>
      <c r="N11" s="58">
        <f t="shared" si="0"/>
        <v>0.01784886577516579</v>
      </c>
      <c r="AA11" s="127" t="s">
        <v>0</v>
      </c>
      <c r="AB11" s="127">
        <f>'[2]stocknat1'!D32</f>
        <v>11935</v>
      </c>
      <c r="AC11" s="127" t="s">
        <v>0</v>
      </c>
      <c r="AD11" s="127">
        <f>'[2]stocknat1'!E32</f>
        <v>8469.66</v>
      </c>
    </row>
    <row r="12" spans="1:30" ht="13.5" customHeight="1">
      <c r="A12" s="27" t="s">
        <v>16</v>
      </c>
      <c r="B12" s="55">
        <f>'[1]stocknat'!B45</f>
        <v>368899.8</v>
      </c>
      <c r="C12" s="55">
        <f>'[1]stocknat'!C45</f>
        <v>232922.65</v>
      </c>
      <c r="D12" s="4">
        <f>'[1]stocknat'!D45</f>
        <v>235165.16</v>
      </c>
      <c r="E12" s="88">
        <f>'[1]stocknat'!E45</f>
        <v>14952.3</v>
      </c>
      <c r="F12" s="77">
        <f>'[1]stocknat'!F45</f>
        <v>11785.71</v>
      </c>
      <c r="G12" s="89">
        <f>'[1]stocknat'!G45</f>
        <v>14343.63</v>
      </c>
      <c r="H12" s="88">
        <f>'[1]stocknat'!K45</f>
        <v>3725</v>
      </c>
      <c r="I12" s="78">
        <f>'[1]stocknat'!L45</f>
        <v>2121.08</v>
      </c>
      <c r="J12" s="93">
        <f>'[1]stocknat'!M45</f>
        <v>2870.52</v>
      </c>
      <c r="K12" s="56">
        <f>'[1]stocknat'!H45</f>
        <v>383852.1</v>
      </c>
      <c r="L12" s="57">
        <f>'[1]stocknat'!I45</f>
        <v>244708.36</v>
      </c>
      <c r="M12" s="4">
        <f>'[1]stocknat'!J45</f>
        <v>249508.79</v>
      </c>
      <c r="N12" s="58">
        <f t="shared" si="0"/>
        <v>0.019616943205373213</v>
      </c>
      <c r="AA12" s="127" t="s">
        <v>1</v>
      </c>
      <c r="AB12" s="127">
        <f>'[2]stocknat1'!D33</f>
        <v>5780</v>
      </c>
      <c r="AC12" s="127" t="s">
        <v>1</v>
      </c>
      <c r="AD12" s="127">
        <f>'[2]stocknat1'!E33</f>
        <v>4689.29</v>
      </c>
    </row>
    <row r="13" spans="1:30" ht="13.5" customHeight="1">
      <c r="A13" s="27" t="s">
        <v>17</v>
      </c>
      <c r="B13" s="55">
        <f>'[1]stocknat'!B46</f>
        <v>336017.1</v>
      </c>
      <c r="C13" s="55">
        <f>'[1]stocknat'!C46</f>
        <v>223973.73</v>
      </c>
      <c r="D13" s="4">
        <f>'[1]stocknat'!D46</f>
        <v>218241.76</v>
      </c>
      <c r="E13" s="88">
        <f>'[1]stocknat'!E46</f>
        <v>18255.3</v>
      </c>
      <c r="F13" s="77">
        <f>'[1]stocknat'!F46</f>
        <v>14556.39</v>
      </c>
      <c r="G13" s="89">
        <f>'[1]stocknat'!G46</f>
        <v>17111.25</v>
      </c>
      <c r="H13" s="88">
        <f>'[1]stocknat'!K46</f>
        <v>3500.4</v>
      </c>
      <c r="I13" s="78">
        <f>'[1]stocknat'!L46</f>
        <v>1711.96</v>
      </c>
      <c r="J13" s="93">
        <f>'[1]stocknat'!M46</f>
        <v>2745.81</v>
      </c>
      <c r="K13" s="56">
        <f>'[1]stocknat'!H46</f>
        <v>354272.4</v>
      </c>
      <c r="L13" s="57">
        <f>'[1]stocknat'!I46</f>
        <v>238530.13</v>
      </c>
      <c r="M13" s="4">
        <f>'[1]stocknat'!J46</f>
        <v>235353.01</v>
      </c>
      <c r="N13" s="58">
        <f t="shared" si="0"/>
        <v>-0.013319575183227357</v>
      </c>
      <c r="AA13" s="127" t="s">
        <v>2</v>
      </c>
      <c r="AB13" s="127">
        <f>'[2]stocknat1'!D34</f>
        <v>4543.9</v>
      </c>
      <c r="AC13" s="127" t="s">
        <v>2</v>
      </c>
      <c r="AD13" s="127">
        <f>'[2]stocknat1'!E34</f>
        <v>3119.3</v>
      </c>
    </row>
    <row r="14" spans="1:30" ht="13.5" customHeight="1">
      <c r="A14" s="27" t="s">
        <v>18</v>
      </c>
      <c r="B14" s="55">
        <f>'[1]stocknat'!B47</f>
        <v>298080.5</v>
      </c>
      <c r="C14" s="55">
        <f>'[1]stocknat'!C47</f>
        <v>196773.64</v>
      </c>
      <c r="D14" s="4">
        <f>'[1]stocknat'!D47</f>
        <v>0</v>
      </c>
      <c r="E14" s="88">
        <f>'[1]stocknat'!E47</f>
        <v>19859.1</v>
      </c>
      <c r="F14" s="77">
        <f>'[1]stocknat'!F47</f>
        <v>15804.38</v>
      </c>
      <c r="G14" s="89">
        <f>'[1]stocknat'!G47</f>
        <v>0</v>
      </c>
      <c r="H14" s="88">
        <f>'[1]stocknat'!K47</f>
        <v>3348.9</v>
      </c>
      <c r="I14" s="78">
        <f>'[1]stocknat'!L47</f>
        <v>1667.42</v>
      </c>
      <c r="J14" s="93">
        <f>'[1]stocknat'!M47</f>
        <v>0</v>
      </c>
      <c r="K14" s="56">
        <f>'[1]stocknat'!H47</f>
        <v>317939.6</v>
      </c>
      <c r="L14" s="57">
        <f>'[1]stocknat'!I47</f>
        <v>212578.02</v>
      </c>
      <c r="M14" s="4">
        <f>'[1]stocknat'!J47</f>
        <v>0</v>
      </c>
      <c r="N14" s="58">
        <f t="shared" si="0"/>
        <v>0</v>
      </c>
      <c r="AA14" s="127" t="s">
        <v>4</v>
      </c>
      <c r="AB14" s="127">
        <f>'[2]stocknat1'!D36</f>
        <v>14556.39</v>
      </c>
      <c r="AC14" s="127" t="s">
        <v>4</v>
      </c>
      <c r="AD14" s="127">
        <f>'[2]stocknat1'!E36</f>
        <v>17111.25</v>
      </c>
    </row>
    <row r="15" spans="1:30" ht="13.5" customHeight="1">
      <c r="A15" s="27" t="s">
        <v>19</v>
      </c>
      <c r="B15" s="55">
        <f>'[1]stocknat'!B48</f>
        <v>262974</v>
      </c>
      <c r="C15" s="55">
        <f>'[1]stocknat'!C48</f>
        <v>187537.4</v>
      </c>
      <c r="D15" s="4">
        <f>'[1]stocknat'!D48</f>
        <v>0</v>
      </c>
      <c r="E15" s="88">
        <f>'[1]stocknat'!E48</f>
        <v>18430.4</v>
      </c>
      <c r="F15" s="77">
        <f>'[1]stocknat'!F48</f>
        <v>15836.59</v>
      </c>
      <c r="G15" s="89">
        <f>'[1]stocknat'!G48</f>
        <v>0</v>
      </c>
      <c r="H15" s="88">
        <f>'[1]stocknat'!K48</f>
        <v>3183</v>
      </c>
      <c r="I15" s="78">
        <f>'[1]stocknat'!L48</f>
        <v>1301.35</v>
      </c>
      <c r="J15" s="93">
        <f>'[1]stocknat'!M48</f>
        <v>0</v>
      </c>
      <c r="K15" s="56">
        <f>'[1]stocknat'!H48</f>
        <v>281404.4</v>
      </c>
      <c r="L15" s="57">
        <f>'[1]stocknat'!I48</f>
        <v>203373.99</v>
      </c>
      <c r="M15" s="4">
        <f>'[1]stocknat'!J48</f>
        <v>0</v>
      </c>
      <c r="N15" s="58">
        <f t="shared" si="0"/>
        <v>0</v>
      </c>
      <c r="AA15" s="127" t="s">
        <v>27</v>
      </c>
      <c r="AB15" s="138">
        <f>'[2]stocknat1'!D37</f>
        <v>3982.16</v>
      </c>
      <c r="AC15" s="127" t="s">
        <v>27</v>
      </c>
      <c r="AD15" s="138">
        <f>'[2]stocknat1'!E37</f>
        <v>7022.02</v>
      </c>
    </row>
    <row r="16" spans="1:30" ht="13.5" customHeight="1">
      <c r="A16" s="27" t="s">
        <v>20</v>
      </c>
      <c r="B16" s="55">
        <f>'[1]stocknat'!B49</f>
        <v>238753.3</v>
      </c>
      <c r="C16" s="55">
        <f>'[1]stocknat'!C49</f>
        <v>172046.37</v>
      </c>
      <c r="D16" s="4">
        <f>'[1]stocknat'!D49</f>
        <v>0</v>
      </c>
      <c r="E16" s="88">
        <f>'[1]stocknat'!E49</f>
        <v>15829.5</v>
      </c>
      <c r="F16" s="77">
        <f>'[1]stocknat'!F49</f>
        <v>14180.88</v>
      </c>
      <c r="G16" s="89">
        <f>'[1]stocknat'!G49</f>
        <v>0</v>
      </c>
      <c r="H16" s="88">
        <f>'[1]stocknat'!K49</f>
        <v>2819.5</v>
      </c>
      <c r="I16" s="78">
        <f>'[1]stocknat'!L49</f>
        <v>1102.12</v>
      </c>
      <c r="J16" s="93">
        <f>'[1]stocknat'!M49</f>
        <v>0</v>
      </c>
      <c r="K16" s="56">
        <f>'[1]stocknat'!H49</f>
        <v>254582.8</v>
      </c>
      <c r="L16" s="57">
        <f>'[1]stocknat'!I49</f>
        <v>186227.25</v>
      </c>
      <c r="M16" s="4">
        <f>'[1]stocknat'!J49</f>
        <v>0</v>
      </c>
      <c r="N16" s="58">
        <f t="shared" si="0"/>
        <v>0</v>
      </c>
      <c r="AA16" s="127" t="s">
        <v>5</v>
      </c>
      <c r="AB16" s="137">
        <f>'[2]stocknat1'!D38</f>
        <v>444.13</v>
      </c>
      <c r="AC16" s="127" t="s">
        <v>5</v>
      </c>
      <c r="AD16" s="138">
        <f>'[2]stocknat1'!$E$38</f>
        <v>197.48</v>
      </c>
    </row>
    <row r="17" spans="1:30" ht="13.5" customHeight="1">
      <c r="A17" s="27" t="s">
        <v>21</v>
      </c>
      <c r="B17" s="55">
        <f>'[1]stocknat'!B50</f>
        <v>205220.4</v>
      </c>
      <c r="C17" s="55">
        <f>'[1]stocknat'!C50</f>
        <v>124739.01</v>
      </c>
      <c r="D17" s="4">
        <f>'[1]stocknat'!D50</f>
        <v>0</v>
      </c>
      <c r="E17" s="88">
        <f>'[1]stocknat'!E50</f>
        <v>12836.6</v>
      </c>
      <c r="F17" s="77">
        <f>'[1]stocknat'!F50</f>
        <v>12207.31</v>
      </c>
      <c r="G17" s="89">
        <f>'[1]stocknat'!G50</f>
        <v>0</v>
      </c>
      <c r="H17" s="88">
        <f>'[1]stocknat'!K50</f>
        <v>2682.8</v>
      </c>
      <c r="I17" s="78">
        <f>'[1]stocknat'!L50</f>
        <v>844.41</v>
      </c>
      <c r="J17" s="93">
        <f>'[1]stocknat'!M50</f>
        <v>0</v>
      </c>
      <c r="K17" s="56">
        <f>'[1]stocknat'!H50</f>
        <v>218057</v>
      </c>
      <c r="L17" s="57">
        <f>'[1]stocknat'!I50</f>
        <v>136946.32</v>
      </c>
      <c r="M17" s="4">
        <f>'[1]stocknat'!J50</f>
        <v>0</v>
      </c>
      <c r="N17" s="58">
        <f t="shared" si="0"/>
        <v>0</v>
      </c>
      <c r="AA17" s="127"/>
      <c r="AB17" s="130">
        <v>499.1</v>
      </c>
      <c r="AC17" s="127"/>
      <c r="AD17" s="130">
        <v>373.5</v>
      </c>
    </row>
    <row r="18" spans="1:14" ht="13.5" customHeight="1">
      <c r="A18" s="27" t="s">
        <v>22</v>
      </c>
      <c r="B18" s="55">
        <f>'[1]stocknat'!B51</f>
        <v>172765</v>
      </c>
      <c r="C18" s="55">
        <f>'[1]stocknat'!C51</f>
        <v>110349.75</v>
      </c>
      <c r="D18" s="4">
        <f>'[1]stocknat'!D51</f>
        <v>0</v>
      </c>
      <c r="E18" s="88">
        <f>'[1]stocknat'!E51</f>
        <v>9364</v>
      </c>
      <c r="F18" s="77">
        <f>'[1]stocknat'!F51</f>
        <v>11010.76</v>
      </c>
      <c r="G18" s="89">
        <f>'[1]stocknat'!G51</f>
        <v>0</v>
      </c>
      <c r="H18" s="88">
        <f>'[1]stocknat'!K51</f>
        <v>2555.4</v>
      </c>
      <c r="I18" s="78">
        <f>'[1]stocknat'!L51</f>
        <v>769.57</v>
      </c>
      <c r="J18" s="93">
        <f>'[1]stocknat'!M51</f>
        <v>0</v>
      </c>
      <c r="K18" s="56">
        <f>'[1]stocknat'!H51</f>
        <v>182129</v>
      </c>
      <c r="L18" s="57">
        <f>'[1]stocknat'!I51</f>
        <v>121360.51</v>
      </c>
      <c r="M18" s="4">
        <f>'[1]stocknat'!J51</f>
        <v>0</v>
      </c>
      <c r="N18" s="58">
        <f t="shared" si="0"/>
        <v>0</v>
      </c>
    </row>
    <row r="19" spans="1:14" ht="13.5" customHeight="1">
      <c r="A19" s="27" t="s">
        <v>23</v>
      </c>
      <c r="B19" s="55">
        <f>'[1]stocknat'!B52</f>
        <v>130588.2</v>
      </c>
      <c r="C19" s="55">
        <f>'[1]stocknat'!C52</f>
        <v>54528.23</v>
      </c>
      <c r="D19" s="4">
        <f>'[1]stocknat'!D52</f>
        <v>0</v>
      </c>
      <c r="E19" s="88">
        <f>'[1]stocknat'!E52</f>
        <v>7935.2</v>
      </c>
      <c r="F19" s="77">
        <f>'[1]stocknat'!F52</f>
        <v>8806.35</v>
      </c>
      <c r="G19" s="89">
        <f>'[1]stocknat'!G52</f>
        <v>0</v>
      </c>
      <c r="H19" s="88">
        <f>'[1]stocknat'!K52</f>
        <v>1485.3</v>
      </c>
      <c r="I19" s="78">
        <f>'[1]stocknat'!L52</f>
        <v>585.3</v>
      </c>
      <c r="J19" s="93">
        <f>'[1]stocknat'!M52</f>
        <v>0</v>
      </c>
      <c r="K19" s="56">
        <f>'[1]stocknat'!H52</f>
        <v>138523.4</v>
      </c>
      <c r="L19" s="57">
        <f>'[1]stocknat'!I52</f>
        <v>63334.58</v>
      </c>
      <c r="M19" s="4">
        <f>'[1]stocknat'!J52</f>
        <v>0</v>
      </c>
      <c r="N19" s="58">
        <f t="shared" si="0"/>
        <v>0</v>
      </c>
    </row>
    <row r="20" spans="1:14" ht="13.5" customHeight="1" thickBot="1">
      <c r="A20" s="27" t="s">
        <v>24</v>
      </c>
      <c r="B20" s="55">
        <f>'[1]stocknat'!B53</f>
        <v>69805.1</v>
      </c>
      <c r="C20" s="55">
        <f>'[1]stocknat'!C53</f>
        <v>36859.27</v>
      </c>
      <c r="D20" s="4">
        <f>'[1]stocknat'!D53</f>
        <v>0</v>
      </c>
      <c r="E20" s="90">
        <f>'[1]stocknat'!E53</f>
        <v>6109.5</v>
      </c>
      <c r="F20" s="91">
        <f>'[1]stocknat'!F53</f>
        <v>9706.27</v>
      </c>
      <c r="G20" s="92">
        <f>'[1]stocknat'!G53</f>
        <v>0</v>
      </c>
      <c r="H20" s="90">
        <f>'[1]stocknat'!K53</f>
        <v>425.2</v>
      </c>
      <c r="I20" s="94">
        <f>'[1]stocknat'!L53</f>
        <v>288.96</v>
      </c>
      <c r="J20" s="95">
        <f>'[1]stocknat'!M53</f>
        <v>0</v>
      </c>
      <c r="K20" s="56">
        <f>'[1]stocknat'!H53</f>
        <v>75914.6</v>
      </c>
      <c r="L20" s="57">
        <f>'[1]stocknat'!I53</f>
        <v>46565.54</v>
      </c>
      <c r="M20" s="4">
        <f>'[1]stocknat'!J53</f>
        <v>0</v>
      </c>
      <c r="N20" s="58">
        <f t="shared" si="0"/>
        <v>0</v>
      </c>
    </row>
    <row r="21" spans="1:14" ht="15.75">
      <c r="A21" s="103"/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</row>
    <row r="22" spans="1:14" ht="23.25">
      <c r="A22" s="157" t="s">
        <v>27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</row>
    <row r="23" spans="1:14" ht="18">
      <c r="A23" s="36"/>
      <c r="B23" s="36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</row>
    <row r="24" spans="1:14" ht="15">
      <c r="A24" s="102"/>
      <c r="B24" s="102"/>
      <c r="C24" s="75" t="s">
        <v>6</v>
      </c>
      <c r="D24" s="75"/>
      <c r="E24" s="154" t="s">
        <v>7</v>
      </c>
      <c r="F24" s="154"/>
      <c r="G24" s="154"/>
      <c r="H24" s="162" t="s">
        <v>25</v>
      </c>
      <c r="I24" s="162"/>
      <c r="J24" s="162"/>
      <c r="K24" s="162" t="s">
        <v>30</v>
      </c>
      <c r="L24" s="162"/>
      <c r="M24" s="162"/>
      <c r="N24" s="162"/>
    </row>
    <row r="25" spans="1:20" ht="14.25">
      <c r="A25" s="76" t="s">
        <v>12</v>
      </c>
      <c r="B25" s="147">
        <f aca="true" t="shared" si="1" ref="B25:N25">B8</f>
        <v>2010</v>
      </c>
      <c r="C25" s="147">
        <f t="shared" si="1"/>
        <v>2011</v>
      </c>
      <c r="D25" s="145" t="str">
        <f t="shared" si="1"/>
        <v>2012</v>
      </c>
      <c r="E25" s="147">
        <f t="shared" si="1"/>
        <v>2010</v>
      </c>
      <c r="F25" s="147">
        <f t="shared" si="1"/>
        <v>2011</v>
      </c>
      <c r="G25" s="145" t="str">
        <f t="shared" si="1"/>
        <v>2012</v>
      </c>
      <c r="H25" s="147">
        <f t="shared" si="1"/>
        <v>2010</v>
      </c>
      <c r="I25" s="147">
        <f t="shared" si="1"/>
        <v>2011</v>
      </c>
      <c r="J25" s="145" t="str">
        <f t="shared" si="1"/>
        <v>2012</v>
      </c>
      <c r="K25" s="147">
        <f t="shared" si="1"/>
        <v>2010</v>
      </c>
      <c r="L25" s="147">
        <f t="shared" si="1"/>
        <v>2011</v>
      </c>
      <c r="M25" s="145" t="str">
        <f t="shared" si="1"/>
        <v>2012</v>
      </c>
      <c r="N25" s="148" t="str">
        <f t="shared" si="1"/>
        <v>%</v>
      </c>
      <c r="O25" s="26"/>
      <c r="P25" s="26"/>
      <c r="Q25" s="26"/>
      <c r="R25" s="26"/>
      <c r="S25" s="26"/>
      <c r="T25" s="26"/>
    </row>
    <row r="26" spans="1:14" ht="13.5" customHeight="1">
      <c r="A26" s="27" t="s">
        <v>13</v>
      </c>
      <c r="B26" s="55">
        <f>'[1]stocknat'!N42</f>
        <v>35530</v>
      </c>
      <c r="C26" s="55">
        <f>'[1]stocknat'!O42</f>
        <v>40409.05</v>
      </c>
      <c r="D26" s="4">
        <f>'[1]stocknat'!P42</f>
        <v>12631.17</v>
      </c>
      <c r="E26" s="88">
        <f>'[1]stocknat'!Q42</f>
        <v>1360.1</v>
      </c>
      <c r="F26" s="77">
        <f>'[1]stocknat'!R42</f>
        <v>2120.9</v>
      </c>
      <c r="G26" s="89">
        <f>'[1]stocknat'!S42</f>
        <v>4457.37</v>
      </c>
      <c r="H26" s="88">
        <f>'[1]stocknat'!W42</f>
        <v>5551.5</v>
      </c>
      <c r="I26" s="78">
        <f>'[1]stocknat'!X42</f>
        <v>2780.66</v>
      </c>
      <c r="J26" s="93">
        <f>'[1]stocknat'!Y42</f>
        <v>2359.62</v>
      </c>
      <c r="K26" s="56">
        <f>'[1]stocknat'!T42</f>
        <v>36890.1</v>
      </c>
      <c r="L26" s="57">
        <f>'[1]stocknat'!U42</f>
        <v>42529.95</v>
      </c>
      <c r="M26" s="4">
        <f>'[1]stocknat'!V42</f>
        <v>17088.54</v>
      </c>
      <c r="N26" s="58">
        <f>IF(M26&lt;&gt;0,(M26-L26)/L26,0)</f>
        <v>-0.5981998568067914</v>
      </c>
    </row>
    <row r="27" spans="1:14" ht="13.5" customHeight="1">
      <c r="A27" s="27" t="s">
        <v>14</v>
      </c>
      <c r="B27" s="55">
        <f>'[1]stocknat'!N43</f>
        <v>158046.7</v>
      </c>
      <c r="C27" s="55">
        <f>'[1]stocknat'!O43</f>
        <v>149850.6</v>
      </c>
      <c r="D27" s="4">
        <f>'[1]stocknat'!P43</f>
        <v>92503.46</v>
      </c>
      <c r="E27" s="88">
        <f>'[1]stocknat'!Q43</f>
        <v>2149.1</v>
      </c>
      <c r="F27" s="77">
        <f>'[1]stocknat'!R43</f>
        <v>2361.48</v>
      </c>
      <c r="G27" s="89">
        <f>'[1]stocknat'!S43</f>
        <v>4815.94</v>
      </c>
      <c r="H27" s="88">
        <f>'[1]stocknat'!W43</f>
        <v>6544.1</v>
      </c>
      <c r="I27" s="78">
        <f>'[1]stocknat'!X43</f>
        <v>3627.97</v>
      </c>
      <c r="J27" s="93">
        <f>'[1]stocknat'!Y43</f>
        <v>3450.28</v>
      </c>
      <c r="K27" s="56">
        <f>'[1]stocknat'!T43</f>
        <v>160195.8</v>
      </c>
      <c r="L27" s="57">
        <f>'[1]stocknat'!U43</f>
        <v>152212.08</v>
      </c>
      <c r="M27" s="4">
        <f>'[1]stocknat'!V43</f>
        <v>97319.4</v>
      </c>
      <c r="N27" s="58">
        <f aca="true" t="shared" si="2" ref="N27:N37">IF(M27&lt;&gt;0,(M27-L27)/L27,0)</f>
        <v>-0.3606328748677503</v>
      </c>
    </row>
    <row r="28" spans="1:14" ht="13.5" customHeight="1">
      <c r="A28" s="27" t="s">
        <v>15</v>
      </c>
      <c r="B28" s="55">
        <f>'[1]stocknat'!N44</f>
        <v>209141.3</v>
      </c>
      <c r="C28" s="55">
        <f>'[1]stocknat'!O44</f>
        <v>162119.91</v>
      </c>
      <c r="D28" s="4">
        <f>'[1]stocknat'!P44</f>
        <v>110808.78</v>
      </c>
      <c r="E28" s="88">
        <f>'[1]stocknat'!Q44</f>
        <v>2432.1</v>
      </c>
      <c r="F28" s="77">
        <f>'[1]stocknat'!R44</f>
        <v>2312.58</v>
      </c>
      <c r="G28" s="89">
        <f>'[1]stocknat'!S44</f>
        <v>5074.42</v>
      </c>
      <c r="H28" s="88">
        <f>'[1]stocknat'!W44</f>
        <v>6459.5</v>
      </c>
      <c r="I28" s="78">
        <f>'[1]stocknat'!X44</f>
        <v>3868.39</v>
      </c>
      <c r="J28" s="93">
        <f>'[1]stocknat'!Y44</f>
        <v>3596.44</v>
      </c>
      <c r="K28" s="56">
        <f>'[1]stocknat'!T44</f>
        <v>211573.4</v>
      </c>
      <c r="L28" s="57">
        <f>'[1]stocknat'!U44</f>
        <v>164432.49</v>
      </c>
      <c r="M28" s="4">
        <f>'[1]stocknat'!V44</f>
        <v>115883.2</v>
      </c>
      <c r="N28" s="58">
        <f t="shared" si="2"/>
        <v>-0.29525363266103916</v>
      </c>
    </row>
    <row r="29" spans="1:14" ht="13.5" customHeight="1">
      <c r="A29" s="27" t="s">
        <v>16</v>
      </c>
      <c r="B29" s="55">
        <f>'[1]stocknat'!N45</f>
        <v>192553.7</v>
      </c>
      <c r="C29" s="55">
        <f>'[1]stocknat'!O45</f>
        <v>138107.12</v>
      </c>
      <c r="D29" s="4">
        <f>'[1]stocknat'!P45</f>
        <v>101980.28</v>
      </c>
      <c r="E29" s="88">
        <f>'[1]stocknat'!Q45</f>
        <v>2872.9</v>
      </c>
      <c r="F29" s="77">
        <f>'[1]stocknat'!R45</f>
        <v>2483.68</v>
      </c>
      <c r="G29" s="89">
        <f>'[1]stocknat'!S45</f>
        <v>6118.25</v>
      </c>
      <c r="H29" s="88">
        <f>'[1]stocknat'!W45</f>
        <v>5990.5</v>
      </c>
      <c r="I29" s="78">
        <f>'[1]stocknat'!X45</f>
        <v>3500.22</v>
      </c>
      <c r="J29" s="93">
        <f>'[1]stocknat'!Y45</f>
        <v>3122.86</v>
      </c>
      <c r="K29" s="56">
        <f>'[1]stocknat'!T45</f>
        <v>195426.6</v>
      </c>
      <c r="L29" s="57">
        <f>'[1]stocknat'!U45</f>
        <v>140590.8</v>
      </c>
      <c r="M29" s="4">
        <f>'[1]stocknat'!V45</f>
        <v>108098.52</v>
      </c>
      <c r="N29" s="58">
        <f t="shared" si="2"/>
        <v>-0.23111241987384656</v>
      </c>
    </row>
    <row r="30" spans="1:14" ht="13.5" customHeight="1">
      <c r="A30" s="27" t="s">
        <v>17</v>
      </c>
      <c r="B30" s="55">
        <f>'[1]stocknat'!N46</f>
        <v>176552.5</v>
      </c>
      <c r="C30" s="55">
        <f>'[1]stocknat'!O46</f>
        <v>135592.48</v>
      </c>
      <c r="D30" s="4">
        <f>'[1]stocknat'!P46</f>
        <v>86652.63</v>
      </c>
      <c r="E30" s="88">
        <f>'[1]stocknat'!Q46</f>
        <v>3650.8</v>
      </c>
      <c r="F30" s="77">
        <f>'[1]stocknat'!R46</f>
        <v>3982.16</v>
      </c>
      <c r="G30" s="89">
        <f>'[1]stocknat'!S46</f>
        <v>7022.02</v>
      </c>
      <c r="H30" s="88">
        <f>'[1]stocknat'!W46</f>
        <v>5256.4</v>
      </c>
      <c r="I30" s="78">
        <f>'[1]stocknat'!X46</f>
        <v>3452.61</v>
      </c>
      <c r="J30" s="93">
        <f>'[1]stocknat'!Y46</f>
        <v>3019.26</v>
      </c>
      <c r="K30" s="56">
        <f>'[1]stocknat'!T46</f>
        <v>180203.3</v>
      </c>
      <c r="L30" s="57">
        <f>'[1]stocknat'!U46</f>
        <v>139574.64</v>
      </c>
      <c r="M30" s="4">
        <f>'[1]stocknat'!V46</f>
        <v>93674.66</v>
      </c>
      <c r="N30" s="58">
        <f t="shared" si="2"/>
        <v>-0.32885615896985304</v>
      </c>
    </row>
    <row r="31" spans="1:14" ht="13.5" customHeight="1">
      <c r="A31" s="27" t="s">
        <v>18</v>
      </c>
      <c r="B31" s="55">
        <f>'[1]stocknat'!N47</f>
        <v>154916.7</v>
      </c>
      <c r="C31" s="55">
        <f>'[1]stocknat'!O47</f>
        <v>134640.77</v>
      </c>
      <c r="D31" s="4">
        <f>'[1]stocknat'!P47</f>
        <v>0</v>
      </c>
      <c r="E31" s="88">
        <f>'[1]stocknat'!Q47</f>
        <v>4277.7</v>
      </c>
      <c r="F31" s="77">
        <f>'[1]stocknat'!R47</f>
        <v>4887.41</v>
      </c>
      <c r="G31" s="89">
        <f>'[1]stocknat'!S47</f>
        <v>0</v>
      </c>
      <c r="H31" s="88">
        <f>'[1]stocknat'!W47</f>
        <v>4767.9</v>
      </c>
      <c r="I31" s="78">
        <f>'[1]stocknat'!X47</f>
        <v>3029.99</v>
      </c>
      <c r="J31" s="93">
        <f>'[1]stocknat'!Y47</f>
        <v>0</v>
      </c>
      <c r="K31" s="56">
        <f>'[1]stocknat'!T47</f>
        <v>159194.4</v>
      </c>
      <c r="L31" s="57">
        <f>'[1]stocknat'!U47</f>
        <v>139528.17</v>
      </c>
      <c r="M31" s="4">
        <f>'[1]stocknat'!V47</f>
        <v>0</v>
      </c>
      <c r="N31" s="58">
        <f t="shared" si="2"/>
        <v>0</v>
      </c>
    </row>
    <row r="32" spans="1:14" ht="13.5" customHeight="1">
      <c r="A32" s="27" t="s">
        <v>19</v>
      </c>
      <c r="B32" s="55">
        <f>'[1]stocknat'!N48</f>
        <v>136764.2</v>
      </c>
      <c r="C32" s="55">
        <f>'[1]stocknat'!O48</f>
        <v>121319.27</v>
      </c>
      <c r="D32" s="4">
        <f>'[1]stocknat'!P48</f>
        <v>0</v>
      </c>
      <c r="E32" s="88">
        <f>'[1]stocknat'!Q48</f>
        <v>4329.4</v>
      </c>
      <c r="F32" s="77">
        <f>'[1]stocknat'!R48</f>
        <v>4785.9</v>
      </c>
      <c r="G32" s="89">
        <f>'[1]stocknat'!S48</f>
        <v>0</v>
      </c>
      <c r="H32" s="88">
        <f>'[1]stocknat'!W48</f>
        <v>4205.6</v>
      </c>
      <c r="I32" s="78">
        <f>'[1]stocknat'!X48</f>
        <v>2690.25</v>
      </c>
      <c r="J32" s="93">
        <f>'[1]stocknat'!Y48</f>
        <v>0</v>
      </c>
      <c r="K32" s="56">
        <f>'[1]stocknat'!T48</f>
        <v>141093.6</v>
      </c>
      <c r="L32" s="57">
        <f>'[1]stocknat'!U48</f>
        <v>126105.18</v>
      </c>
      <c r="M32" s="4">
        <f>'[1]stocknat'!V48</f>
        <v>0</v>
      </c>
      <c r="N32" s="58">
        <f t="shared" si="2"/>
        <v>0</v>
      </c>
    </row>
    <row r="33" spans="1:14" ht="13.5" customHeight="1">
      <c r="A33" s="27" t="s">
        <v>20</v>
      </c>
      <c r="B33" s="55">
        <f>'[1]stocknat'!N49</f>
        <v>129567.4</v>
      </c>
      <c r="C33" s="55">
        <f>'[1]stocknat'!O49</f>
        <v>111488.26</v>
      </c>
      <c r="D33" s="4">
        <f>'[1]stocknat'!P49</f>
        <v>0</v>
      </c>
      <c r="E33" s="88">
        <f>'[1]stocknat'!Q49</f>
        <v>3461.6</v>
      </c>
      <c r="F33" s="77">
        <f>'[1]stocknat'!R49</f>
        <v>4387.78</v>
      </c>
      <c r="G33" s="89">
        <f>'[1]stocknat'!S49</f>
        <v>0</v>
      </c>
      <c r="H33" s="88">
        <f>'[1]stocknat'!W49</f>
        <v>3716.3</v>
      </c>
      <c r="I33" s="78">
        <f>'[1]stocknat'!X49</f>
        <v>2652.69</v>
      </c>
      <c r="J33" s="93">
        <f>'[1]stocknat'!Y49</f>
        <v>0</v>
      </c>
      <c r="K33" s="56">
        <f>'[1]stocknat'!T49</f>
        <v>133029</v>
      </c>
      <c r="L33" s="57">
        <f>'[1]stocknat'!U49</f>
        <v>115876.05</v>
      </c>
      <c r="M33" s="4">
        <f>'[1]stocknat'!V49</f>
        <v>0</v>
      </c>
      <c r="N33" s="58">
        <f t="shared" si="2"/>
        <v>0</v>
      </c>
    </row>
    <row r="34" spans="1:14" ht="13.5" customHeight="1">
      <c r="A34" s="27" t="s">
        <v>21</v>
      </c>
      <c r="B34" s="55">
        <f>'[1]stocknat'!N50</f>
        <v>115555.4</v>
      </c>
      <c r="C34" s="55">
        <f>'[1]stocknat'!O50</f>
        <v>102284.31</v>
      </c>
      <c r="D34" s="4">
        <f>'[1]stocknat'!P50</f>
        <v>0</v>
      </c>
      <c r="E34" s="88">
        <f>'[1]stocknat'!Q50</f>
        <v>3202.3</v>
      </c>
      <c r="F34" s="77">
        <f>'[1]stocknat'!R50</f>
        <v>3538</v>
      </c>
      <c r="G34" s="89">
        <f>'[1]stocknat'!S50</f>
        <v>0</v>
      </c>
      <c r="H34" s="88">
        <f>'[1]stocknat'!W50</f>
        <v>2809.3</v>
      </c>
      <c r="I34" s="78">
        <f>'[1]stocknat'!X50</f>
        <v>2330.05</v>
      </c>
      <c r="J34" s="93">
        <f>'[1]stocknat'!Y50</f>
        <v>0</v>
      </c>
      <c r="K34" s="56">
        <f>'[1]stocknat'!T50</f>
        <v>118757.7</v>
      </c>
      <c r="L34" s="57">
        <f>'[1]stocknat'!U50</f>
        <v>105822.3</v>
      </c>
      <c r="M34" s="4">
        <f>'[1]stocknat'!V50</f>
        <v>0</v>
      </c>
      <c r="N34" s="58">
        <f t="shared" si="2"/>
        <v>0</v>
      </c>
    </row>
    <row r="35" spans="1:14" ht="13.5" customHeight="1">
      <c r="A35" s="27" t="s">
        <v>22</v>
      </c>
      <c r="B35" s="55">
        <f>'[1]stocknat'!N51</f>
        <v>95418.2</v>
      </c>
      <c r="C35" s="55">
        <f>'[1]stocknat'!O51</f>
        <v>76979.44</v>
      </c>
      <c r="D35" s="4">
        <f>'[1]stocknat'!P51</f>
        <v>0</v>
      </c>
      <c r="E35" s="88">
        <f>'[1]stocknat'!Q51</f>
        <v>2470.4</v>
      </c>
      <c r="F35" s="77">
        <f>'[1]stocknat'!R51</f>
        <v>3442.62</v>
      </c>
      <c r="G35" s="89">
        <f>'[1]stocknat'!S51</f>
        <v>0</v>
      </c>
      <c r="H35" s="88">
        <f>'[1]stocknat'!W51</f>
        <v>2337.6</v>
      </c>
      <c r="I35" s="78">
        <f>'[1]stocknat'!X51</f>
        <v>1974.08</v>
      </c>
      <c r="J35" s="93">
        <f>'[1]stocknat'!Y51</f>
        <v>0</v>
      </c>
      <c r="K35" s="56">
        <f>'[1]stocknat'!T51</f>
        <v>97888.6</v>
      </c>
      <c r="L35" s="57">
        <f>'[1]stocknat'!U51</f>
        <v>80422.06</v>
      </c>
      <c r="M35" s="4">
        <f>'[1]stocknat'!V51</f>
        <v>0</v>
      </c>
      <c r="N35" s="58">
        <f t="shared" si="2"/>
        <v>0</v>
      </c>
    </row>
    <row r="36" spans="1:14" ht="13.5" customHeight="1">
      <c r="A36" s="27" t="s">
        <v>23</v>
      </c>
      <c r="B36" s="55">
        <f>'[1]stocknat'!N52</f>
        <v>67115.9</v>
      </c>
      <c r="C36" s="55">
        <f>'[1]stocknat'!O52</f>
        <v>53324.16</v>
      </c>
      <c r="D36" s="4">
        <f>'[1]stocknat'!P52</f>
        <v>0</v>
      </c>
      <c r="E36" s="88">
        <f>'[1]stocknat'!Q52</f>
        <v>2332.9</v>
      </c>
      <c r="F36" s="77">
        <f>'[1]stocknat'!R52</f>
        <v>3188.04</v>
      </c>
      <c r="G36" s="89">
        <f>'[1]stocknat'!S52</f>
        <v>0</v>
      </c>
      <c r="H36" s="88">
        <f>'[1]stocknat'!W52</f>
        <v>1728.4</v>
      </c>
      <c r="I36" s="78">
        <f>'[1]stocknat'!X52</f>
        <v>1409.21</v>
      </c>
      <c r="J36" s="93">
        <f>'[1]stocknat'!Y52</f>
        <v>0</v>
      </c>
      <c r="K36" s="56">
        <f>'[1]stocknat'!T52</f>
        <v>69448.8</v>
      </c>
      <c r="L36" s="57">
        <f>'[1]stocknat'!U52</f>
        <v>56512.2</v>
      </c>
      <c r="M36" s="4">
        <f>'[1]stocknat'!V52</f>
        <v>0</v>
      </c>
      <c r="N36" s="58">
        <f t="shared" si="2"/>
        <v>0</v>
      </c>
    </row>
    <row r="37" spans="1:14" ht="13.5" customHeight="1" thickBot="1">
      <c r="A37" s="105" t="s">
        <v>24</v>
      </c>
      <c r="B37" s="106">
        <f>'[1]stocknat'!N53</f>
        <v>42284.7</v>
      </c>
      <c r="C37" s="106">
        <f>'[1]stocknat'!O53</f>
        <v>17056.27</v>
      </c>
      <c r="D37" s="107">
        <f>'[1]stocknat'!P53</f>
        <v>0</v>
      </c>
      <c r="E37" s="90">
        <f>'[1]stocknat'!Q53</f>
        <v>2175.7</v>
      </c>
      <c r="F37" s="91">
        <f>'[1]stocknat'!R53</f>
        <v>4621.32</v>
      </c>
      <c r="G37" s="92">
        <f>'[1]stocknat'!S53</f>
        <v>0</v>
      </c>
      <c r="H37" s="90">
        <f>'[1]stocknat'!W53</f>
        <v>979.4</v>
      </c>
      <c r="I37" s="94">
        <f>'[1]stocknat'!X53</f>
        <v>1266.05</v>
      </c>
      <c r="J37" s="95">
        <f>'[1]stocknat'!Y53</f>
        <v>0</v>
      </c>
      <c r="K37" s="108">
        <f>'[1]stocknat'!T53</f>
        <v>44460.4</v>
      </c>
      <c r="L37" s="109">
        <f>'[1]stocknat'!U53</f>
        <v>21677.59</v>
      </c>
      <c r="M37" s="107">
        <f>'[1]stocknat'!V53</f>
        <v>0</v>
      </c>
      <c r="N37" s="110">
        <f t="shared" si="2"/>
        <v>0</v>
      </c>
    </row>
    <row r="38" spans="1:14" ht="13.5" customHeight="1">
      <c r="A38" s="37"/>
      <c r="B38" s="3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</row>
    <row r="39" spans="1:14" ht="13.5" customHeight="1">
      <c r="A39" s="37"/>
      <c r="B39" s="3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</row>
    <row r="40" spans="1:14" ht="19.5" customHeight="1">
      <c r="A40" s="157" t="s">
        <v>5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</row>
    <row r="41" spans="1:14" ht="18">
      <c r="A41" s="36"/>
      <c r="B41" s="36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</row>
    <row r="42" spans="1:25" ht="15.75">
      <c r="A42" s="102"/>
      <c r="B42" s="102"/>
      <c r="C42" s="75" t="s">
        <v>6</v>
      </c>
      <c r="D42" s="75"/>
      <c r="E42" s="154" t="s">
        <v>7</v>
      </c>
      <c r="F42" s="154"/>
      <c r="G42" s="154"/>
      <c r="H42" s="162" t="s">
        <v>25</v>
      </c>
      <c r="I42" s="162"/>
      <c r="J42" s="162"/>
      <c r="K42" s="162" t="s">
        <v>30</v>
      </c>
      <c r="L42" s="162"/>
      <c r="M42" s="162"/>
      <c r="N42" s="162"/>
      <c r="O42" s="161" t="s">
        <v>9</v>
      </c>
      <c r="P42" s="161"/>
      <c r="Q42" s="161"/>
      <c r="R42" s="161"/>
      <c r="S42" s="67"/>
      <c r="T42" s="67"/>
      <c r="U42" s="67"/>
      <c r="V42" s="67"/>
      <c r="W42" s="66"/>
      <c r="X42" s="66"/>
      <c r="Y42" s="66"/>
    </row>
    <row r="43" spans="1:25" ht="14.25">
      <c r="A43" s="76" t="s">
        <v>12</v>
      </c>
      <c r="B43" s="147">
        <f aca="true" t="shared" si="3" ref="B43:N43">B8</f>
        <v>2010</v>
      </c>
      <c r="C43" s="147">
        <f t="shared" si="3"/>
        <v>2011</v>
      </c>
      <c r="D43" s="145" t="str">
        <f t="shared" si="3"/>
        <v>2012</v>
      </c>
      <c r="E43" s="147">
        <f t="shared" si="3"/>
        <v>2010</v>
      </c>
      <c r="F43" s="147">
        <f t="shared" si="3"/>
        <v>2011</v>
      </c>
      <c r="G43" s="145" t="str">
        <f t="shared" si="3"/>
        <v>2012</v>
      </c>
      <c r="H43" s="147">
        <f t="shared" si="3"/>
        <v>2010</v>
      </c>
      <c r="I43" s="147">
        <f t="shared" si="3"/>
        <v>2011</v>
      </c>
      <c r="J43" s="145" t="str">
        <f t="shared" si="3"/>
        <v>2012</v>
      </c>
      <c r="K43" s="147">
        <f t="shared" si="3"/>
        <v>2010</v>
      </c>
      <c r="L43" s="147">
        <f t="shared" si="3"/>
        <v>2011</v>
      </c>
      <c r="M43" s="145" t="str">
        <f t="shared" si="3"/>
        <v>2012</v>
      </c>
      <c r="N43" s="148" t="str">
        <f t="shared" si="3"/>
        <v>%</v>
      </c>
      <c r="O43" s="145" t="s">
        <v>31</v>
      </c>
      <c r="P43" s="145" t="s">
        <v>32</v>
      </c>
      <c r="Q43" s="145" t="s">
        <v>33</v>
      </c>
      <c r="R43" s="111" t="s">
        <v>3</v>
      </c>
      <c r="S43" s="64"/>
      <c r="T43" s="64"/>
      <c r="W43" s="20"/>
      <c r="X43" s="20"/>
      <c r="Y43" s="20"/>
    </row>
    <row r="44" spans="1:25" ht="12.75">
      <c r="A44" s="27" t="s">
        <v>13</v>
      </c>
      <c r="B44" s="55">
        <f>'[1]stocknat'!B60</f>
        <v>2514.7</v>
      </c>
      <c r="C44" s="55">
        <f>'[1]stocknat'!C60</f>
        <v>5504.6</v>
      </c>
      <c r="D44" s="4">
        <f>'[1]stocknat'!D60</f>
        <v>2151.7</v>
      </c>
      <c r="E44" s="88">
        <f>'[1]stocknat'!E60</f>
        <v>21.8</v>
      </c>
      <c r="F44" s="77">
        <f>'[1]stocknat'!F60</f>
        <v>304.8</v>
      </c>
      <c r="G44" s="89">
        <f>'[1]stocknat'!G60</f>
        <v>149.68</v>
      </c>
      <c r="H44" s="88">
        <f>'[1]stocknat'!K60</f>
        <v>17.6</v>
      </c>
      <c r="I44" s="78">
        <f>'[1]stocknat'!L60</f>
        <v>26.3</v>
      </c>
      <c r="J44" s="93">
        <f>'[1]stocknat'!M60</f>
        <v>2.2</v>
      </c>
      <c r="K44" s="56">
        <f>'[1]stocknat'!H60</f>
        <v>2536.5</v>
      </c>
      <c r="L44" s="57">
        <f>'[1]stocknat'!I60</f>
        <v>5809.4</v>
      </c>
      <c r="M44" s="4">
        <f>'[1]stocknat'!J60</f>
        <v>2301.38</v>
      </c>
      <c r="N44" s="58">
        <f>IF(M44&lt;&gt;0,(M44-L44)/L44,0)</f>
        <v>-0.6038523771818087</v>
      </c>
      <c r="O44" s="115">
        <f aca="true" t="shared" si="4" ref="O44:O55">(K9+K26+K44)/1000</f>
        <v>498.5103</v>
      </c>
      <c r="P44" s="45">
        <f aca="true" t="shared" si="5" ref="P44:P55">(L9+L26+L44)/1000</f>
        <v>337.12372000000005</v>
      </c>
      <c r="Q44" s="149">
        <f aca="true" t="shared" si="6" ref="Q44:Q55">(M9+M26+M44)/1000</f>
        <v>217.24331000000004</v>
      </c>
      <c r="R44" s="58">
        <f aca="true" t="shared" si="7" ref="R44:R55">IF(Q44&lt;&gt;0,(Q44-P44)/P44,0)</f>
        <v>-0.35559767197632963</v>
      </c>
      <c r="S44" s="45"/>
      <c r="T44" s="45"/>
      <c r="W44" s="61"/>
      <c r="X44" s="61"/>
      <c r="Y44" s="61"/>
    </row>
    <row r="45" spans="1:25" ht="12.75">
      <c r="A45" s="27" t="s">
        <v>14</v>
      </c>
      <c r="B45" s="55">
        <f>'[1]stocknat'!B61</f>
        <v>7206.9</v>
      </c>
      <c r="C45" s="55">
        <f>'[1]stocknat'!C61</f>
        <v>5978.1</v>
      </c>
      <c r="D45" s="4">
        <f>'[1]stocknat'!D61</f>
        <v>2998.18</v>
      </c>
      <c r="E45" s="88">
        <f>'[1]stocknat'!E61</f>
        <v>110.5</v>
      </c>
      <c r="F45" s="77">
        <f>'[1]stocknat'!F61</f>
        <v>331.9</v>
      </c>
      <c r="G45" s="89">
        <f>'[1]stocknat'!G61</f>
        <v>149.68</v>
      </c>
      <c r="H45" s="88">
        <f>'[1]stocknat'!K61</f>
        <v>31.3</v>
      </c>
      <c r="I45" s="78">
        <f>'[1]stocknat'!L61</f>
        <v>40.5</v>
      </c>
      <c r="J45" s="93">
        <f>'[1]stocknat'!M61</f>
        <v>8.78</v>
      </c>
      <c r="K45" s="56">
        <f>'[1]stocknat'!H61</f>
        <v>7317.4</v>
      </c>
      <c r="L45" s="57">
        <f>'[1]stocknat'!I61</f>
        <v>6310</v>
      </c>
      <c r="M45" s="4">
        <f>'[1]stocknat'!J61</f>
        <v>3147.86</v>
      </c>
      <c r="N45" s="58">
        <f>IF(M45&lt;&gt;0,(M45-L45)/L45,0)</f>
        <v>-0.5011315372424723</v>
      </c>
      <c r="O45" s="115">
        <f t="shared" si="4"/>
        <v>618.6445</v>
      </c>
      <c r="P45" s="45">
        <f t="shared" si="5"/>
        <v>453.49981999999994</v>
      </c>
      <c r="Q45" s="149">
        <f t="shared" si="6"/>
        <v>373.61962</v>
      </c>
      <c r="R45" s="58">
        <f t="shared" si="7"/>
        <v>-0.17614163551376924</v>
      </c>
      <c r="S45" s="45"/>
      <c r="T45" s="45"/>
      <c r="W45" s="61"/>
      <c r="X45" s="61"/>
      <c r="Y45" s="61"/>
    </row>
    <row r="46" spans="1:25" ht="12.75">
      <c r="A46" s="27" t="s">
        <v>15</v>
      </c>
      <c r="B46" s="55">
        <f>'[1]stocknat'!B62</f>
        <v>8185.2</v>
      </c>
      <c r="C46" s="55">
        <f>'[1]stocknat'!C62</f>
        <v>5998.34</v>
      </c>
      <c r="D46" s="4">
        <f>'[1]stocknat'!D62</f>
        <v>3292.3</v>
      </c>
      <c r="E46" s="88">
        <f>'[1]stocknat'!E62</f>
        <v>362.3</v>
      </c>
      <c r="F46" s="77">
        <f>'[1]stocknat'!F62</f>
        <v>330.1</v>
      </c>
      <c r="G46" s="89">
        <f>'[1]stocknat'!G62</f>
        <v>197.68</v>
      </c>
      <c r="H46" s="88">
        <f>'[1]stocknat'!K62</f>
        <v>47.3</v>
      </c>
      <c r="I46" s="78">
        <f>'[1]stocknat'!L62</f>
        <v>64</v>
      </c>
      <c r="J46" s="93">
        <f>'[1]stocknat'!M62</f>
        <v>26</v>
      </c>
      <c r="K46" s="56">
        <f>'[1]stocknat'!H62</f>
        <v>8547.5</v>
      </c>
      <c r="L46" s="57">
        <f>'[1]stocknat'!I62</f>
        <v>6328.44</v>
      </c>
      <c r="M46" s="4">
        <f>'[1]stocknat'!J62</f>
        <v>3489.98</v>
      </c>
      <c r="N46" s="58">
        <f aca="true" t="shared" si="8" ref="N46:N55">IF(M46&lt;&gt;0,(M46-L46)/L46,0)</f>
        <v>-0.44852443888225213</v>
      </c>
      <c r="O46" s="115">
        <f t="shared" si="4"/>
        <v>639.1639</v>
      </c>
      <c r="P46" s="45">
        <f t="shared" si="5"/>
        <v>436.7924</v>
      </c>
      <c r="Q46" s="149">
        <f t="shared" si="6"/>
        <v>390.15301</v>
      </c>
      <c r="R46" s="58">
        <f t="shared" si="7"/>
        <v>-0.10677701809830023</v>
      </c>
      <c r="S46" s="45"/>
      <c r="T46" s="45"/>
      <c r="W46" s="61"/>
      <c r="X46" s="61"/>
      <c r="Y46" s="61"/>
    </row>
    <row r="47" spans="1:25" ht="12.75">
      <c r="A47" s="27" t="s">
        <v>16</v>
      </c>
      <c r="B47" s="55">
        <f>'[1]stocknat'!B63</f>
        <v>7982.3</v>
      </c>
      <c r="C47" s="55">
        <f>'[1]stocknat'!C63</f>
        <v>5599.2</v>
      </c>
      <c r="D47" s="4">
        <f>'[1]stocknat'!D63</f>
        <v>3039.28</v>
      </c>
      <c r="E47" s="88">
        <f>'[1]stocknat'!E63</f>
        <v>430.6</v>
      </c>
      <c r="F47" s="77">
        <f>'[1]stocknat'!F63</f>
        <v>329.3</v>
      </c>
      <c r="G47" s="89">
        <f>'[1]stocknat'!G63</f>
        <v>197.68</v>
      </c>
      <c r="H47" s="88">
        <f>'[1]stocknat'!K63</f>
        <v>32.9</v>
      </c>
      <c r="I47" s="78">
        <f>'[1]stocknat'!L63</f>
        <v>58.1</v>
      </c>
      <c r="J47" s="93">
        <f>'[1]stocknat'!M63</f>
        <v>13.27</v>
      </c>
      <c r="K47" s="56">
        <f>'[1]stocknat'!H63</f>
        <v>8412.9</v>
      </c>
      <c r="L47" s="57">
        <f>'[1]stocknat'!I63</f>
        <v>5928.5</v>
      </c>
      <c r="M47" s="4">
        <f>'[1]stocknat'!J63</f>
        <v>3236.96</v>
      </c>
      <c r="N47" s="58">
        <f t="shared" si="8"/>
        <v>-0.45400016867673104</v>
      </c>
      <c r="O47" s="115">
        <f t="shared" si="4"/>
        <v>587.6916</v>
      </c>
      <c r="P47" s="45">
        <f t="shared" si="5"/>
        <v>391.22765999999996</v>
      </c>
      <c r="Q47" s="149">
        <f t="shared" si="6"/>
        <v>360.84427</v>
      </c>
      <c r="R47" s="58">
        <f t="shared" si="7"/>
        <v>-0.07766166124348152</v>
      </c>
      <c r="S47" s="45"/>
      <c r="T47" s="45"/>
      <c r="W47" s="61"/>
      <c r="X47" s="61"/>
      <c r="Y47" s="61"/>
    </row>
    <row r="48" spans="1:25" ht="12.75">
      <c r="A48" s="27" t="s">
        <v>17</v>
      </c>
      <c r="B48" s="55">
        <f>'[1]stocknat'!B64</f>
        <v>7613.2</v>
      </c>
      <c r="C48" s="55">
        <f>'[1]stocknat'!C64</f>
        <v>5210.3</v>
      </c>
      <c r="D48" s="4">
        <f>'[1]stocknat'!D64</f>
        <v>2711.21</v>
      </c>
      <c r="E48" s="88">
        <f>'[1]stocknat'!E64</f>
        <v>464.1</v>
      </c>
      <c r="F48" s="77">
        <f>'[1]stocknat'!F64</f>
        <v>444.13</v>
      </c>
      <c r="G48" s="89">
        <f>'[1]stocknat'!G64</f>
        <v>197.48</v>
      </c>
      <c r="H48" s="88">
        <f>'[1]stocknat'!K64</f>
        <v>36.2</v>
      </c>
      <c r="I48" s="78">
        <f>'[1]stocknat'!L64</f>
        <v>95.83</v>
      </c>
      <c r="J48" s="93">
        <f>'[1]stocknat'!M64</f>
        <v>9.49</v>
      </c>
      <c r="K48" s="56">
        <f>'[1]stocknat'!H64</f>
        <v>8077.3</v>
      </c>
      <c r="L48" s="57">
        <f>'[1]stocknat'!I64</f>
        <v>5654.43</v>
      </c>
      <c r="M48" s="4">
        <f>'[1]stocknat'!J64</f>
        <v>2908.7</v>
      </c>
      <c r="N48" s="58">
        <f t="shared" si="8"/>
        <v>-0.4855891752130631</v>
      </c>
      <c r="O48" s="115">
        <f t="shared" si="4"/>
        <v>542.553</v>
      </c>
      <c r="P48" s="45">
        <f t="shared" si="5"/>
        <v>383.7592</v>
      </c>
      <c r="Q48" s="61">
        <f t="shared" si="6"/>
        <v>331.93637000000007</v>
      </c>
      <c r="R48" s="58">
        <f t="shared" si="7"/>
        <v>-0.13503996777145655</v>
      </c>
      <c r="S48" s="45"/>
      <c r="T48" s="45"/>
      <c r="W48" s="61"/>
      <c r="X48" s="61"/>
      <c r="Y48" s="61"/>
    </row>
    <row r="49" spans="1:25" ht="12.75">
      <c r="A49" s="27" t="s">
        <v>18</v>
      </c>
      <c r="B49" s="55">
        <f>'[1]stocknat'!B65</f>
        <v>7379.2</v>
      </c>
      <c r="C49" s="55">
        <f>'[1]stocknat'!C65</f>
        <v>4859.8</v>
      </c>
      <c r="D49" s="4">
        <f>'[1]stocknat'!D65</f>
        <v>0</v>
      </c>
      <c r="E49" s="88">
        <f>'[1]stocknat'!E65</f>
        <v>499.1</v>
      </c>
      <c r="F49" s="77">
        <f>'[1]stocknat'!F65</f>
        <v>424.13</v>
      </c>
      <c r="G49" s="89">
        <f>'[1]stocknat'!G65</f>
        <v>0</v>
      </c>
      <c r="H49" s="88">
        <f>'[1]stocknat'!K65</f>
        <v>36.2</v>
      </c>
      <c r="I49" s="78">
        <f>'[1]stocknat'!L65</f>
        <v>95.93</v>
      </c>
      <c r="J49" s="93">
        <f>'[1]stocknat'!M65</f>
        <v>0</v>
      </c>
      <c r="K49" s="56">
        <f>'[1]stocknat'!H65</f>
        <v>7878.3</v>
      </c>
      <c r="L49" s="57">
        <f>'[1]stocknat'!I65</f>
        <v>5283.93</v>
      </c>
      <c r="M49" s="4">
        <f>'[1]stocknat'!J65</f>
        <v>0</v>
      </c>
      <c r="N49" s="58">
        <f t="shared" si="8"/>
        <v>0</v>
      </c>
      <c r="O49" s="115">
        <f t="shared" si="4"/>
        <v>485.0123</v>
      </c>
      <c r="P49" s="45">
        <f t="shared" si="5"/>
        <v>357.39011999999997</v>
      </c>
      <c r="Q49" s="61">
        <f t="shared" si="6"/>
        <v>0</v>
      </c>
      <c r="R49" s="58">
        <f t="shared" si="7"/>
        <v>0</v>
      </c>
      <c r="S49" s="45"/>
      <c r="T49" s="45"/>
      <c r="W49" s="61"/>
      <c r="X49" s="61"/>
      <c r="Y49" s="61"/>
    </row>
    <row r="50" spans="1:25" ht="12.75">
      <c r="A50" s="27" t="s">
        <v>19</v>
      </c>
      <c r="B50" s="55">
        <f>'[1]stocknat'!B66</f>
        <v>7157.4</v>
      </c>
      <c r="C50" s="55">
        <f>'[1]stocknat'!C66</f>
        <v>4455.9</v>
      </c>
      <c r="D50" s="4">
        <f>'[1]stocknat'!D66</f>
        <v>0</v>
      </c>
      <c r="E50" s="88">
        <f>'[1]stocknat'!E66</f>
        <v>432.8</v>
      </c>
      <c r="F50" s="77">
        <f>'[1]stocknat'!F66</f>
        <v>371.23</v>
      </c>
      <c r="G50" s="89">
        <f>'[1]stocknat'!G66</f>
        <v>0</v>
      </c>
      <c r="H50" s="88">
        <f>'[1]stocknat'!K66</f>
        <v>36.2</v>
      </c>
      <c r="I50" s="78">
        <f>'[1]stocknat'!L66</f>
        <v>95.93</v>
      </c>
      <c r="J50" s="93">
        <f>'[1]stocknat'!M66</f>
        <v>0</v>
      </c>
      <c r="K50" s="56">
        <f>'[1]stocknat'!H66</f>
        <v>7590.2</v>
      </c>
      <c r="L50" s="57">
        <f>'[1]stocknat'!I66</f>
        <v>4827.13</v>
      </c>
      <c r="M50" s="4">
        <f>'[1]stocknat'!J66</f>
        <v>0</v>
      </c>
      <c r="N50" s="58">
        <f t="shared" si="8"/>
        <v>0</v>
      </c>
      <c r="O50" s="115">
        <f t="shared" si="4"/>
        <v>430.08820000000003</v>
      </c>
      <c r="P50" s="45">
        <f t="shared" si="5"/>
        <v>334.30629999999996</v>
      </c>
      <c r="Q50" s="61">
        <f t="shared" si="6"/>
        <v>0</v>
      </c>
      <c r="R50" s="58">
        <f t="shared" si="7"/>
        <v>0</v>
      </c>
      <c r="S50" s="45"/>
      <c r="T50" s="45"/>
      <c r="W50" s="61"/>
      <c r="X50" s="61"/>
      <c r="Y50" s="61"/>
    </row>
    <row r="51" spans="1:25" ht="12.75">
      <c r="A51" s="27" t="s">
        <v>20</v>
      </c>
      <c r="B51" s="55">
        <f>'[1]stocknat'!B67</f>
        <v>6892.3</v>
      </c>
      <c r="C51" s="55">
        <f>'[1]stocknat'!C67</f>
        <v>3946.5</v>
      </c>
      <c r="D51" s="4">
        <f>'[1]stocknat'!D67</f>
        <v>0</v>
      </c>
      <c r="E51" s="88">
        <f>'[1]stocknat'!E67</f>
        <v>431.7</v>
      </c>
      <c r="F51" s="77">
        <f>'[1]stocknat'!F67</f>
        <v>336.14</v>
      </c>
      <c r="G51" s="89">
        <f>'[1]stocknat'!G67</f>
        <v>0</v>
      </c>
      <c r="H51" s="88">
        <f>'[1]stocknat'!K67</f>
        <v>70.3</v>
      </c>
      <c r="I51" s="78">
        <f>'[1]stocknat'!L67</f>
        <v>92.14</v>
      </c>
      <c r="J51" s="93">
        <f>'[1]stocknat'!M67</f>
        <v>0</v>
      </c>
      <c r="K51" s="56">
        <f>'[1]stocknat'!H67</f>
        <v>7324</v>
      </c>
      <c r="L51" s="57">
        <f>'[1]stocknat'!I67</f>
        <v>4282.64</v>
      </c>
      <c r="M51" s="4">
        <f>'[1]stocknat'!J67</f>
        <v>0</v>
      </c>
      <c r="N51" s="58">
        <f t="shared" si="8"/>
        <v>0</v>
      </c>
      <c r="O51" s="115">
        <f t="shared" si="4"/>
        <v>394.9358</v>
      </c>
      <c r="P51" s="45">
        <f t="shared" si="5"/>
        <v>306.38594</v>
      </c>
      <c r="Q51" s="61">
        <f t="shared" si="6"/>
        <v>0</v>
      </c>
      <c r="R51" s="58">
        <f t="shared" si="7"/>
        <v>0</v>
      </c>
      <c r="S51" s="45"/>
      <c r="T51" s="45"/>
      <c r="W51" s="61"/>
      <c r="X51" s="61"/>
      <c r="Y51" s="61"/>
    </row>
    <row r="52" spans="1:25" ht="12.75">
      <c r="A52" s="27" t="s">
        <v>21</v>
      </c>
      <c r="B52" s="55">
        <f>'[1]stocknat'!B68</f>
        <v>6501.2</v>
      </c>
      <c r="C52" s="55">
        <f>'[1]stocknat'!C68</f>
        <v>3575.7</v>
      </c>
      <c r="D52" s="4">
        <f>'[1]stocknat'!D68</f>
        <v>0</v>
      </c>
      <c r="E52" s="88">
        <f>'[1]stocknat'!E68</f>
        <v>400.4</v>
      </c>
      <c r="F52" s="77">
        <f>'[1]stocknat'!F68</f>
        <v>279</v>
      </c>
      <c r="G52" s="89">
        <f>'[1]stocknat'!G68</f>
        <v>0</v>
      </c>
      <c r="H52" s="88">
        <f>'[1]stocknat'!K68</f>
        <v>32.8</v>
      </c>
      <c r="I52" s="78">
        <f>'[1]stocknat'!L68</f>
        <v>34.7</v>
      </c>
      <c r="J52" s="93">
        <f>'[1]stocknat'!M68</f>
        <v>0</v>
      </c>
      <c r="K52" s="56">
        <f>'[1]stocknat'!H68</f>
        <v>6901.6</v>
      </c>
      <c r="L52" s="57">
        <f>'[1]stocknat'!I68</f>
        <v>3854.7</v>
      </c>
      <c r="M52" s="4">
        <f>'[1]stocknat'!J68</f>
        <v>0</v>
      </c>
      <c r="N52" s="58">
        <f t="shared" si="8"/>
        <v>0</v>
      </c>
      <c r="O52" s="115">
        <f t="shared" si="4"/>
        <v>343.7163</v>
      </c>
      <c r="P52" s="45">
        <f t="shared" si="5"/>
        <v>246.62332</v>
      </c>
      <c r="Q52" s="61">
        <f t="shared" si="6"/>
        <v>0</v>
      </c>
      <c r="R52" s="58">
        <f t="shared" si="7"/>
        <v>0</v>
      </c>
      <c r="S52" s="45"/>
      <c r="T52" s="45"/>
      <c r="W52" s="61"/>
      <c r="X52" s="61"/>
      <c r="Y52" s="61"/>
    </row>
    <row r="53" spans="1:25" ht="12.75">
      <c r="A53" s="27" t="s">
        <v>22</v>
      </c>
      <c r="B53" s="55">
        <f>'[1]stocknat'!B69</f>
        <v>6306.8</v>
      </c>
      <c r="C53" s="55">
        <f>'[1]stocknat'!C69</f>
        <v>2998.8</v>
      </c>
      <c r="D53" s="4">
        <f>'[1]stocknat'!D69</f>
        <v>0</v>
      </c>
      <c r="E53" s="88">
        <f>'[1]stocknat'!E69</f>
        <v>399.2</v>
      </c>
      <c r="F53" s="77">
        <f>'[1]stocknat'!F69</f>
        <v>223.5</v>
      </c>
      <c r="G53" s="89">
        <f>'[1]stocknat'!G69</f>
        <v>0</v>
      </c>
      <c r="H53" s="88">
        <f>'[1]stocknat'!K69</f>
        <v>28.8</v>
      </c>
      <c r="I53" s="78">
        <f>'[1]stocknat'!L69</f>
        <v>5.1</v>
      </c>
      <c r="J53" s="93">
        <f>'[1]stocknat'!M69</f>
        <v>0</v>
      </c>
      <c r="K53" s="56">
        <f>'[1]stocknat'!H69</f>
        <v>6706</v>
      </c>
      <c r="L53" s="57">
        <f>'[1]stocknat'!I69</f>
        <v>3222.3</v>
      </c>
      <c r="M53" s="4">
        <f>'[1]stocknat'!J69</f>
        <v>0</v>
      </c>
      <c r="N53" s="58">
        <f t="shared" si="8"/>
        <v>0</v>
      </c>
      <c r="O53" s="115">
        <f t="shared" si="4"/>
        <v>286.7236</v>
      </c>
      <c r="P53" s="45">
        <f t="shared" si="5"/>
        <v>205.00486999999998</v>
      </c>
      <c r="Q53" s="61">
        <f t="shared" si="6"/>
        <v>0</v>
      </c>
      <c r="R53" s="58">
        <f t="shared" si="7"/>
        <v>0</v>
      </c>
      <c r="S53" s="45"/>
      <c r="T53" s="45"/>
      <c r="W53" s="61"/>
      <c r="X53" s="61"/>
      <c r="Y53" s="61"/>
    </row>
    <row r="54" spans="1:25" ht="12.75">
      <c r="A54" s="27" t="s">
        <v>23</v>
      </c>
      <c r="B54" s="55">
        <f>'[1]stocknat'!B70</f>
        <v>6015.5</v>
      </c>
      <c r="C54" s="55">
        <f>'[1]stocknat'!C70</f>
        <v>2748.4</v>
      </c>
      <c r="D54" s="4">
        <f>'[1]stocknat'!D70</f>
        <v>0</v>
      </c>
      <c r="E54" s="88">
        <f>'[1]stocknat'!E70</f>
        <v>367.2</v>
      </c>
      <c r="F54" s="77">
        <f>'[1]stocknat'!F70</f>
        <v>223.5</v>
      </c>
      <c r="G54" s="89">
        <f>'[1]stocknat'!G70</f>
        <v>0</v>
      </c>
      <c r="H54" s="88">
        <f>'[1]stocknat'!K70</f>
        <v>28.8</v>
      </c>
      <c r="I54" s="78">
        <f>'[1]stocknat'!L70</f>
        <v>5.1</v>
      </c>
      <c r="J54" s="93">
        <f>'[1]stocknat'!M70</f>
        <v>0</v>
      </c>
      <c r="K54" s="56">
        <f>'[1]stocknat'!H70</f>
        <v>6382.7</v>
      </c>
      <c r="L54" s="57">
        <f>'[1]stocknat'!I70</f>
        <v>2971.9</v>
      </c>
      <c r="M54" s="4">
        <f>'[1]stocknat'!J70</f>
        <v>0</v>
      </c>
      <c r="N54" s="58">
        <f t="shared" si="8"/>
        <v>0</v>
      </c>
      <c r="O54" s="115">
        <f t="shared" si="4"/>
        <v>214.35490000000001</v>
      </c>
      <c r="P54" s="45">
        <f t="shared" si="5"/>
        <v>122.81867999999999</v>
      </c>
      <c r="Q54" s="61">
        <f t="shared" si="6"/>
        <v>0</v>
      </c>
      <c r="R54" s="58">
        <f t="shared" si="7"/>
        <v>0</v>
      </c>
      <c r="S54" s="45"/>
      <c r="T54" s="45"/>
      <c r="W54" s="61"/>
      <c r="X54" s="61"/>
      <c r="Y54" s="61"/>
    </row>
    <row r="55" spans="1:25" ht="13.5" thickBot="1">
      <c r="A55" s="27" t="s">
        <v>24</v>
      </c>
      <c r="B55" s="55">
        <f>'[1]stocknat'!B71</f>
        <v>4232.7</v>
      </c>
      <c r="C55" s="55">
        <f>'[1]stocknat'!C71</f>
        <v>2408.8</v>
      </c>
      <c r="D55" s="4">
        <f>'[1]stocknat'!D71</f>
        <v>0</v>
      </c>
      <c r="E55" s="88">
        <f>'[1]stocknat'!E71</f>
        <v>304.8</v>
      </c>
      <c r="F55" s="77">
        <f>'[1]stocknat'!F71</f>
        <v>153.1</v>
      </c>
      <c r="G55" s="89">
        <f>'[1]stocknat'!G71</f>
        <v>0</v>
      </c>
      <c r="H55" s="88">
        <f>'[1]stocknat'!K71</f>
        <v>21.1</v>
      </c>
      <c r="I55" s="78">
        <f>'[1]stocknat'!L71</f>
        <v>2.2</v>
      </c>
      <c r="J55" s="93">
        <f>'[1]stocknat'!M71</f>
        <v>0</v>
      </c>
      <c r="K55" s="56">
        <f>'[1]stocknat'!H71</f>
        <v>4537.5</v>
      </c>
      <c r="L55" s="57">
        <f>'[1]stocknat'!I71</f>
        <v>2561.9</v>
      </c>
      <c r="M55" s="4">
        <f>'[1]stocknat'!J71</f>
        <v>0</v>
      </c>
      <c r="N55" s="58">
        <f t="shared" si="8"/>
        <v>0</v>
      </c>
      <c r="O55" s="115">
        <f t="shared" si="4"/>
        <v>124.9125</v>
      </c>
      <c r="P55" s="45">
        <f t="shared" si="5"/>
        <v>70.80503</v>
      </c>
      <c r="Q55" s="61">
        <f t="shared" si="6"/>
        <v>0</v>
      </c>
      <c r="R55" s="58">
        <f t="shared" si="7"/>
        <v>0</v>
      </c>
      <c r="S55" s="45"/>
      <c r="T55" s="45"/>
      <c r="W55" s="61"/>
      <c r="X55" s="61"/>
      <c r="Y55" s="61"/>
    </row>
    <row r="56" spans="1:25" ht="12.75">
      <c r="A56" s="116"/>
      <c r="B56" s="116"/>
      <c r="C56" s="117"/>
      <c r="D56" s="118"/>
      <c r="E56" s="118"/>
      <c r="F56" s="119"/>
      <c r="G56" s="120"/>
      <c r="H56" s="120"/>
      <c r="I56" s="120"/>
      <c r="J56" s="120"/>
      <c r="K56" s="120"/>
      <c r="L56" s="119"/>
      <c r="M56" s="120"/>
      <c r="N56" s="121"/>
      <c r="O56" s="96"/>
      <c r="P56" s="96"/>
      <c r="Q56" s="96"/>
      <c r="R56" s="96"/>
      <c r="S56" s="8"/>
      <c r="T56" s="8"/>
      <c r="U56" s="8"/>
      <c r="V56" s="8"/>
      <c r="W56" s="8"/>
      <c r="X56" s="8"/>
      <c r="Y56" s="8"/>
    </row>
    <row r="57" spans="6:14" ht="12.75">
      <c r="F57" s="40"/>
      <c r="G57" s="41"/>
      <c r="H57" s="41"/>
      <c r="I57" s="41"/>
      <c r="J57" s="41"/>
      <c r="K57" s="41"/>
      <c r="L57" s="40"/>
      <c r="M57" s="41"/>
      <c r="N57" s="42"/>
    </row>
    <row r="58" spans="1:14" ht="12">
      <c r="A58" s="15"/>
      <c r="B58" s="15"/>
      <c r="C58" s="10"/>
      <c r="D58" s="9"/>
      <c r="E58" s="9"/>
      <c r="F58" s="44"/>
      <c r="G58" s="46"/>
      <c r="H58" s="46"/>
      <c r="I58" s="46"/>
      <c r="J58" s="46"/>
      <c r="K58" s="46"/>
      <c r="L58" s="46"/>
      <c r="M58" s="43"/>
      <c r="N58" s="43"/>
    </row>
    <row r="59" spans="1:14" ht="12">
      <c r="A59" s="15"/>
      <c r="B59" s="15"/>
      <c r="C59" s="10"/>
      <c r="D59" s="9"/>
      <c r="E59" s="9"/>
      <c r="F59" s="44"/>
      <c r="G59" s="46"/>
      <c r="H59" s="46"/>
      <c r="I59" s="46"/>
      <c r="J59" s="46"/>
      <c r="K59" s="46"/>
      <c r="L59" s="46"/>
      <c r="M59" s="43"/>
      <c r="N59" s="43"/>
    </row>
    <row r="60" spans="1:14" ht="12">
      <c r="A60" s="15"/>
      <c r="B60" s="15"/>
      <c r="C60" s="10"/>
      <c r="D60" s="10"/>
      <c r="E60" s="10"/>
      <c r="F60" s="44"/>
      <c r="G60" s="46"/>
      <c r="H60" s="46"/>
      <c r="I60" s="46"/>
      <c r="J60" s="46"/>
      <c r="K60" s="46"/>
      <c r="L60" s="46"/>
      <c r="M60" s="43"/>
      <c r="N60" s="43"/>
    </row>
    <row r="61" spans="1:14" ht="12">
      <c r="A61" s="15"/>
      <c r="B61" s="15"/>
      <c r="C61" s="10"/>
      <c r="D61" s="10"/>
      <c r="E61" s="10"/>
      <c r="F61" s="44"/>
      <c r="G61" s="8"/>
      <c r="H61" s="8"/>
      <c r="I61" s="8"/>
      <c r="J61" s="8"/>
      <c r="K61" s="8"/>
      <c r="L61" s="8"/>
      <c r="M61" s="43"/>
      <c r="N61" s="43"/>
    </row>
    <row r="62" spans="1:14" ht="12">
      <c r="A62" s="47"/>
      <c r="B62" s="47"/>
      <c r="C62" s="48"/>
      <c r="D62" s="48"/>
      <c r="E62" s="48"/>
      <c r="F62" s="44"/>
      <c r="G62" s="8"/>
      <c r="H62" s="8"/>
      <c r="I62" s="8"/>
      <c r="J62" s="8"/>
      <c r="K62" s="8"/>
      <c r="L62" s="8"/>
      <c r="M62"/>
      <c r="N62"/>
    </row>
    <row r="63" spans="1:14" ht="12">
      <c r="A63" s="47"/>
      <c r="B63" s="47"/>
      <c r="C63" s="49"/>
      <c r="D63" s="50"/>
      <c r="E63" s="50"/>
      <c r="F63" s="8"/>
      <c r="G63" s="8"/>
      <c r="H63" s="8"/>
      <c r="I63" s="8"/>
      <c r="J63" s="8"/>
      <c r="K63" s="8"/>
      <c r="L63" s="8"/>
      <c r="M63"/>
      <c r="N63"/>
    </row>
    <row r="64" spans="13:14" ht="12.75">
      <c r="M64"/>
      <c r="N64"/>
    </row>
    <row r="65" spans="2:14" ht="12">
      <c r="B65" s="16"/>
      <c r="C65" s="9"/>
      <c r="D65" s="5"/>
      <c r="E65" s="5"/>
      <c r="F65"/>
      <c r="G65"/>
      <c r="H65"/>
      <c r="I65"/>
      <c r="J65"/>
      <c r="K65"/>
      <c r="L65"/>
      <c r="M65"/>
      <c r="N65"/>
    </row>
    <row r="66" spans="6:14" ht="12.75">
      <c r="F66"/>
      <c r="G66"/>
      <c r="H66"/>
      <c r="I66"/>
      <c r="J66"/>
      <c r="K66"/>
      <c r="L66"/>
      <c r="M66"/>
      <c r="N66"/>
    </row>
    <row r="67" spans="6:14" ht="12.75">
      <c r="F67" s="51"/>
      <c r="G67" s="51"/>
      <c r="H67" s="51"/>
      <c r="I67" s="51"/>
      <c r="J67" s="51"/>
      <c r="K67" s="51"/>
      <c r="L67" s="51"/>
      <c r="M67" s="51"/>
      <c r="N67" s="51"/>
    </row>
    <row r="68" spans="6:14" ht="12.75">
      <c r="F68" s="51"/>
      <c r="G68" s="51"/>
      <c r="H68" s="51"/>
      <c r="I68" s="51"/>
      <c r="J68" s="51"/>
      <c r="K68" s="51"/>
      <c r="L68" s="51"/>
      <c r="M68" s="51"/>
      <c r="N68" s="51"/>
    </row>
    <row r="69" spans="6:14" ht="12.75">
      <c r="F69" s="51"/>
      <c r="G69" s="51"/>
      <c r="H69" s="51"/>
      <c r="I69" s="51"/>
      <c r="J69" s="51"/>
      <c r="K69" s="51"/>
      <c r="L69" s="51"/>
      <c r="M69" s="51"/>
      <c r="N69" s="51"/>
    </row>
    <row r="70" spans="1:14" ht="1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</row>
    <row r="71" spans="1:14" ht="1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1:14" ht="1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</row>
    <row r="73" spans="1:14" ht="1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</row>
    <row r="74" spans="3:14" ht="12"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</row>
    <row r="75" spans="1:14" ht="1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8" spans="1:14" ht="23.25">
      <c r="A78" s="52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80" spans="22:25" ht="12.75">
      <c r="V80" s="62">
        <f ca="1">NOW()</f>
        <v>41269.38477881945</v>
      </c>
      <c r="W80" s="62"/>
      <c r="X80" s="62"/>
      <c r="Y80" s="62"/>
    </row>
  </sheetData>
  <mergeCells count="19">
    <mergeCell ref="A1:R1"/>
    <mergeCell ref="A3:R3"/>
    <mergeCell ref="H42:J42"/>
    <mergeCell ref="H24:J24"/>
    <mergeCell ref="A40:N40"/>
    <mergeCell ref="C41:N41"/>
    <mergeCell ref="E24:G24"/>
    <mergeCell ref="K24:N24"/>
    <mergeCell ref="E42:G42"/>
    <mergeCell ref="A5:N5"/>
    <mergeCell ref="E7:G7"/>
    <mergeCell ref="H7:J7"/>
    <mergeCell ref="K7:N7"/>
    <mergeCell ref="AC9:AD9"/>
    <mergeCell ref="AA9:AB9"/>
    <mergeCell ref="A22:N22"/>
    <mergeCell ref="C23:N23"/>
    <mergeCell ref="K42:N42"/>
    <mergeCell ref="O42:R42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 
Unité de Structuration de données</oddFooter>
  </headerFooter>
  <ignoredErrors>
    <ignoredError sqref="O43:R4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 - Département oléicole</dc:creator>
  <cp:keywords/>
  <dc:description/>
  <cp:lastModifiedBy>nathalie.lathiere</cp:lastModifiedBy>
  <cp:lastPrinted>2012-12-26T08:14:10Z</cp:lastPrinted>
  <dcterms:created xsi:type="dcterms:W3CDTF">1999-11-02T14:10:25Z</dcterms:created>
  <dcterms:modified xsi:type="dcterms:W3CDTF">2012-12-26T08:17:44Z</dcterms:modified>
  <cp:category/>
  <cp:version/>
  <cp:contentType/>
  <cp:contentStatus/>
</cp:coreProperties>
</file>