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ois.nicolleau\Desktop\"/>
    </mc:Choice>
  </mc:AlternateContent>
  <bookViews>
    <workbookView xWindow="0" yWindow="0" windowWidth="20490" windowHeight="7155"/>
  </bookViews>
  <sheets>
    <sheet name="Annexe 2-Etat détaillé dépenses" sheetId="1" r:id="rId1"/>
  </sheets>
  <definedNames>
    <definedName name="_xlnm.Print_Area" localSheetId="0">'Annexe 2-Etat détaillé dépenses'!$A$1:$K$74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7" i="1" l="1"/>
  <c r="Q57" i="1"/>
  <c r="K57" i="1"/>
  <c r="H57" i="1"/>
  <c r="G57" i="1"/>
  <c r="N56" i="1"/>
  <c r="O56" i="1" s="1"/>
  <c r="S56" i="1" s="1"/>
  <c r="M56" i="1"/>
  <c r="L56" i="1"/>
  <c r="N55" i="1"/>
  <c r="O55" i="1" s="1"/>
  <c r="M55" i="1"/>
  <c r="L55" i="1"/>
  <c r="T52" i="1"/>
  <c r="Q52" i="1"/>
  <c r="N52" i="1"/>
  <c r="K52" i="1"/>
  <c r="H52" i="1"/>
  <c r="G52" i="1"/>
  <c r="S51" i="1"/>
  <c r="O51" i="1"/>
  <c r="N51" i="1"/>
  <c r="M51" i="1"/>
  <c r="L51" i="1"/>
  <c r="N50" i="1"/>
  <c r="O50" i="1" s="1"/>
  <c r="M50" i="1"/>
  <c r="L50" i="1"/>
  <c r="T47" i="1"/>
  <c r="Q47" i="1"/>
  <c r="N47" i="1"/>
  <c r="K47" i="1"/>
  <c r="H47" i="1"/>
  <c r="G47" i="1"/>
  <c r="S46" i="1"/>
  <c r="O46" i="1"/>
  <c r="N46" i="1"/>
  <c r="M46" i="1"/>
  <c r="L46" i="1"/>
  <c r="N45" i="1"/>
  <c r="O45" i="1" s="1"/>
  <c r="M45" i="1"/>
  <c r="L45" i="1"/>
  <c r="K42" i="1"/>
  <c r="B42" i="1"/>
  <c r="B59" i="1" s="1"/>
  <c r="T41" i="1"/>
  <c r="Q41" i="1"/>
  <c r="K41" i="1"/>
  <c r="H41" i="1"/>
  <c r="G41" i="1"/>
  <c r="N40" i="1"/>
  <c r="O40" i="1" s="1"/>
  <c r="S40" i="1" s="1"/>
  <c r="M40" i="1"/>
  <c r="L40" i="1"/>
  <c r="O39" i="1"/>
  <c r="S39" i="1" s="1"/>
  <c r="S41" i="1" s="1"/>
  <c r="U41" i="1" s="1"/>
  <c r="W41" i="1" s="1"/>
  <c r="N39" i="1"/>
  <c r="N41" i="1" s="1"/>
  <c r="M39" i="1"/>
  <c r="L39" i="1"/>
  <c r="T37" i="1"/>
  <c r="Q37" i="1"/>
  <c r="Q42" i="1" s="1"/>
  <c r="K37" i="1"/>
  <c r="H37" i="1"/>
  <c r="H42" i="1" s="1"/>
  <c r="G37" i="1"/>
  <c r="G42" i="1" s="1"/>
  <c r="N36" i="1"/>
  <c r="O36" i="1" s="1"/>
  <c r="S36" i="1" s="1"/>
  <c r="M36" i="1"/>
  <c r="L36" i="1"/>
  <c r="O35" i="1"/>
  <c r="S35" i="1" s="1"/>
  <c r="S37" i="1" s="1"/>
  <c r="N35" i="1"/>
  <c r="N37" i="1" s="1"/>
  <c r="N42" i="1" s="1"/>
  <c r="M35" i="1"/>
  <c r="L35" i="1"/>
  <c r="T31" i="1"/>
  <c r="Q31" i="1"/>
  <c r="K31" i="1"/>
  <c r="H31" i="1"/>
  <c r="G31" i="1"/>
  <c r="N30" i="1"/>
  <c r="O30" i="1" s="1"/>
  <c r="S30" i="1" s="1"/>
  <c r="M30" i="1"/>
  <c r="L30" i="1"/>
  <c r="N29" i="1"/>
  <c r="N31" i="1" s="1"/>
  <c r="M29" i="1"/>
  <c r="L29" i="1"/>
  <c r="T26" i="1"/>
  <c r="Q26" i="1"/>
  <c r="K26" i="1"/>
  <c r="H26" i="1"/>
  <c r="G26" i="1"/>
  <c r="N25" i="1"/>
  <c r="O25" i="1" s="1"/>
  <c r="S25" i="1" s="1"/>
  <c r="M25" i="1"/>
  <c r="L25" i="1"/>
  <c r="N24" i="1"/>
  <c r="N26" i="1" s="1"/>
  <c r="M24" i="1"/>
  <c r="L24" i="1"/>
  <c r="T21" i="1"/>
  <c r="Q21" i="1"/>
  <c r="N21" i="1"/>
  <c r="K21" i="1"/>
  <c r="H21" i="1"/>
  <c r="G21" i="1"/>
  <c r="N20" i="1"/>
  <c r="O20" i="1" s="1"/>
  <c r="S20" i="1" s="1"/>
  <c r="M20" i="1"/>
  <c r="L20" i="1"/>
  <c r="N19" i="1"/>
  <c r="O19" i="1" s="1"/>
  <c r="M19" i="1"/>
  <c r="L19" i="1"/>
  <c r="T16" i="1"/>
  <c r="Q16" i="1"/>
  <c r="N16" i="1"/>
  <c r="K16" i="1"/>
  <c r="H16" i="1"/>
  <c r="G16" i="1"/>
  <c r="N15" i="1"/>
  <c r="O15" i="1" s="1"/>
  <c r="S15" i="1" s="1"/>
  <c r="M15" i="1"/>
  <c r="L15" i="1"/>
  <c r="N14" i="1"/>
  <c r="O14" i="1" s="1"/>
  <c r="M14" i="1"/>
  <c r="L14" i="1"/>
  <c r="T11" i="1"/>
  <c r="Q11" i="1"/>
  <c r="Q59" i="1" s="1"/>
  <c r="N11" i="1"/>
  <c r="K11" i="1"/>
  <c r="K59" i="1" s="1"/>
  <c r="H11" i="1"/>
  <c r="G11" i="1"/>
  <c r="N10" i="1"/>
  <c r="O10" i="1" s="1"/>
  <c r="S10" i="1" s="1"/>
  <c r="M10" i="1"/>
  <c r="L10" i="1"/>
  <c r="N9" i="1"/>
  <c r="O9" i="1" s="1"/>
  <c r="M9" i="1"/>
  <c r="L9" i="1"/>
  <c r="S14" i="1" l="1"/>
  <c r="S16" i="1" s="1"/>
  <c r="U16" i="1" s="1"/>
  <c r="W16" i="1" s="1"/>
  <c r="O16" i="1"/>
  <c r="S19" i="1"/>
  <c r="S21" i="1" s="1"/>
  <c r="U21" i="1" s="1"/>
  <c r="W21" i="1" s="1"/>
  <c r="O21" i="1"/>
  <c r="O47" i="1"/>
  <c r="S45" i="1"/>
  <c r="S47" i="1" s="1"/>
  <c r="U47" i="1" s="1"/>
  <c r="W47" i="1" s="1"/>
  <c r="O57" i="1"/>
  <c r="S55" i="1"/>
  <c r="S57" i="1" s="1"/>
  <c r="H59" i="1"/>
  <c r="S42" i="1"/>
  <c r="U37" i="1"/>
  <c r="S9" i="1"/>
  <c r="S11" i="1" s="1"/>
  <c r="O11" i="1"/>
  <c r="G59" i="1"/>
  <c r="O52" i="1"/>
  <c r="S50" i="1"/>
  <c r="S52" i="1" s="1"/>
  <c r="U52" i="1" s="1"/>
  <c r="W52" i="1" s="1"/>
  <c r="O37" i="1"/>
  <c r="O41" i="1"/>
  <c r="O24" i="1"/>
  <c r="O29" i="1"/>
  <c r="N57" i="1"/>
  <c r="N59" i="1" s="1"/>
  <c r="S24" i="1" l="1"/>
  <c r="S26" i="1" s="1"/>
  <c r="U26" i="1" s="1"/>
  <c r="W26" i="1" s="1"/>
  <c r="O26" i="1"/>
  <c r="U42" i="1"/>
  <c r="W37" i="1"/>
  <c r="W42" i="1" s="1"/>
  <c r="O42" i="1"/>
  <c r="S29" i="1"/>
  <c r="S31" i="1" s="1"/>
  <c r="U31" i="1" s="1"/>
  <c r="W31" i="1" s="1"/>
  <c r="O31" i="1"/>
  <c r="O59" i="1" s="1"/>
  <c r="S59" i="1"/>
  <c r="U11" i="1"/>
  <c r="W11" i="1" l="1"/>
  <c r="U57" i="1"/>
  <c r="W57" i="1" s="1"/>
  <c r="W59" i="1" l="1"/>
  <c r="U59" i="1"/>
  <c r="W64" i="1" l="1"/>
  <c r="X63" i="1"/>
</calcChain>
</file>

<file path=xl/sharedStrings.xml><?xml version="1.0" encoding="utf-8"?>
<sst xmlns="http://schemas.openxmlformats.org/spreadsheetml/2006/main" count="94" uniqueCount="76">
  <si>
    <r>
      <t xml:space="preserve">ANNEXE 2  - ETAT DETAILLE DES PAIEMENTS EFFECTUES PAR </t>
    </r>
    <r>
      <rPr>
        <b/>
        <sz val="12"/>
        <color indexed="10"/>
        <rFont val="Calibri"/>
        <family val="2"/>
        <scheme val="minor"/>
      </rPr>
      <t>NOM ENTREPRISE</t>
    </r>
  </si>
  <si>
    <t>PARTIE RESERVEE AU SERVICE INSTRUCTEUR</t>
  </si>
  <si>
    <t>Acompte</t>
  </si>
  <si>
    <t>¨</t>
  </si>
  <si>
    <t xml:space="preserve">Convention N° </t>
  </si>
  <si>
    <t>XXXXXXXX</t>
  </si>
  <si>
    <t>Solde</t>
  </si>
  <si>
    <t>Taux TVA</t>
  </si>
  <si>
    <r>
      <t>Période du programme (</t>
    </r>
    <r>
      <rPr>
        <b/>
        <sz val="8"/>
        <color rgb="FFFF0000"/>
        <rFont val="Arial"/>
        <family val="2"/>
      </rPr>
      <t>reprendre les dates de l'article 2.2 de la convention</t>
    </r>
    <r>
      <rPr>
        <b/>
        <sz val="8"/>
        <color theme="1"/>
        <rFont val="Arial"/>
        <family val="2"/>
      </rPr>
      <t>) :</t>
    </r>
  </si>
  <si>
    <r>
      <t xml:space="preserve">Date début 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:</t>
    </r>
  </si>
  <si>
    <t>XX/XX/202X</t>
  </si>
  <si>
    <t xml:space="preserve">Date fin : </t>
  </si>
  <si>
    <t xml:space="preserve">Analyse FAM </t>
  </si>
  <si>
    <t>PROJET</t>
  </si>
  <si>
    <t>FACTURE</t>
  </si>
  <si>
    <t>PAIEMENT</t>
  </si>
  <si>
    <t>OK/KO</t>
  </si>
  <si>
    <t>Paiement</t>
  </si>
  <si>
    <t>Dépenses retenues /Plafonnement</t>
  </si>
  <si>
    <t>Calcul de l'aide
(reprendre les taux d' aide de la convention)</t>
  </si>
  <si>
    <t>Poste  (reprendre les postes du tableau de l'article 2.1 de la convention)</t>
  </si>
  <si>
    <t xml:space="preserve">Coût Retenu FranceAgriMer HT </t>
  </si>
  <si>
    <t>N° de facture</t>
  </si>
  <si>
    <t>Date de la facture</t>
  </si>
  <si>
    <t>Emise par</t>
  </si>
  <si>
    <t>Objet de la dépense</t>
  </si>
  <si>
    <t>Montant HT</t>
  </si>
  <si>
    <t>Montant TTC</t>
  </si>
  <si>
    <t>Présentée lors de la demande d'acompte ?
OUI/NON</t>
  </si>
  <si>
    <t>Date de paiement</t>
  </si>
  <si>
    <t>Montant TTC Payé (à  la date acquittement (certifiée fournisseur))</t>
  </si>
  <si>
    <t>Ecart TTC paiement / TTC facture</t>
  </si>
  <si>
    <t>Ecart HT inéligible</t>
  </si>
  <si>
    <t>Commentaires paiement</t>
  </si>
  <si>
    <t>Dépenses non éligibles</t>
  </si>
  <si>
    <t>Commentaires Eligibilite Depenses</t>
  </si>
  <si>
    <t>Dépenses retenues avant plafond</t>
  </si>
  <si>
    <t>Plafond du poste</t>
  </si>
  <si>
    <t>Dépenses retenues par poste après plafond</t>
  </si>
  <si>
    <t>TAUX AIDE</t>
  </si>
  <si>
    <t>AIDE CALCULEE</t>
  </si>
  <si>
    <t xml:space="preserve">1 / TERRAIN </t>
  </si>
  <si>
    <t>SOUS TOTAL 1</t>
  </si>
  <si>
    <t>Total Facturé</t>
  </si>
  <si>
    <t>2 / BATIMENTS</t>
  </si>
  <si>
    <t>SOUS TOTAL 2</t>
  </si>
  <si>
    <t>3 / EQUIPEMENTS</t>
  </si>
  <si>
    <t>SOUS TOTAL 3</t>
  </si>
  <si>
    <t>4 / MATERIELS / PROCESS</t>
  </si>
  <si>
    <t>SOUS TOTAL 4</t>
  </si>
  <si>
    <t>5 / Installation systèmes contrôle vidéo</t>
  </si>
  <si>
    <t>SOUS TOTAL 5</t>
  </si>
  <si>
    <t>6 / FORMATIONS</t>
  </si>
  <si>
    <t>6.1) Formations internes</t>
  </si>
  <si>
    <t>SS/TOTAL 6.1</t>
  </si>
  <si>
    <t>6.2) Formations externes</t>
  </si>
  <si>
    <t>SS/TOTAL 6.2</t>
  </si>
  <si>
    <t>SOUS TOTAL 6</t>
  </si>
  <si>
    <t>7 / Audit export pays tiers</t>
  </si>
  <si>
    <t>SOUS TOTAL  7</t>
  </si>
  <si>
    <t>8 / Autres</t>
  </si>
  <si>
    <t>SOUS TOTAL  8</t>
  </si>
  <si>
    <t>9/ Frais généraux</t>
  </si>
  <si>
    <t>SOUS TOTAL  9</t>
  </si>
  <si>
    <t xml:space="preserve">Total projet </t>
  </si>
  <si>
    <t>Cachet de l'entreprise</t>
  </si>
  <si>
    <t>Cocher la case pour attestation sur l'honneur :</t>
  </si>
  <si>
    <r>
      <t>Plafond aide</t>
    </r>
    <r>
      <rPr>
        <sz val="11"/>
        <color rgb="FFFF0000"/>
        <rFont val="Calibri"/>
        <family val="2"/>
        <scheme val="minor"/>
      </rPr>
      <t>*</t>
    </r>
  </si>
  <si>
    <r>
      <rPr>
        <b/>
        <sz val="7"/>
        <color theme="1"/>
        <rFont val="Wingdings"/>
        <charset val="2"/>
      </rPr>
      <t>¨</t>
    </r>
    <r>
      <rPr>
        <b/>
        <sz val="7"/>
        <color theme="1"/>
        <rFont val="Arial"/>
        <family val="2"/>
      </rPr>
      <t xml:space="preserve">  </t>
    </r>
    <r>
      <rPr>
        <b/>
        <sz val="9"/>
        <color theme="1"/>
        <rFont val="Arial"/>
        <family val="2"/>
      </rPr>
      <t>Le soussigné Le soussignécertifie sur l'honneur l'exactitude des informations indiquées dans le présent état récapitulatif des dépenses</t>
    </r>
  </si>
  <si>
    <t>Avance</t>
  </si>
  <si>
    <t>En date du  :</t>
  </si>
  <si>
    <t>Nom et qualité du signataire des présentes ayant pouvoir de contracter :</t>
  </si>
  <si>
    <t>* reprendre le montant de l'aide accordée</t>
  </si>
  <si>
    <t>Signature :</t>
  </si>
  <si>
    <t>Cachet du commissaire au compte ou de l'expert comptable</t>
  </si>
  <si>
    <r>
      <rPr>
        <b/>
        <sz val="7"/>
        <color theme="1"/>
        <rFont val="Wingdings"/>
        <charset val="2"/>
      </rPr>
      <t>¨</t>
    </r>
    <r>
      <rPr>
        <b/>
        <sz val="7"/>
        <color theme="1"/>
        <rFont val="Arial"/>
        <family val="2"/>
      </rPr>
      <t xml:space="preserve">  </t>
    </r>
    <r>
      <rPr>
        <b/>
        <sz val="9"/>
        <color theme="1"/>
        <rFont val="Arial"/>
        <family val="2"/>
      </rPr>
      <t>Le soussigné atteste sur l'honneur que la totalité des dépenses mentionnées acquitées  et reprises dans le présent tableau sont réalisées exclusivement dans le cadre du projet relevant du présent contrat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</si>
</sst>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name val="Wingdings"/>
      <charset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Book Antiqua"/>
      <family val="1"/>
    </font>
    <font>
      <b/>
      <sz val="8"/>
      <color theme="1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7"/>
      <name val="Arial"/>
      <family val="2"/>
    </font>
    <font>
      <sz val="8"/>
      <name val="Arial"/>
      <family val="2"/>
    </font>
    <font>
      <b/>
      <sz val="8"/>
      <color theme="0" tint="-0.499984740745262"/>
      <name val="Arial"/>
      <family val="2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5"/>
      <name val="Arial"/>
      <family val="2"/>
    </font>
    <font>
      <b/>
      <sz val="8"/>
      <name val="Book Antiqua"/>
      <family val="1"/>
    </font>
    <font>
      <sz val="11"/>
      <color rgb="FF000000"/>
      <name val="Calibri"/>
      <family val="2"/>
      <charset val="1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Wingdings"/>
      <charset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2"/>
      <color indexed="63"/>
      <name val="Arial"/>
      <family val="2"/>
    </font>
    <font>
      <sz val="7"/>
      <color indexed="63"/>
      <name val="Times New Roman"/>
      <family val="1"/>
    </font>
    <font>
      <sz val="8"/>
      <color indexed="1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8" fillId="0" borderId="0"/>
  </cellStyleXfs>
  <cellXfs count="176">
    <xf numFmtId="0" fontId="0" fillId="0" borderId="0" xfId="0"/>
    <xf numFmtId="0" fontId="5" fillId="2" borderId="0" xfId="2" applyFont="1" applyFill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4" borderId="0" xfId="2" applyFont="1" applyFill="1"/>
    <xf numFmtId="2" fontId="11" fillId="4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3" fillId="0" borderId="0" xfId="2" applyFont="1" applyAlignment="1">
      <alignment horizontal="center"/>
    </xf>
    <xf numFmtId="4" fontId="14" fillId="0" borderId="0" xfId="2" applyNumberFormat="1" applyFont="1"/>
    <xf numFmtId="4" fontId="13" fillId="0" borderId="0" xfId="2" applyNumberFormat="1" applyFont="1"/>
    <xf numFmtId="0" fontId="13" fillId="0" borderId="0" xfId="2" applyFont="1"/>
    <xf numFmtId="0" fontId="13" fillId="4" borderId="0" xfId="2" applyFont="1" applyFill="1"/>
    <xf numFmtId="0" fontId="13" fillId="0" borderId="0" xfId="2" applyFont="1" applyAlignment="1">
      <alignment horizontal="left"/>
    </xf>
    <xf numFmtId="0" fontId="15" fillId="0" borderId="0" xfId="2" applyFont="1"/>
    <xf numFmtId="2" fontId="13" fillId="0" borderId="0" xfId="2" applyNumberFormat="1" applyFont="1"/>
    <xf numFmtId="0" fontId="13" fillId="5" borderId="3" xfId="2" applyFont="1" applyFill="1" applyBorder="1" applyAlignment="1">
      <alignment horizontal="center"/>
    </xf>
    <xf numFmtId="164" fontId="13" fillId="5" borderId="3" xfId="3" applyNumberFormat="1" applyFont="1" applyFill="1" applyBorder="1" applyAlignment="1">
      <alignment horizontal="center"/>
    </xf>
    <xf numFmtId="0" fontId="16" fillId="0" borderId="0" xfId="0" applyFont="1"/>
    <xf numFmtId="0" fontId="3" fillId="0" borderId="0" xfId="0" applyFont="1"/>
    <xf numFmtId="0" fontId="13" fillId="0" borderId="0" xfId="2" applyFont="1" applyAlignment="1"/>
    <xf numFmtId="14" fontId="14" fillId="0" borderId="0" xfId="2" applyNumberFormat="1" applyFont="1" applyAlignment="1"/>
    <xf numFmtId="0" fontId="14" fillId="0" borderId="0" xfId="2" applyFont="1" applyAlignment="1"/>
    <xf numFmtId="0" fontId="14" fillId="0" borderId="0" xfId="2" applyFont="1" applyAlignment="1">
      <alignment horizontal="center"/>
    </xf>
    <xf numFmtId="0" fontId="13" fillId="3" borderId="4" xfId="2" applyFont="1" applyFill="1" applyBorder="1" applyAlignment="1">
      <alignment horizontal="center"/>
    </xf>
    <xf numFmtId="0" fontId="13" fillId="3" borderId="5" xfId="2" applyFont="1" applyFill="1" applyBorder="1" applyAlignment="1">
      <alignment horizontal="center"/>
    </xf>
    <xf numFmtId="4" fontId="13" fillId="6" borderId="6" xfId="2" applyNumberFormat="1" applyFont="1" applyFill="1" applyBorder="1" applyAlignment="1">
      <alignment horizontal="center" vertical="center"/>
    </xf>
    <xf numFmtId="4" fontId="13" fillId="6" borderId="7" xfId="2" applyNumberFormat="1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4" fontId="13" fillId="3" borderId="6" xfId="2" applyNumberFormat="1" applyFont="1" applyFill="1" applyBorder="1" applyAlignment="1">
      <alignment horizontal="center" vertical="center"/>
    </xf>
    <xf numFmtId="4" fontId="13" fillId="3" borderId="8" xfId="2" applyNumberFormat="1" applyFont="1" applyFill="1" applyBorder="1" applyAlignment="1">
      <alignment horizontal="center" vertical="center"/>
    </xf>
    <xf numFmtId="4" fontId="13" fillId="3" borderId="7" xfId="2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4" fontId="13" fillId="6" borderId="2" xfId="2" applyNumberFormat="1" applyFont="1" applyFill="1" applyBorder="1" applyAlignment="1">
      <alignment horizontal="center"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2" fontId="13" fillId="0" borderId="2" xfId="2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textRotation="90" wrapText="1"/>
    </xf>
    <xf numFmtId="4" fontId="21" fillId="0" borderId="2" xfId="2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23" fillId="7" borderId="9" xfId="2" applyFont="1" applyFill="1" applyBorder="1" applyAlignment="1">
      <alignment vertical="center"/>
    </xf>
    <xf numFmtId="0" fontId="23" fillId="7" borderId="10" xfId="2" applyFont="1" applyFill="1" applyBorder="1" applyAlignment="1">
      <alignment vertical="center" wrapText="1"/>
    </xf>
    <xf numFmtId="0" fontId="23" fillId="7" borderId="11" xfId="2" applyFont="1" applyFill="1" applyBorder="1" applyAlignment="1">
      <alignment vertical="center" wrapText="1"/>
    </xf>
    <xf numFmtId="0" fontId="23" fillId="7" borderId="12" xfId="2" applyFont="1" applyFill="1" applyBorder="1" applyAlignment="1">
      <alignment horizontal="center" vertical="center" wrapText="1"/>
    </xf>
    <xf numFmtId="0" fontId="23" fillId="7" borderId="10" xfId="2" applyFont="1" applyFill="1" applyBorder="1" applyAlignment="1">
      <alignment horizontal="center" vertical="center" wrapText="1"/>
    </xf>
    <xf numFmtId="0" fontId="24" fillId="8" borderId="13" xfId="2" applyFont="1" applyFill="1" applyBorder="1" applyAlignment="1">
      <alignment horizontal="center" vertical="center"/>
    </xf>
    <xf numFmtId="0" fontId="15" fillId="0" borderId="3" xfId="2" applyFont="1" applyBorder="1" applyAlignment="1">
      <alignment vertical="top"/>
    </xf>
    <xf numFmtId="0" fontId="21" fillId="0" borderId="14" xfId="2" applyFont="1" applyFill="1" applyBorder="1" applyAlignment="1">
      <alignment vertical="top"/>
    </xf>
    <xf numFmtId="14" fontId="21" fillId="0" borderId="5" xfId="2" applyNumberFormat="1" applyFont="1" applyBorder="1" applyAlignment="1">
      <alignment vertical="top"/>
    </xf>
    <xf numFmtId="0" fontId="21" fillId="0" borderId="14" xfId="2" applyFont="1" applyBorder="1" applyAlignment="1">
      <alignment vertical="top"/>
    </xf>
    <xf numFmtId="0" fontId="21" fillId="0" borderId="5" xfId="2" applyFont="1" applyBorder="1" applyAlignment="1">
      <alignment vertical="top" wrapText="1"/>
    </xf>
    <xf numFmtId="4" fontId="21" fillId="0" borderId="14" xfId="2" applyNumberFormat="1" applyFont="1" applyBorder="1" applyAlignment="1">
      <alignment vertical="top"/>
    </xf>
    <xf numFmtId="14" fontId="21" fillId="0" borderId="14" xfId="2" applyNumberFormat="1" applyFont="1" applyBorder="1" applyAlignment="1">
      <alignment vertical="top"/>
    </xf>
    <xf numFmtId="2" fontId="21" fillId="0" borderId="14" xfId="2" applyNumberFormat="1" applyFont="1" applyBorder="1" applyAlignment="1">
      <alignment vertical="top"/>
    </xf>
    <xf numFmtId="0" fontId="0" fillId="9" borderId="2" xfId="0" applyFill="1" applyBorder="1"/>
    <xf numFmtId="4" fontId="0" fillId="9" borderId="2" xfId="0" applyNumberFormat="1" applyFill="1" applyBorder="1"/>
    <xf numFmtId="0" fontId="24" fillId="8" borderId="14" xfId="2" applyFont="1" applyFill="1" applyBorder="1" applyAlignment="1">
      <alignment horizontal="center" vertical="center"/>
    </xf>
    <xf numFmtId="4" fontId="25" fillId="8" borderId="13" xfId="2" applyNumberFormat="1" applyFont="1" applyFill="1" applyBorder="1" applyAlignment="1">
      <alignment vertical="center"/>
    </xf>
    <xf numFmtId="0" fontId="21" fillId="0" borderId="2" xfId="2" applyFont="1" applyBorder="1" applyAlignment="1">
      <alignment vertical="top"/>
    </xf>
    <xf numFmtId="14" fontId="21" fillId="0" borderId="8" xfId="2" applyNumberFormat="1" applyFont="1" applyBorder="1" applyAlignment="1">
      <alignment vertical="top"/>
    </xf>
    <xf numFmtId="0" fontId="21" fillId="0" borderId="8" xfId="2" applyFont="1" applyBorder="1" applyAlignment="1">
      <alignment vertical="top"/>
    </xf>
    <xf numFmtId="4" fontId="21" fillId="0" borderId="2" xfId="2" applyNumberFormat="1" applyFont="1" applyBorder="1" applyAlignment="1">
      <alignment vertical="top"/>
    </xf>
    <xf numFmtId="14" fontId="21" fillId="0" borderId="2" xfId="2" applyNumberFormat="1" applyFont="1" applyBorder="1" applyAlignment="1">
      <alignment vertical="top"/>
    </xf>
    <xf numFmtId="2" fontId="21" fillId="0" borderId="2" xfId="2" applyNumberFormat="1" applyFont="1" applyBorder="1" applyAlignment="1">
      <alignment vertical="top"/>
    </xf>
    <xf numFmtId="0" fontId="25" fillId="10" borderId="2" xfId="2" applyFont="1" applyFill="1" applyBorder="1"/>
    <xf numFmtId="4" fontId="25" fillId="10" borderId="2" xfId="2" applyNumberFormat="1" applyFont="1" applyFill="1" applyBorder="1" applyAlignment="1">
      <alignment vertical="center"/>
    </xf>
    <xf numFmtId="3" fontId="26" fillId="10" borderId="2" xfId="2" applyNumberFormat="1" applyFont="1" applyFill="1" applyBorder="1" applyAlignment="1">
      <alignment vertical="top"/>
    </xf>
    <xf numFmtId="3" fontId="26" fillId="10" borderId="8" xfId="2" applyNumberFormat="1" applyFont="1" applyFill="1" applyBorder="1" applyAlignment="1">
      <alignment vertical="top"/>
    </xf>
    <xf numFmtId="3" fontId="26" fillId="10" borderId="8" xfId="2" applyNumberFormat="1" applyFont="1" applyFill="1" applyBorder="1" applyAlignment="1">
      <alignment horizontal="center" vertical="top"/>
    </xf>
    <xf numFmtId="4" fontId="26" fillId="10" borderId="2" xfId="2" applyNumberFormat="1" applyFont="1" applyFill="1" applyBorder="1" applyAlignment="1">
      <alignment vertical="top"/>
    </xf>
    <xf numFmtId="3" fontId="26" fillId="10" borderId="2" xfId="2" applyNumberFormat="1" applyFont="1" applyFill="1" applyBorder="1" applyAlignment="1">
      <alignment horizontal="center" vertical="top"/>
    </xf>
    <xf numFmtId="4" fontId="26" fillId="10" borderId="2" xfId="2" applyNumberFormat="1" applyFont="1" applyFill="1" applyBorder="1" applyAlignment="1">
      <alignment horizontal="center" vertical="top"/>
    </xf>
    <xf numFmtId="9" fontId="26" fillId="10" borderId="2" xfId="1" applyFont="1" applyFill="1" applyBorder="1" applyAlignment="1">
      <alignment vertical="top"/>
    </xf>
    <xf numFmtId="0" fontId="15" fillId="0" borderId="0" xfId="2" applyFont="1" applyBorder="1"/>
    <xf numFmtId="4" fontId="27" fillId="0" borderId="0" xfId="2" applyNumberFormat="1" applyFont="1" applyBorder="1" applyAlignment="1">
      <alignment horizontal="center"/>
    </xf>
    <xf numFmtId="4" fontId="15" fillId="0" borderId="0" xfId="2" applyNumberFormat="1" applyFont="1" applyBorder="1"/>
    <xf numFmtId="0" fontId="15" fillId="0" borderId="0" xfId="2" applyFont="1" applyBorder="1" applyAlignment="1">
      <alignment horizontal="center"/>
    </xf>
    <xf numFmtId="2" fontId="15" fillId="0" borderId="0" xfId="2" applyNumberFormat="1" applyFont="1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23" fillId="7" borderId="15" xfId="2" applyFont="1" applyFill="1" applyBorder="1" applyAlignment="1">
      <alignment vertical="center" wrapText="1"/>
    </xf>
    <xf numFmtId="0" fontId="23" fillId="7" borderId="16" xfId="2" applyFont="1" applyFill="1" applyBorder="1" applyAlignment="1">
      <alignment horizontal="center" vertical="center" wrapText="1"/>
    </xf>
    <xf numFmtId="0" fontId="23" fillId="7" borderId="0" xfId="2" applyFont="1" applyFill="1" applyBorder="1" applyAlignment="1">
      <alignment horizontal="center" vertical="center" wrapText="1"/>
    </xf>
    <xf numFmtId="0" fontId="21" fillId="0" borderId="17" xfId="2" applyFont="1" applyFill="1" applyBorder="1" applyAlignment="1">
      <alignment vertical="top"/>
    </xf>
    <xf numFmtId="0" fontId="21" fillId="0" borderId="7" xfId="2" applyFont="1" applyBorder="1" applyAlignment="1">
      <alignment vertical="top"/>
    </xf>
    <xf numFmtId="3" fontId="26" fillId="10" borderId="7" xfId="2" applyNumberFormat="1" applyFont="1" applyFill="1" applyBorder="1" applyAlignment="1">
      <alignment vertical="top"/>
    </xf>
    <xf numFmtId="0" fontId="24" fillId="8" borderId="18" xfId="2" applyFont="1" applyFill="1" applyBorder="1" applyAlignment="1">
      <alignment horizontal="center" vertical="center"/>
    </xf>
    <xf numFmtId="0" fontId="24" fillId="8" borderId="4" xfId="2" applyFont="1" applyFill="1" applyBorder="1" applyAlignment="1">
      <alignment horizontal="center" vertical="center"/>
    </xf>
    <xf numFmtId="0" fontId="25" fillId="10" borderId="6" xfId="2" applyFont="1" applyFill="1" applyBorder="1"/>
    <xf numFmtId="0" fontId="8" fillId="11" borderId="6" xfId="2" applyFont="1" applyFill="1" applyBorder="1" applyAlignment="1">
      <alignment vertical="top" wrapText="1"/>
    </xf>
    <xf numFmtId="0" fontId="8" fillId="11" borderId="8" xfId="2" applyFont="1" applyFill="1" applyBorder="1" applyAlignment="1">
      <alignment vertical="top" wrapText="1"/>
    </xf>
    <xf numFmtId="0" fontId="8" fillId="11" borderId="7" xfId="2" applyFont="1" applyFill="1" applyBorder="1" applyAlignment="1">
      <alignment vertical="top" wrapText="1"/>
    </xf>
    <xf numFmtId="0" fontId="8" fillId="11" borderId="19" xfId="2" applyFont="1" applyFill="1" applyBorder="1" applyAlignment="1">
      <alignment vertical="top" wrapText="1"/>
    </xf>
    <xf numFmtId="0" fontId="15" fillId="0" borderId="3" xfId="2" applyFont="1" applyBorder="1" applyAlignment="1">
      <alignment horizontal="center" vertical="top"/>
    </xf>
    <xf numFmtId="0" fontId="21" fillId="0" borderId="7" xfId="2" applyFont="1" applyFill="1" applyBorder="1" applyAlignment="1">
      <alignment vertical="top"/>
    </xf>
    <xf numFmtId="0" fontId="21" fillId="0" borderId="8" xfId="2" applyFont="1" applyBorder="1" applyAlignment="1">
      <alignment vertical="top" wrapText="1"/>
    </xf>
    <xf numFmtId="0" fontId="15" fillId="0" borderId="14" xfId="2" applyFont="1" applyBorder="1" applyAlignment="1">
      <alignment horizontal="center" vertical="top"/>
    </xf>
    <xf numFmtId="0" fontId="24" fillId="4" borderId="4" xfId="2" applyFont="1" applyFill="1" applyBorder="1" applyAlignment="1">
      <alignment vertical="center"/>
    </xf>
    <xf numFmtId="4" fontId="25" fillId="4" borderId="7" xfId="2" applyNumberFormat="1" applyFont="1" applyFill="1" applyBorder="1" applyAlignment="1">
      <alignment vertical="center"/>
    </xf>
    <xf numFmtId="0" fontId="21" fillId="4" borderId="17" xfId="2" applyFont="1" applyFill="1" applyBorder="1" applyAlignment="1">
      <alignment vertical="top"/>
    </xf>
    <xf numFmtId="14" fontId="21" fillId="4" borderId="5" xfId="2" applyNumberFormat="1" applyFont="1" applyFill="1" applyBorder="1" applyAlignment="1">
      <alignment vertical="top"/>
    </xf>
    <xf numFmtId="0" fontId="21" fillId="4" borderId="14" xfId="2" applyFont="1" applyFill="1" applyBorder="1" applyAlignment="1">
      <alignment vertical="top"/>
    </xf>
    <xf numFmtId="0" fontId="21" fillId="4" borderId="5" xfId="2" applyFont="1" applyFill="1" applyBorder="1" applyAlignment="1">
      <alignment vertical="top"/>
    </xf>
    <xf numFmtId="4" fontId="21" fillId="4" borderId="14" xfId="2" applyNumberFormat="1" applyFont="1" applyFill="1" applyBorder="1" applyAlignment="1">
      <alignment vertical="top"/>
    </xf>
    <xf numFmtId="14" fontId="21" fillId="4" borderId="14" xfId="2" applyNumberFormat="1" applyFont="1" applyFill="1" applyBorder="1" applyAlignment="1">
      <alignment vertical="top"/>
    </xf>
    <xf numFmtId="0" fontId="24" fillId="4" borderId="2" xfId="2" applyFont="1" applyFill="1" applyBorder="1" applyAlignment="1">
      <alignment vertical="center"/>
    </xf>
    <xf numFmtId="4" fontId="25" fillId="4" borderId="2" xfId="2" applyNumberFormat="1" applyFont="1" applyFill="1" applyBorder="1" applyAlignment="1">
      <alignment vertical="center"/>
    </xf>
    <xf numFmtId="14" fontId="21" fillId="4" borderId="2" xfId="2" applyNumberFormat="1" applyFont="1" applyFill="1" applyBorder="1" applyAlignment="1">
      <alignment vertical="top"/>
    </xf>
    <xf numFmtId="4" fontId="21" fillId="4" borderId="2" xfId="2" applyNumberFormat="1" applyFont="1" applyFill="1" applyBorder="1" applyAlignment="1">
      <alignment vertical="top"/>
    </xf>
    <xf numFmtId="9" fontId="26" fillId="4" borderId="2" xfId="1" applyFont="1" applyFill="1" applyBorder="1" applyAlignment="1">
      <alignment vertical="top"/>
    </xf>
    <xf numFmtId="4" fontId="4" fillId="4" borderId="2" xfId="2" applyNumberFormat="1" applyFont="1" applyFill="1" applyBorder="1" applyAlignment="1">
      <alignment horizontal="center" vertical="top"/>
    </xf>
    <xf numFmtId="0" fontId="8" fillId="11" borderId="20" xfId="2" applyFont="1" applyFill="1" applyBorder="1" applyAlignment="1">
      <alignment vertical="top" wrapText="1"/>
    </xf>
    <xf numFmtId="0" fontId="8" fillId="11" borderId="5" xfId="2" applyFont="1" applyFill="1" applyBorder="1" applyAlignment="1">
      <alignment vertical="top" wrapText="1"/>
    </xf>
    <xf numFmtId="4" fontId="15" fillId="0" borderId="0" xfId="2" applyNumberFormat="1" applyFont="1"/>
    <xf numFmtId="2" fontId="15" fillId="0" borderId="0" xfId="2" applyNumberFormat="1" applyFont="1"/>
    <xf numFmtId="0" fontId="23" fillId="7" borderId="9" xfId="2" applyFont="1" applyFill="1" applyBorder="1" applyAlignment="1">
      <alignment horizontal="left" vertical="center"/>
    </xf>
    <xf numFmtId="3" fontId="8" fillId="12" borderId="2" xfId="2" applyNumberFormat="1" applyFont="1" applyFill="1" applyBorder="1" applyAlignment="1">
      <alignment vertical="top" wrapText="1"/>
    </xf>
    <xf numFmtId="4" fontId="8" fillId="12" borderId="2" xfId="2" applyNumberFormat="1" applyFont="1" applyFill="1" applyBorder="1" applyAlignment="1">
      <alignment vertical="top"/>
    </xf>
    <xf numFmtId="3" fontId="8" fillId="12" borderId="2" xfId="2" applyNumberFormat="1" applyFont="1" applyFill="1" applyBorder="1" applyAlignment="1">
      <alignment vertical="top"/>
    </xf>
    <xf numFmtId="3" fontId="8" fillId="12" borderId="2" xfId="2" applyNumberFormat="1" applyFont="1" applyFill="1" applyBorder="1" applyAlignment="1">
      <alignment horizontal="center" vertical="top"/>
    </xf>
    <xf numFmtId="0" fontId="9" fillId="12" borderId="2" xfId="2" applyFont="1" applyFill="1" applyBorder="1"/>
    <xf numFmtId="3" fontId="8" fillId="3" borderId="2" xfId="2" applyNumberFormat="1" applyFont="1" applyFill="1" applyBorder="1" applyAlignment="1">
      <alignment vertical="top" wrapText="1"/>
    </xf>
    <xf numFmtId="4" fontId="8" fillId="3" borderId="2" xfId="2" applyNumberFormat="1" applyFont="1" applyFill="1" applyBorder="1" applyAlignment="1">
      <alignment vertical="top"/>
    </xf>
    <xf numFmtId="3" fontId="8" fillId="3" borderId="2" xfId="2" applyNumberFormat="1" applyFont="1" applyFill="1" applyBorder="1" applyAlignment="1">
      <alignment vertical="top"/>
    </xf>
    <xf numFmtId="4" fontId="8" fillId="13" borderId="2" xfId="2" applyNumberFormat="1" applyFont="1" applyFill="1" applyBorder="1" applyAlignment="1">
      <alignment vertical="top"/>
    </xf>
    <xf numFmtId="3" fontId="8" fillId="0" borderId="0" xfId="2" applyNumberFormat="1" applyFont="1" applyFill="1" applyBorder="1" applyAlignment="1">
      <alignment vertical="top" wrapText="1"/>
    </xf>
    <xf numFmtId="4" fontId="8" fillId="0" borderId="0" xfId="2" applyNumberFormat="1" applyFont="1" applyFill="1" applyBorder="1" applyAlignment="1">
      <alignment vertical="top"/>
    </xf>
    <xf numFmtId="3" fontId="8" fillId="0" borderId="0" xfId="2" applyNumberFormat="1" applyFont="1" applyFill="1" applyBorder="1" applyAlignment="1">
      <alignment vertical="top"/>
    </xf>
    <xf numFmtId="3" fontId="8" fillId="0" borderId="0" xfId="2" applyNumberFormat="1" applyFont="1" applyFill="1" applyBorder="1" applyAlignment="1">
      <alignment horizontal="center" vertical="top"/>
    </xf>
    <xf numFmtId="0" fontId="9" fillId="0" borderId="0" xfId="2" applyFont="1" applyFill="1" applyBorder="1"/>
    <xf numFmtId="0" fontId="29" fillId="14" borderId="3" xfId="4" applyFont="1" applyFill="1" applyBorder="1" applyAlignment="1">
      <alignment horizontal="center" vertical="center" wrapText="1"/>
    </xf>
    <xf numFmtId="0" fontId="30" fillId="14" borderId="9" xfId="4" applyFont="1" applyFill="1" applyBorder="1" applyAlignment="1">
      <alignment vertical="top"/>
    </xf>
    <xf numFmtId="0" fontId="30" fillId="14" borderId="10" xfId="4" applyFont="1" applyFill="1" applyBorder="1" applyAlignment="1">
      <alignment vertical="top"/>
    </xf>
    <xf numFmtId="0" fontId="31" fillId="14" borderId="15" xfId="4" applyFont="1" applyFill="1" applyBorder="1" applyAlignment="1">
      <alignment vertical="top" wrapText="1"/>
    </xf>
    <xf numFmtId="0" fontId="31" fillId="14" borderId="0" xfId="4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9" fillId="14" borderId="13" xfId="4" applyFont="1" applyFill="1" applyBorder="1" applyAlignment="1">
      <alignment horizontal="center" vertical="center" wrapText="1"/>
    </xf>
    <xf numFmtId="0" fontId="31" fillId="14" borderId="18" xfId="4" applyFont="1" applyFill="1" applyBorder="1" applyAlignment="1">
      <alignment vertical="top"/>
    </xf>
    <xf numFmtId="0" fontId="31" fillId="14" borderId="1" xfId="4" applyFont="1" applyFill="1" applyBorder="1" applyAlignment="1">
      <alignment vertical="top" wrapText="1"/>
    </xf>
    <xf numFmtId="0" fontId="29" fillId="14" borderId="18" xfId="4" applyFont="1" applyFill="1" applyBorder="1" applyAlignment="1"/>
    <xf numFmtId="0" fontId="29" fillId="14" borderId="0" xfId="4" applyFont="1" applyFill="1" applyBorder="1" applyAlignment="1"/>
    <xf numFmtId="0" fontId="0" fillId="0" borderId="1" xfId="0" applyBorder="1" applyAlignment="1"/>
    <xf numFmtId="0" fontId="0" fillId="0" borderId="0" xfId="0" applyBorder="1" applyAlignment="1"/>
    <xf numFmtId="0" fontId="29" fillId="14" borderId="18" xfId="4" applyFont="1" applyFill="1" applyBorder="1" applyAlignment="1">
      <alignment horizontal="left"/>
    </xf>
    <xf numFmtId="0" fontId="29" fillId="14" borderId="0" xfId="4" applyFont="1" applyFill="1" applyBorder="1" applyAlignment="1">
      <alignment horizontal="left"/>
    </xf>
    <xf numFmtId="0" fontId="35" fillId="14" borderId="1" xfId="4" applyFont="1" applyFill="1" applyBorder="1" applyAlignment="1">
      <alignment horizontal="left" vertical="top" wrapText="1"/>
    </xf>
    <xf numFmtId="0" fontId="35" fillId="14" borderId="0" xfId="4" applyFont="1" applyFill="1" applyBorder="1" applyAlignment="1">
      <alignment horizontal="left" vertical="top" wrapText="1"/>
    </xf>
    <xf numFmtId="4" fontId="0" fillId="0" borderId="2" xfId="0" applyNumberFormat="1" applyBorder="1"/>
    <xf numFmtId="0" fontId="2" fillId="0" borderId="0" xfId="0" applyFont="1"/>
    <xf numFmtId="0" fontId="29" fillId="14" borderId="18" xfId="4" applyFont="1" applyFill="1" applyBorder="1" applyAlignment="1">
      <alignment vertical="top" wrapText="1"/>
    </xf>
    <xf numFmtId="0" fontId="29" fillId="14" borderId="0" xfId="4" applyFont="1" applyFill="1" applyBorder="1" applyAlignment="1">
      <alignment vertical="top" wrapText="1"/>
    </xf>
    <xf numFmtId="0" fontId="29" fillId="14" borderId="1" xfId="4" applyFont="1" applyFill="1" applyBorder="1"/>
    <xf numFmtId="0" fontId="29" fillId="14" borderId="0" xfId="4" applyFont="1" applyFill="1" applyBorder="1"/>
    <xf numFmtId="0" fontId="29" fillId="14" borderId="14" xfId="4" applyFont="1" applyFill="1" applyBorder="1" applyAlignment="1">
      <alignment horizontal="center" vertical="center" wrapText="1"/>
    </xf>
    <xf numFmtId="0" fontId="29" fillId="14" borderId="4" xfId="4" applyFont="1" applyFill="1" applyBorder="1" applyAlignment="1">
      <alignment vertical="top" wrapText="1"/>
    </xf>
    <xf numFmtId="0" fontId="29" fillId="14" borderId="5" xfId="4" applyFont="1" applyFill="1" applyBorder="1" applyAlignment="1">
      <alignment vertical="top" wrapText="1"/>
    </xf>
    <xf numFmtId="0" fontId="36" fillId="14" borderId="1" xfId="4" applyFont="1" applyFill="1" applyBorder="1"/>
    <xf numFmtId="0" fontId="37" fillId="14" borderId="10" xfId="2" applyFont="1" applyFill="1" applyBorder="1" applyAlignment="1" applyProtection="1">
      <alignment vertical="top" wrapText="1"/>
    </xf>
    <xf numFmtId="0" fontId="37" fillId="14" borderId="15" xfId="2" applyFont="1" applyFill="1" applyBorder="1" applyProtection="1"/>
    <xf numFmtId="0" fontId="37" fillId="14" borderId="0" xfId="2" applyFont="1" applyFill="1" applyBorder="1" applyProtection="1"/>
    <xf numFmtId="0" fontId="31" fillId="14" borderId="18" xfId="4" applyFont="1" applyFill="1" applyBorder="1" applyAlignment="1">
      <alignment horizontal="left" vertical="top" wrapText="1"/>
    </xf>
    <xf numFmtId="0" fontId="31" fillId="14" borderId="0" xfId="4" applyFont="1" applyFill="1" applyBorder="1" applyAlignment="1">
      <alignment horizontal="left" vertical="top" wrapText="1"/>
    </xf>
    <xf numFmtId="0" fontId="31" fillId="14" borderId="1" xfId="4" applyFont="1" applyFill="1" applyBorder="1" applyAlignment="1">
      <alignment horizontal="left" vertical="top" wrapText="1"/>
    </xf>
    <xf numFmtId="0" fontId="29" fillId="14" borderId="18" xfId="4" applyFont="1" applyFill="1" applyBorder="1"/>
    <xf numFmtId="0" fontId="36" fillId="14" borderId="0" xfId="4" applyFont="1" applyFill="1" applyBorder="1"/>
    <xf numFmtId="0" fontId="29" fillId="14" borderId="1" xfId="4" applyFont="1" applyFill="1" applyBorder="1" applyAlignment="1">
      <alignment vertical="top" wrapText="1"/>
    </xf>
    <xf numFmtId="0" fontId="36" fillId="14" borderId="4" xfId="4" applyFont="1" applyFill="1" applyBorder="1" applyAlignment="1">
      <alignment vertical="top" wrapText="1"/>
    </xf>
    <xf numFmtId="0" fontId="36" fillId="14" borderId="5" xfId="4" applyFont="1" applyFill="1" applyBorder="1" applyAlignment="1">
      <alignment vertical="top" wrapText="1"/>
    </xf>
    <xf numFmtId="0" fontId="36" fillId="14" borderId="17" xfId="4" applyFont="1" applyFill="1" applyBorder="1" applyAlignment="1">
      <alignment vertical="top" wrapText="1"/>
    </xf>
  </cellXfs>
  <cellStyles count="5">
    <cellStyle name="Normal" xfId="0" builtinId="0"/>
    <cellStyle name="Normal 2" xfId="2"/>
    <cellStyle name="Normal 5" xfId="4"/>
    <cellStyle name="Pourcentage" xfId="1" builtinId="5"/>
    <cellStyle name="Pourcentage 2" xf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tabSelected="1" zoomScaleNormal="100" workbookViewId="0">
      <selection sqref="A1:K1"/>
    </sheetView>
  </sheetViews>
  <sheetFormatPr baseColWidth="10" defaultRowHeight="15" x14ac:dyDescent="0.25"/>
  <cols>
    <col min="1" max="1" width="14.5703125" customWidth="1"/>
    <col min="2" max="2" width="12.85546875" customWidth="1"/>
    <col min="3" max="3" width="11.42578125" customWidth="1"/>
    <col min="6" max="6" width="12.140625" customWidth="1"/>
    <col min="7" max="7" width="11" customWidth="1"/>
    <col min="10" max="10" width="9.28515625" bestFit="1" customWidth="1"/>
    <col min="12" max="12" width="3.85546875" customWidth="1"/>
    <col min="13" max="13" width="3.42578125" customWidth="1"/>
    <col min="14" max="14" width="8.85546875" customWidth="1"/>
    <col min="17" max="17" width="17.28515625" customWidth="1"/>
    <col min="19" max="19" width="18.5703125" customWidth="1"/>
    <col min="23" max="23" width="12.28515625" customWidth="1"/>
    <col min="24" max="24" width="15.5703125" customWidth="1"/>
  </cols>
  <sheetData>
    <row r="1" spans="1:23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x14ac:dyDescent="0.3">
      <c r="A2" s="4"/>
      <c r="B2" s="5"/>
      <c r="C2" s="5"/>
      <c r="D2" s="5"/>
      <c r="E2" s="6" t="s">
        <v>2</v>
      </c>
      <c r="F2" s="7" t="s">
        <v>3</v>
      </c>
      <c r="G2" s="8"/>
      <c r="H2" s="9"/>
      <c r="J2" s="8"/>
      <c r="K2" s="5"/>
      <c r="L2" s="5"/>
    </row>
    <row r="3" spans="1:23" x14ac:dyDescent="0.25">
      <c r="A3" s="10" t="s">
        <v>4</v>
      </c>
      <c r="B3" s="11" t="s">
        <v>5</v>
      </c>
      <c r="C3" s="12"/>
      <c r="D3" s="13"/>
      <c r="E3" s="14" t="s">
        <v>6</v>
      </c>
      <c r="F3" s="7" t="s">
        <v>3</v>
      </c>
      <c r="G3" s="15"/>
      <c r="H3" s="15"/>
      <c r="I3" s="15"/>
      <c r="J3" s="16"/>
      <c r="K3" s="13"/>
      <c r="L3" s="17"/>
      <c r="O3" s="18" t="s">
        <v>7</v>
      </c>
      <c r="P3" s="19">
        <v>0.2</v>
      </c>
    </row>
    <row r="4" spans="1:23" ht="15.75" customHeight="1" x14ac:dyDescent="0.25">
      <c r="A4" s="20" t="s">
        <v>8</v>
      </c>
      <c r="B4" s="21"/>
      <c r="C4" s="21"/>
      <c r="D4" s="21"/>
      <c r="E4" s="21"/>
      <c r="F4" s="21"/>
      <c r="G4" s="22" t="s">
        <v>9</v>
      </c>
      <c r="H4" s="23" t="s">
        <v>10</v>
      </c>
      <c r="I4" s="10" t="s">
        <v>11</v>
      </c>
      <c r="J4" s="23" t="s">
        <v>10</v>
      </c>
    </row>
    <row r="5" spans="1:23" x14ac:dyDescent="0.25">
      <c r="F5" s="22"/>
      <c r="G5" s="24"/>
      <c r="H5" s="10"/>
      <c r="I5" s="25"/>
      <c r="L5" s="26" t="s">
        <v>12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6" customHeight="1" x14ac:dyDescent="0.25">
      <c r="A6" s="28" t="s">
        <v>13</v>
      </c>
      <c r="B6" s="29"/>
      <c r="C6" s="30" t="s">
        <v>14</v>
      </c>
      <c r="D6" s="30"/>
      <c r="E6" s="30"/>
      <c r="F6" s="30"/>
      <c r="G6" s="30"/>
      <c r="H6" s="30"/>
      <c r="I6" s="30"/>
      <c r="J6" s="30" t="s">
        <v>15</v>
      </c>
      <c r="K6" s="30"/>
      <c r="L6" s="31" t="s">
        <v>16</v>
      </c>
      <c r="M6" s="31"/>
      <c r="N6" s="32" t="s">
        <v>17</v>
      </c>
      <c r="O6" s="32"/>
      <c r="P6" s="32"/>
      <c r="Q6" s="33" t="s">
        <v>18</v>
      </c>
      <c r="R6" s="34"/>
      <c r="S6" s="34"/>
      <c r="T6" s="34"/>
      <c r="U6" s="35"/>
      <c r="V6" s="36" t="s">
        <v>19</v>
      </c>
      <c r="W6" s="37"/>
    </row>
    <row r="7" spans="1:23" ht="69.75" customHeight="1" x14ac:dyDescent="0.25">
      <c r="A7" s="38" t="s">
        <v>20</v>
      </c>
      <c r="B7" s="39" t="s">
        <v>21</v>
      </c>
      <c r="C7" s="38" t="s">
        <v>22</v>
      </c>
      <c r="D7" s="38" t="s">
        <v>23</v>
      </c>
      <c r="E7" s="38" t="s">
        <v>24</v>
      </c>
      <c r="F7" s="38" t="s">
        <v>25</v>
      </c>
      <c r="G7" s="40" t="s">
        <v>26</v>
      </c>
      <c r="H7" s="40" t="s">
        <v>27</v>
      </c>
      <c r="I7" s="38" t="s">
        <v>28</v>
      </c>
      <c r="J7" s="38" t="s">
        <v>29</v>
      </c>
      <c r="K7" s="41" t="s">
        <v>30</v>
      </c>
      <c r="L7" s="42" t="s">
        <v>14</v>
      </c>
      <c r="M7" s="42" t="s">
        <v>15</v>
      </c>
      <c r="N7" s="43" t="s">
        <v>31</v>
      </c>
      <c r="O7" s="43" t="s">
        <v>32</v>
      </c>
      <c r="P7" s="44" t="s">
        <v>33</v>
      </c>
      <c r="Q7" s="43" t="s">
        <v>34</v>
      </c>
      <c r="R7" s="44" t="s">
        <v>35</v>
      </c>
      <c r="S7" s="40" t="s">
        <v>36</v>
      </c>
      <c r="T7" s="43" t="s">
        <v>37</v>
      </c>
      <c r="U7" s="40" t="s">
        <v>38</v>
      </c>
      <c r="V7" s="40" t="s">
        <v>39</v>
      </c>
      <c r="W7" s="40" t="s">
        <v>40</v>
      </c>
    </row>
    <row r="8" spans="1:23" ht="15" customHeight="1" x14ac:dyDescent="0.25">
      <c r="A8" s="45" t="s">
        <v>41</v>
      </c>
      <c r="B8" s="46"/>
      <c r="C8" s="46"/>
      <c r="D8" s="46"/>
      <c r="E8" s="46"/>
      <c r="F8" s="46"/>
      <c r="G8" s="46"/>
      <c r="H8" s="46"/>
      <c r="I8" s="46"/>
      <c r="J8" s="46"/>
      <c r="K8" s="47"/>
      <c r="L8" s="48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x14ac:dyDescent="0.25">
      <c r="A9" s="50"/>
      <c r="B9" s="51"/>
      <c r="C9" s="52"/>
      <c r="D9" s="53"/>
      <c r="E9" s="54"/>
      <c r="F9" s="55"/>
      <c r="G9" s="56"/>
      <c r="H9" s="56"/>
      <c r="I9" s="56"/>
      <c r="J9" s="57"/>
      <c r="K9" s="58"/>
      <c r="L9" s="59" t="str">
        <f>+IF(AND(D9&gt;=$H$4,D9&lt;=$J$4),"ok","ko")</f>
        <v>ko</v>
      </c>
      <c r="M9" s="59" t="str">
        <f>IF(J9&gt;=D9,"ok","ko")</f>
        <v>ok</v>
      </c>
      <c r="N9" s="60">
        <f>H9-K9</f>
        <v>0</v>
      </c>
      <c r="O9" s="60">
        <f>N9/1.2</f>
        <v>0</v>
      </c>
      <c r="P9" s="60"/>
      <c r="Q9" s="60"/>
      <c r="R9" s="60"/>
      <c r="S9" s="60">
        <f>G9-O9-Q9</f>
        <v>0</v>
      </c>
      <c r="T9" s="60"/>
      <c r="U9" s="60"/>
      <c r="V9" s="60"/>
      <c r="W9" s="60"/>
    </row>
    <row r="10" spans="1:23" x14ac:dyDescent="0.25">
      <c r="A10" s="61"/>
      <c r="B10" s="62"/>
      <c r="C10" s="63"/>
      <c r="D10" s="64"/>
      <c r="E10" s="63"/>
      <c r="F10" s="65"/>
      <c r="G10" s="66"/>
      <c r="H10" s="66"/>
      <c r="I10" s="66"/>
      <c r="J10" s="67"/>
      <c r="K10" s="68"/>
      <c r="L10" s="59" t="str">
        <f>+IF(AND(D10&gt;=$H$4,D10&lt;=$J$4),"ok","ko")</f>
        <v>ko</v>
      </c>
      <c r="M10" s="59" t="str">
        <f>IF(J10&gt;=D10,"ok","ko")</f>
        <v>ok</v>
      </c>
      <c r="N10" s="60">
        <f>G10-K10</f>
        <v>0</v>
      </c>
      <c r="O10" s="60">
        <f>N10/1.2</f>
        <v>0</v>
      </c>
      <c r="P10" s="60"/>
      <c r="Q10" s="60"/>
      <c r="R10" s="60"/>
      <c r="S10" s="60">
        <f>G10-O10-Q10</f>
        <v>0</v>
      </c>
      <c r="T10" s="60"/>
      <c r="U10" s="60"/>
      <c r="V10" s="60"/>
      <c r="W10" s="60"/>
    </row>
    <row r="11" spans="1:23" x14ac:dyDescent="0.25">
      <c r="A11" s="69" t="s">
        <v>42</v>
      </c>
      <c r="B11" s="70">
        <v>0</v>
      </c>
      <c r="C11" s="71"/>
      <c r="D11" s="72"/>
      <c r="E11" s="71"/>
      <c r="F11" s="73" t="s">
        <v>43</v>
      </c>
      <c r="G11" s="74">
        <f>SUM(G9:G10)</f>
        <v>0</v>
      </c>
      <c r="H11" s="74">
        <f>SUM(H9:H10)</f>
        <v>0</v>
      </c>
      <c r="I11" s="74"/>
      <c r="J11" s="75"/>
      <c r="K11" s="74">
        <f>SUM(K9:K10)</f>
        <v>0</v>
      </c>
      <c r="L11" s="69"/>
      <c r="M11" s="70"/>
      <c r="N11" s="74">
        <f t="shared" ref="N11:O11" si="0">SUM(N9:N10)</f>
        <v>0</v>
      </c>
      <c r="O11" s="74">
        <f t="shared" si="0"/>
        <v>0</v>
      </c>
      <c r="P11" s="71"/>
      <c r="Q11" s="74">
        <f>SUM(Q9:Q10)</f>
        <v>0</v>
      </c>
      <c r="R11" s="74"/>
      <c r="S11" s="74">
        <f>SUM(S9:S10)</f>
        <v>0</v>
      </c>
      <c r="T11" s="74">
        <f>+B11*1.1</f>
        <v>0</v>
      </c>
      <c r="U11" s="76">
        <f>MIN(S11*0.1,T11)</f>
        <v>0</v>
      </c>
      <c r="V11" s="77">
        <v>0</v>
      </c>
      <c r="W11" s="76">
        <f>U11*V11</f>
        <v>0</v>
      </c>
    </row>
    <row r="12" spans="1:23" ht="3" customHeight="1" x14ac:dyDescent="0.3">
      <c r="A12" s="16"/>
      <c r="B12" s="16"/>
      <c r="C12" s="78"/>
      <c r="D12" s="78"/>
      <c r="E12" s="78"/>
      <c r="F12" s="78"/>
      <c r="G12" s="79"/>
      <c r="H12" s="80"/>
      <c r="I12" s="81"/>
      <c r="J12" s="78"/>
      <c r="K12" s="82"/>
      <c r="L12" s="83"/>
      <c r="M12" s="84"/>
      <c r="N12" s="84"/>
      <c r="O12" s="84"/>
      <c r="P12" s="84"/>
      <c r="Q12" s="84"/>
      <c r="R12" s="84"/>
      <c r="S12" s="84"/>
      <c r="T12" s="84"/>
      <c r="U12" s="85"/>
    </row>
    <row r="13" spans="1:23" x14ac:dyDescent="0.25">
      <c r="A13" s="45" t="s">
        <v>44</v>
      </c>
      <c r="B13" s="46"/>
      <c r="C13" s="46"/>
      <c r="D13" s="46"/>
      <c r="E13" s="46"/>
      <c r="F13" s="46"/>
      <c r="G13" s="46"/>
      <c r="H13" s="46"/>
      <c r="I13" s="46"/>
      <c r="J13" s="46"/>
      <c r="K13" s="86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x14ac:dyDescent="0.25">
      <c r="A14" s="50"/>
      <c r="B14" s="51"/>
      <c r="C14" s="89"/>
      <c r="D14" s="53"/>
      <c r="E14" s="54"/>
      <c r="F14" s="55"/>
      <c r="G14" s="56"/>
      <c r="H14" s="56"/>
      <c r="I14" s="56"/>
      <c r="J14" s="57"/>
      <c r="K14" s="58"/>
      <c r="L14" s="59" t="str">
        <f>+IF(AND(D14&gt;=$H$4,D14&lt;=$J$4),"ok","ko")</f>
        <v>ko</v>
      </c>
      <c r="M14" s="59" t="str">
        <f>IF(J14&gt;=D14,"ok","ko")</f>
        <v>ok</v>
      </c>
      <c r="N14" s="60">
        <f>H14-K14</f>
        <v>0</v>
      </c>
      <c r="O14" s="60">
        <f>N14/1.2</f>
        <v>0</v>
      </c>
      <c r="P14" s="60"/>
      <c r="Q14" s="60"/>
      <c r="R14" s="60"/>
      <c r="S14" s="60">
        <f>G14-O14-Q14</f>
        <v>0</v>
      </c>
      <c r="T14" s="60"/>
      <c r="U14" s="60"/>
      <c r="V14" s="60"/>
      <c r="W14" s="60"/>
    </row>
    <row r="15" spans="1:23" x14ac:dyDescent="0.25">
      <c r="A15" s="61"/>
      <c r="B15" s="62"/>
      <c r="C15" s="90"/>
      <c r="D15" s="64"/>
      <c r="E15" s="63"/>
      <c r="F15" s="65"/>
      <c r="G15" s="66"/>
      <c r="H15" s="66"/>
      <c r="I15" s="66"/>
      <c r="J15" s="67"/>
      <c r="K15" s="68"/>
      <c r="L15" s="59" t="str">
        <f>+IF(AND(D15&gt;=$H$4,D15&lt;=$J$4),"ok","ko")</f>
        <v>ko</v>
      </c>
      <c r="M15" s="59" t="str">
        <f>IF(J15&gt;=D15,"ok","ko")</f>
        <v>ok</v>
      </c>
      <c r="N15" s="60">
        <f>H15-K15</f>
        <v>0</v>
      </c>
      <c r="O15" s="60">
        <f>N15/1.2</f>
        <v>0</v>
      </c>
      <c r="P15" s="60"/>
      <c r="Q15" s="60"/>
      <c r="R15" s="60"/>
      <c r="S15" s="60">
        <f>G15-O15-Q15</f>
        <v>0</v>
      </c>
      <c r="T15" s="60"/>
      <c r="U15" s="60"/>
      <c r="V15" s="60"/>
      <c r="W15" s="60"/>
    </row>
    <row r="16" spans="1:23" x14ac:dyDescent="0.25">
      <c r="A16" s="69" t="s">
        <v>45</v>
      </c>
      <c r="B16" s="70">
        <v>0</v>
      </c>
      <c r="C16" s="91"/>
      <c r="D16" s="72"/>
      <c r="E16" s="71"/>
      <c r="F16" s="73" t="s">
        <v>43</v>
      </c>
      <c r="G16" s="74">
        <f>SUM(G14:G15)</f>
        <v>0</v>
      </c>
      <c r="H16" s="74">
        <f>SUM(H14:H15)</f>
        <v>0</v>
      </c>
      <c r="I16" s="74"/>
      <c r="J16" s="75"/>
      <c r="K16" s="74">
        <f>SUM(K14:K15)</f>
        <v>0</v>
      </c>
      <c r="L16" s="69"/>
      <c r="M16" s="70"/>
      <c r="N16" s="74">
        <f t="shared" ref="N16:O16" si="1">SUM(N14:N15)</f>
        <v>0</v>
      </c>
      <c r="O16" s="74">
        <f t="shared" si="1"/>
        <v>0</v>
      </c>
      <c r="P16" s="71"/>
      <c r="Q16" s="74">
        <f>SUM(Q14:Q15)</f>
        <v>0</v>
      </c>
      <c r="R16" s="74"/>
      <c r="S16" s="74">
        <f>SUM(S14:S15)</f>
        <v>0</v>
      </c>
      <c r="T16" s="74">
        <f>B16*1.1</f>
        <v>0</v>
      </c>
      <c r="U16" s="76">
        <f>MIN(S16,T16)</f>
        <v>0</v>
      </c>
      <c r="V16" s="77">
        <v>0</v>
      </c>
      <c r="W16" s="76">
        <f>U16*V16</f>
        <v>0</v>
      </c>
    </row>
    <row r="17" spans="1:23" ht="3" customHeight="1" x14ac:dyDescent="0.3">
      <c r="A17" s="16"/>
      <c r="B17" s="16"/>
      <c r="C17" s="78"/>
      <c r="D17" s="78"/>
      <c r="E17" s="78"/>
      <c r="F17" s="78"/>
      <c r="G17" s="79"/>
      <c r="H17" s="80"/>
      <c r="I17" s="81"/>
      <c r="J17" s="78"/>
      <c r="K17" s="82"/>
      <c r="L17" s="83"/>
      <c r="M17" s="84"/>
      <c r="N17" s="84"/>
      <c r="O17" s="84"/>
      <c r="P17" s="84"/>
      <c r="Q17" s="84"/>
      <c r="R17" s="84"/>
      <c r="S17" s="84"/>
      <c r="T17" s="84"/>
      <c r="U17" s="85"/>
    </row>
    <row r="18" spans="1:23" ht="15" customHeight="1" x14ac:dyDescent="0.25">
      <c r="A18" s="45" t="s">
        <v>46</v>
      </c>
      <c r="B18" s="46"/>
      <c r="C18" s="46"/>
      <c r="D18" s="46"/>
      <c r="E18" s="46"/>
      <c r="F18" s="46"/>
      <c r="G18" s="46"/>
      <c r="H18" s="46"/>
      <c r="I18" s="46"/>
      <c r="J18" s="46"/>
      <c r="K18" s="86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x14ac:dyDescent="0.25">
      <c r="A19" s="92"/>
      <c r="B19" s="51"/>
      <c r="C19" s="89"/>
      <c r="D19" s="53"/>
      <c r="E19" s="54"/>
      <c r="F19" s="55"/>
      <c r="G19" s="56"/>
      <c r="H19" s="56"/>
      <c r="I19" s="56"/>
      <c r="J19" s="57"/>
      <c r="K19" s="58"/>
      <c r="L19" s="59" t="str">
        <f>+IF(AND(D19&gt;=$H$4,D19&lt;=$J$4),"ok","ko")</f>
        <v>ko</v>
      </c>
      <c r="M19" s="59" t="str">
        <f>IF(J19&gt;=D19,"ok","ko")</f>
        <v>ok</v>
      </c>
      <c r="N19" s="60">
        <f>H19-K19</f>
        <v>0</v>
      </c>
      <c r="O19" s="60">
        <f>N19/1.2</f>
        <v>0</v>
      </c>
      <c r="P19" s="60"/>
      <c r="Q19" s="60"/>
      <c r="R19" s="60"/>
      <c r="S19" s="60">
        <f>G19-O19-Q19</f>
        <v>0</v>
      </c>
      <c r="T19" s="60"/>
      <c r="U19" s="60"/>
      <c r="V19" s="60"/>
      <c r="W19" s="60"/>
    </row>
    <row r="20" spans="1:23" x14ac:dyDescent="0.25">
      <c r="A20" s="93"/>
      <c r="B20" s="62"/>
      <c r="C20" s="90"/>
      <c r="D20" s="64"/>
      <c r="E20" s="63"/>
      <c r="F20" s="65"/>
      <c r="G20" s="66"/>
      <c r="H20" s="66"/>
      <c r="I20" s="66"/>
      <c r="J20" s="67"/>
      <c r="K20" s="68"/>
      <c r="L20" s="59" t="str">
        <f>+IF(AND(D20&gt;=$H$4,D20&lt;=$J$4),"ok","ko")</f>
        <v>ko</v>
      </c>
      <c r="M20" s="59" t="str">
        <f>IF(J20&gt;=D20,"ok","ko")</f>
        <v>ok</v>
      </c>
      <c r="N20" s="60">
        <f>H20-K20</f>
        <v>0</v>
      </c>
      <c r="O20" s="60">
        <f>N20/1.2</f>
        <v>0</v>
      </c>
      <c r="P20" s="60"/>
      <c r="Q20" s="60"/>
      <c r="R20" s="60"/>
      <c r="S20" s="60">
        <f>G20-O20-Q20</f>
        <v>0</v>
      </c>
      <c r="T20" s="60"/>
      <c r="U20" s="60"/>
      <c r="V20" s="60"/>
      <c r="W20" s="60"/>
    </row>
    <row r="21" spans="1:23" x14ac:dyDescent="0.25">
      <c r="A21" s="94" t="s">
        <v>47</v>
      </c>
      <c r="B21" s="70">
        <v>0</v>
      </c>
      <c r="C21" s="91"/>
      <c r="D21" s="72"/>
      <c r="E21" s="71"/>
      <c r="F21" s="73" t="s">
        <v>43</v>
      </c>
      <c r="G21" s="74">
        <f>SUM(G19:G20)</f>
        <v>0</v>
      </c>
      <c r="H21" s="74">
        <f>SUM(H19:H20)</f>
        <v>0</v>
      </c>
      <c r="I21" s="74"/>
      <c r="J21" s="75"/>
      <c r="K21" s="74">
        <f>SUM(K19:K20)</f>
        <v>0</v>
      </c>
      <c r="L21" s="69"/>
      <c r="M21" s="70"/>
      <c r="N21" s="74">
        <f t="shared" ref="N21:O21" si="2">SUM(N19:N20)</f>
        <v>0</v>
      </c>
      <c r="O21" s="74">
        <f t="shared" si="2"/>
        <v>0</v>
      </c>
      <c r="P21" s="71"/>
      <c r="Q21" s="74">
        <f>SUM(Q19:Q20)</f>
        <v>0</v>
      </c>
      <c r="R21" s="74"/>
      <c r="S21" s="74">
        <f>SUM(S19:S20)</f>
        <v>0</v>
      </c>
      <c r="T21" s="74">
        <f>B21*1.1</f>
        <v>0</v>
      </c>
      <c r="U21" s="76">
        <f>MIN(S21,T21)</f>
        <v>0</v>
      </c>
      <c r="V21" s="77">
        <v>0</v>
      </c>
      <c r="W21" s="76">
        <f>U21*V21</f>
        <v>0</v>
      </c>
    </row>
    <row r="22" spans="1:23" ht="3" customHeight="1" x14ac:dyDescent="0.3">
      <c r="A22" s="16"/>
      <c r="B22" s="16"/>
      <c r="C22" s="78"/>
      <c r="D22" s="78"/>
      <c r="E22" s="78"/>
      <c r="F22" s="78"/>
      <c r="G22" s="79"/>
      <c r="H22" s="80"/>
      <c r="I22" s="81"/>
      <c r="J22" s="78"/>
      <c r="K22" s="82"/>
      <c r="L22" s="83"/>
      <c r="M22" s="84"/>
      <c r="N22" s="84"/>
      <c r="O22" s="84"/>
      <c r="P22" s="84"/>
      <c r="Q22" s="84"/>
      <c r="R22" s="84"/>
      <c r="S22" s="84"/>
      <c r="T22" s="84"/>
      <c r="U22" s="85"/>
    </row>
    <row r="23" spans="1:23" ht="15" customHeight="1" x14ac:dyDescent="0.25">
      <c r="A23" s="45" t="s">
        <v>48</v>
      </c>
      <c r="B23" s="46"/>
      <c r="C23" s="46"/>
      <c r="D23" s="46"/>
      <c r="E23" s="46"/>
      <c r="F23" s="46"/>
      <c r="G23" s="46"/>
      <c r="H23" s="46"/>
      <c r="I23" s="46"/>
      <c r="J23" s="46"/>
      <c r="K23" s="86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50"/>
      <c r="B24" s="51"/>
      <c r="C24" s="89"/>
      <c r="D24" s="53"/>
      <c r="E24" s="54"/>
      <c r="F24" s="55"/>
      <c r="G24" s="56"/>
      <c r="H24" s="56"/>
      <c r="I24" s="56"/>
      <c r="J24" s="57"/>
      <c r="K24" s="58"/>
      <c r="L24" s="59" t="str">
        <f>+IF(AND(D24&gt;=$H$4,D24&lt;=$J$4),"ok","ko")</f>
        <v>ko</v>
      </c>
      <c r="M24" s="59" t="str">
        <f>IF(J24&gt;=D24,"ok","ko")</f>
        <v>ok</v>
      </c>
      <c r="N24" s="60">
        <f>H24-K24</f>
        <v>0</v>
      </c>
      <c r="O24" s="60">
        <f>N24/1.2</f>
        <v>0</v>
      </c>
      <c r="P24" s="60"/>
      <c r="Q24" s="60"/>
      <c r="R24" s="60"/>
      <c r="S24" s="60">
        <f>G24-O24-Q24</f>
        <v>0</v>
      </c>
      <c r="T24" s="60"/>
      <c r="U24" s="60"/>
      <c r="V24" s="60"/>
      <c r="W24" s="60"/>
    </row>
    <row r="25" spans="1:23" x14ac:dyDescent="0.25">
      <c r="A25" s="61"/>
      <c r="B25" s="62"/>
      <c r="C25" s="90"/>
      <c r="D25" s="64"/>
      <c r="E25" s="63"/>
      <c r="F25" s="65"/>
      <c r="G25" s="66"/>
      <c r="H25" s="66"/>
      <c r="I25" s="66"/>
      <c r="J25" s="67"/>
      <c r="K25" s="68"/>
      <c r="L25" s="59" t="str">
        <f>+IF(AND(D25&gt;=$H$4,D25&lt;=$J$4),"ok","ko")</f>
        <v>ko</v>
      </c>
      <c r="M25" s="59" t="str">
        <f>IF(J25&gt;=D25,"ok","ko")</f>
        <v>ok</v>
      </c>
      <c r="N25" s="60">
        <f>H25-K25</f>
        <v>0</v>
      </c>
      <c r="O25" s="60">
        <f>N25/1.2</f>
        <v>0</v>
      </c>
      <c r="P25" s="60"/>
      <c r="Q25" s="60"/>
      <c r="R25" s="60"/>
      <c r="S25" s="60">
        <f>G25-O25-Q25</f>
        <v>0</v>
      </c>
      <c r="T25" s="60"/>
      <c r="U25" s="60"/>
      <c r="V25" s="60"/>
      <c r="W25" s="60"/>
    </row>
    <row r="26" spans="1:23" x14ac:dyDescent="0.25">
      <c r="A26" s="69" t="s">
        <v>49</v>
      </c>
      <c r="B26" s="70">
        <v>0</v>
      </c>
      <c r="C26" s="91"/>
      <c r="D26" s="72"/>
      <c r="E26" s="71"/>
      <c r="F26" s="73" t="s">
        <v>43</v>
      </c>
      <c r="G26" s="74">
        <f>SUM(G24:G25)</f>
        <v>0</v>
      </c>
      <c r="H26" s="74">
        <f>SUM(H24:H25)</f>
        <v>0</v>
      </c>
      <c r="I26" s="74"/>
      <c r="J26" s="75"/>
      <c r="K26" s="74">
        <f>SUM(K24:K25)</f>
        <v>0</v>
      </c>
      <c r="L26" s="69"/>
      <c r="M26" s="70"/>
      <c r="N26" s="74">
        <f t="shared" ref="N26:O26" si="3">SUM(N24:N25)</f>
        <v>0</v>
      </c>
      <c r="O26" s="74">
        <f t="shared" si="3"/>
        <v>0</v>
      </c>
      <c r="P26" s="71"/>
      <c r="Q26" s="74">
        <f>SUM(Q24:Q25)</f>
        <v>0</v>
      </c>
      <c r="R26" s="74"/>
      <c r="S26" s="74">
        <f>SUM(S24:S25)</f>
        <v>0</v>
      </c>
      <c r="T26" s="74">
        <f>B26*1.1</f>
        <v>0</v>
      </c>
      <c r="U26" s="76">
        <f>MIN(S26,T26)</f>
        <v>0</v>
      </c>
      <c r="V26" s="77">
        <v>0</v>
      </c>
      <c r="W26" s="76">
        <f>U26*V26</f>
        <v>0</v>
      </c>
    </row>
    <row r="27" spans="1:23" ht="3" customHeight="1" x14ac:dyDescent="0.3">
      <c r="A27" s="16"/>
      <c r="B27" s="16"/>
      <c r="C27" s="78"/>
      <c r="D27" s="78"/>
      <c r="E27" s="78"/>
      <c r="F27" s="78"/>
      <c r="G27" s="79"/>
      <c r="H27" s="80"/>
      <c r="I27" s="81"/>
      <c r="J27" s="78"/>
      <c r="K27" s="82"/>
      <c r="L27" s="83"/>
      <c r="M27" s="84"/>
      <c r="N27" s="84"/>
      <c r="O27" s="84"/>
      <c r="P27" s="84"/>
      <c r="Q27" s="84"/>
      <c r="R27" s="84"/>
      <c r="S27" s="84"/>
      <c r="T27" s="84"/>
      <c r="U27" s="85"/>
    </row>
    <row r="28" spans="1:23" ht="15" customHeight="1" x14ac:dyDescent="0.25">
      <c r="A28" s="45" t="s">
        <v>50</v>
      </c>
      <c r="B28" s="46"/>
      <c r="C28" s="46"/>
      <c r="D28" s="46"/>
      <c r="E28" s="46"/>
      <c r="F28" s="46"/>
      <c r="G28" s="46"/>
      <c r="H28" s="46"/>
      <c r="I28" s="46"/>
      <c r="J28" s="46"/>
      <c r="K28" s="86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50"/>
      <c r="B29" s="51"/>
      <c r="C29" s="89"/>
      <c r="D29" s="53"/>
      <c r="E29" s="54"/>
      <c r="F29" s="55"/>
      <c r="G29" s="56"/>
      <c r="H29" s="56"/>
      <c r="I29" s="56"/>
      <c r="J29" s="57"/>
      <c r="K29" s="58"/>
      <c r="L29" s="59" t="str">
        <f>+IF(AND(D29&gt;=$H$4,D29&lt;=$J$4),"ok","ko")</f>
        <v>ko</v>
      </c>
      <c r="M29" s="59" t="str">
        <f>IF(J29&gt;=D29,"ok","ko")</f>
        <v>ok</v>
      </c>
      <c r="N29" s="60">
        <f>H29-K29</f>
        <v>0</v>
      </c>
      <c r="O29" s="60">
        <f>N29/1.2</f>
        <v>0</v>
      </c>
      <c r="P29" s="60"/>
      <c r="Q29" s="60"/>
      <c r="R29" s="60"/>
      <c r="S29" s="60">
        <f>G29-O29-Q29</f>
        <v>0</v>
      </c>
      <c r="T29" s="60"/>
      <c r="U29" s="60"/>
      <c r="V29" s="60"/>
      <c r="W29" s="60"/>
    </row>
    <row r="30" spans="1:23" x14ac:dyDescent="0.25">
      <c r="A30" s="61"/>
      <c r="B30" s="62"/>
      <c r="C30" s="90"/>
      <c r="D30" s="64"/>
      <c r="E30" s="63"/>
      <c r="F30" s="65"/>
      <c r="G30" s="66"/>
      <c r="H30" s="66"/>
      <c r="I30" s="66"/>
      <c r="J30" s="67"/>
      <c r="K30" s="68"/>
      <c r="L30" s="59" t="str">
        <f>+IF(AND(D30&gt;=$H$4,D30&lt;=$J$4),"ok","ko")</f>
        <v>ko</v>
      </c>
      <c r="M30" s="59" t="str">
        <f>IF(J30&gt;=D30,"ok","ko")</f>
        <v>ok</v>
      </c>
      <c r="N30" s="60">
        <f>H30-K30</f>
        <v>0</v>
      </c>
      <c r="O30" s="60">
        <f>N30/1.2</f>
        <v>0</v>
      </c>
      <c r="P30" s="60"/>
      <c r="Q30" s="60"/>
      <c r="R30" s="60"/>
      <c r="S30" s="60">
        <f>G30-O30-Q30</f>
        <v>0</v>
      </c>
      <c r="T30" s="60"/>
      <c r="U30" s="60"/>
      <c r="V30" s="60"/>
      <c r="W30" s="60"/>
    </row>
    <row r="31" spans="1:23" x14ac:dyDescent="0.25">
      <c r="A31" s="69" t="s">
        <v>51</v>
      </c>
      <c r="B31" s="70">
        <v>0</v>
      </c>
      <c r="C31" s="91"/>
      <c r="D31" s="72"/>
      <c r="E31" s="71"/>
      <c r="F31" s="73" t="s">
        <v>43</v>
      </c>
      <c r="G31" s="74">
        <f>SUM(G29:G30)</f>
        <v>0</v>
      </c>
      <c r="H31" s="74">
        <f>SUM(H29:H30)</f>
        <v>0</v>
      </c>
      <c r="I31" s="74"/>
      <c r="J31" s="75"/>
      <c r="K31" s="74">
        <f>SUM(K29:K30)</f>
        <v>0</v>
      </c>
      <c r="L31" s="69"/>
      <c r="M31" s="70"/>
      <c r="N31" s="74">
        <f t="shared" ref="N31:O31" si="4">SUM(N29:N30)</f>
        <v>0</v>
      </c>
      <c r="O31" s="74">
        <f t="shared" si="4"/>
        <v>0</v>
      </c>
      <c r="P31" s="71"/>
      <c r="Q31" s="74">
        <f>SUM(Q29:Q30)</f>
        <v>0</v>
      </c>
      <c r="R31" s="74"/>
      <c r="S31" s="74">
        <f>SUM(S29:S30)</f>
        <v>0</v>
      </c>
      <c r="T31" s="74">
        <f>B31*1.1</f>
        <v>0</v>
      </c>
      <c r="U31" s="76">
        <f>MIN(S31,T31)</f>
        <v>0</v>
      </c>
      <c r="V31" s="77">
        <v>0</v>
      </c>
      <c r="W31" s="76">
        <f>U31*V31</f>
        <v>0</v>
      </c>
    </row>
    <row r="32" spans="1:23" ht="3" customHeight="1" x14ac:dyDescent="0.3">
      <c r="A32" s="16"/>
      <c r="B32" s="16"/>
      <c r="C32" s="78"/>
      <c r="D32" s="78"/>
      <c r="E32" s="78"/>
      <c r="F32" s="78"/>
      <c r="G32" s="79"/>
      <c r="H32" s="80"/>
      <c r="I32" s="81"/>
      <c r="J32" s="78"/>
      <c r="K32" s="82"/>
      <c r="L32" s="83"/>
      <c r="M32" s="84"/>
      <c r="N32" s="84"/>
      <c r="O32" s="84"/>
      <c r="P32" s="84"/>
      <c r="Q32" s="84"/>
      <c r="R32" s="84"/>
      <c r="S32" s="84"/>
      <c r="T32" s="84"/>
      <c r="U32" s="85"/>
    </row>
    <row r="33" spans="1:23" ht="15.75" customHeight="1" thickBot="1" x14ac:dyDescent="0.3">
      <c r="A33" s="45" t="s">
        <v>52</v>
      </c>
      <c r="B33" s="46"/>
      <c r="C33" s="46"/>
      <c r="D33" s="46"/>
      <c r="E33" s="46"/>
      <c r="F33" s="46"/>
      <c r="G33" s="46"/>
      <c r="H33" s="46"/>
      <c r="I33" s="46"/>
      <c r="J33" s="46"/>
      <c r="K33" s="86"/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ht="15" customHeight="1" x14ac:dyDescent="0.25">
      <c r="A34" s="95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</row>
    <row r="35" spans="1:23" x14ac:dyDescent="0.25">
      <c r="A35" s="99"/>
      <c r="B35" s="99"/>
      <c r="C35" s="100"/>
      <c r="D35" s="64"/>
      <c r="E35" s="63"/>
      <c r="F35" s="101"/>
      <c r="G35" s="66"/>
      <c r="H35" s="66"/>
      <c r="I35" s="66"/>
      <c r="J35" s="67"/>
      <c r="K35" s="68"/>
      <c r="L35" s="59" t="str">
        <f>+IF(AND(D35&gt;=$H$4,D35&lt;=$J$4),"ok","ko")</f>
        <v>ko</v>
      </c>
      <c r="M35" s="59" t="str">
        <f>IF(J35&gt;=D35,"ok","ko")</f>
        <v>ok</v>
      </c>
      <c r="N35" s="60">
        <f>H35-K35</f>
        <v>0</v>
      </c>
      <c r="O35" s="60">
        <f>N35/1.2</f>
        <v>0</v>
      </c>
      <c r="P35" s="60"/>
      <c r="Q35" s="60"/>
      <c r="R35" s="60"/>
      <c r="S35" s="60">
        <f>G35-O35-Q35</f>
        <v>0</v>
      </c>
      <c r="T35" s="60"/>
      <c r="U35" s="60"/>
      <c r="V35" s="60"/>
      <c r="W35" s="60"/>
    </row>
    <row r="36" spans="1:23" x14ac:dyDescent="0.25">
      <c r="A36" s="102"/>
      <c r="B36" s="102"/>
      <c r="C36" s="90"/>
      <c r="D36" s="64"/>
      <c r="E36" s="63"/>
      <c r="F36" s="65"/>
      <c r="G36" s="66"/>
      <c r="H36" s="66"/>
      <c r="I36" s="66"/>
      <c r="J36" s="67"/>
      <c r="K36" s="68"/>
      <c r="L36" s="59" t="str">
        <f>+IF(AND(D36&gt;=$H$4,D36&lt;=$J$4),"ok","ko")</f>
        <v>ko</v>
      </c>
      <c r="M36" s="59" t="str">
        <f>IF(J36&gt;=D36,"ok","ko")</f>
        <v>ok</v>
      </c>
      <c r="N36" s="60">
        <f>H36-K36</f>
        <v>0</v>
      </c>
      <c r="O36" s="60">
        <f>N36/1.2</f>
        <v>0</v>
      </c>
      <c r="P36" s="60"/>
      <c r="Q36" s="60"/>
      <c r="R36" s="60"/>
      <c r="S36" s="60">
        <f>G36-O36-Q36</f>
        <v>0</v>
      </c>
      <c r="T36" s="60"/>
      <c r="U36" s="60"/>
      <c r="V36" s="60"/>
      <c r="W36" s="60"/>
    </row>
    <row r="37" spans="1:23" x14ac:dyDescent="0.25">
      <c r="A37" s="103" t="s">
        <v>54</v>
      </c>
      <c r="B37" s="104">
        <v>0</v>
      </c>
      <c r="C37" s="105"/>
      <c r="D37" s="106"/>
      <c r="E37" s="107"/>
      <c r="F37" s="108"/>
      <c r="G37" s="109">
        <f>SUM(G35:G36)</f>
        <v>0</v>
      </c>
      <c r="H37" s="109">
        <f>SUM(H35:H36)</f>
        <v>0</v>
      </c>
      <c r="I37" s="109"/>
      <c r="J37" s="110"/>
      <c r="K37" s="109">
        <f>SUM(K35:K36)</f>
        <v>0</v>
      </c>
      <c r="L37" s="111"/>
      <c r="M37" s="112"/>
      <c r="N37" s="109">
        <f>SUM(N35:N36)</f>
        <v>0</v>
      </c>
      <c r="O37" s="109">
        <f>SUM(O35:O36)</f>
        <v>0</v>
      </c>
      <c r="P37" s="113"/>
      <c r="Q37" s="109">
        <f>SUM(Q35:Q36)</f>
        <v>0</v>
      </c>
      <c r="R37" s="114"/>
      <c r="S37" s="109">
        <f>SUM(S35:S36)</f>
        <v>0</v>
      </c>
      <c r="T37" s="114">
        <f>B37*1.1</f>
        <v>0</v>
      </c>
      <c r="U37" s="114">
        <f>MIN(S37,T37)</f>
        <v>0</v>
      </c>
      <c r="V37" s="115">
        <v>0</v>
      </c>
      <c r="W37" s="116">
        <f>U37*V37</f>
        <v>0</v>
      </c>
    </row>
    <row r="38" spans="1:23" ht="15" customHeight="1" x14ac:dyDescent="0.25">
      <c r="A38" s="117" t="s">
        <v>55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</row>
    <row r="39" spans="1:23" x14ac:dyDescent="0.25">
      <c r="A39" s="99"/>
      <c r="B39" s="99"/>
      <c r="C39" s="100"/>
      <c r="D39" s="64"/>
      <c r="E39" s="63"/>
      <c r="F39" s="101"/>
      <c r="G39" s="66"/>
      <c r="H39" s="66"/>
      <c r="I39" s="66"/>
      <c r="J39" s="67"/>
      <c r="K39" s="68"/>
      <c r="L39" s="59" t="str">
        <f>+IF(AND(D39&gt;=$H$4,D39&lt;=$J$4),"ok","ko")</f>
        <v>ko</v>
      </c>
      <c r="M39" s="59" t="str">
        <f>IF(J39&gt;=D39,"ok","ko")</f>
        <v>ok</v>
      </c>
      <c r="N39" s="60">
        <f>H39-K39</f>
        <v>0</v>
      </c>
      <c r="O39" s="60">
        <f>N39/1.2</f>
        <v>0</v>
      </c>
      <c r="P39" s="60"/>
      <c r="Q39" s="60"/>
      <c r="R39" s="60"/>
      <c r="S39" s="60">
        <f>G39-O39-Q39</f>
        <v>0</v>
      </c>
      <c r="T39" s="60"/>
      <c r="U39" s="60"/>
      <c r="V39" s="60"/>
      <c r="W39" s="60"/>
    </row>
    <row r="40" spans="1:23" x14ac:dyDescent="0.25">
      <c r="A40" s="102"/>
      <c r="B40" s="102"/>
      <c r="C40" s="90"/>
      <c r="D40" s="64"/>
      <c r="E40" s="63"/>
      <c r="F40" s="65"/>
      <c r="G40" s="66"/>
      <c r="H40" s="66"/>
      <c r="I40" s="66"/>
      <c r="J40" s="67"/>
      <c r="K40" s="68"/>
      <c r="L40" s="59" t="str">
        <f>+IF(AND(D40&gt;=$H$4,D40&lt;=$J$4),"ok","ko")</f>
        <v>ko</v>
      </c>
      <c r="M40" s="59" t="str">
        <f>IF(J40&gt;=D40,"ok","ko")</f>
        <v>ok</v>
      </c>
      <c r="N40" s="60">
        <f>H40-K40</f>
        <v>0</v>
      </c>
      <c r="O40" s="60">
        <f>N40/1.2</f>
        <v>0</v>
      </c>
      <c r="P40" s="60"/>
      <c r="Q40" s="60"/>
      <c r="R40" s="60"/>
      <c r="S40" s="60">
        <f>G40-O40-Q40</f>
        <v>0</v>
      </c>
      <c r="T40" s="60"/>
      <c r="U40" s="60"/>
      <c r="V40" s="60"/>
      <c r="W40" s="60"/>
    </row>
    <row r="41" spans="1:23" x14ac:dyDescent="0.25">
      <c r="A41" s="103" t="s">
        <v>56</v>
      </c>
      <c r="B41" s="104">
        <v>0</v>
      </c>
      <c r="C41" s="105"/>
      <c r="D41" s="106"/>
      <c r="E41" s="107"/>
      <c r="F41" s="108"/>
      <c r="G41" s="109">
        <f>SUM(G39:G40)</f>
        <v>0</v>
      </c>
      <c r="H41" s="109">
        <f>SUM(H39:H40)</f>
        <v>0</v>
      </c>
      <c r="I41" s="109"/>
      <c r="J41" s="110"/>
      <c r="K41" s="109">
        <f>SUM(K39:K40)</f>
        <v>0</v>
      </c>
      <c r="L41" s="111"/>
      <c r="M41" s="112"/>
      <c r="N41" s="109">
        <f>SUM(N39:N40)</f>
        <v>0</v>
      </c>
      <c r="O41" s="109">
        <f>SUM(O39:O40)</f>
        <v>0</v>
      </c>
      <c r="P41" s="113"/>
      <c r="Q41" s="109">
        <f>SUM(Q39:Q40)</f>
        <v>0</v>
      </c>
      <c r="R41" s="114"/>
      <c r="S41" s="109">
        <f>SUM(S39:S40)</f>
        <v>0</v>
      </c>
      <c r="T41" s="114">
        <f>B41*1.1</f>
        <v>0</v>
      </c>
      <c r="U41" s="114">
        <f>MIN(S41,T41)</f>
        <v>0</v>
      </c>
      <c r="V41" s="115">
        <v>0</v>
      </c>
      <c r="W41" s="116">
        <f>U41*V41</f>
        <v>0</v>
      </c>
    </row>
    <row r="42" spans="1:23" x14ac:dyDescent="0.25">
      <c r="A42" s="69" t="s">
        <v>57</v>
      </c>
      <c r="B42" s="70">
        <f>B37+B41</f>
        <v>0</v>
      </c>
      <c r="C42" s="71"/>
      <c r="D42" s="71"/>
      <c r="E42" s="71"/>
      <c r="F42" s="75" t="s">
        <v>43</v>
      </c>
      <c r="G42" s="74">
        <f>G37+G41</f>
        <v>0</v>
      </c>
      <c r="H42" s="74">
        <f>H37+H41</f>
        <v>0</v>
      </c>
      <c r="I42" s="74"/>
      <c r="J42" s="75"/>
      <c r="K42" s="74">
        <f>K37+K41</f>
        <v>0</v>
      </c>
      <c r="L42" s="69"/>
      <c r="M42" s="70"/>
      <c r="N42" s="74">
        <f>N37+N41</f>
        <v>0</v>
      </c>
      <c r="O42" s="74">
        <f>O37+O41</f>
        <v>0</v>
      </c>
      <c r="P42" s="71"/>
      <c r="Q42" s="74">
        <f>Q37+Q41</f>
        <v>0</v>
      </c>
      <c r="R42" s="74"/>
      <c r="S42" s="74">
        <f>S37+S41</f>
        <v>0</v>
      </c>
      <c r="T42" s="74"/>
      <c r="U42" s="76">
        <f>U37+U41</f>
        <v>0</v>
      </c>
      <c r="V42" s="74"/>
      <c r="W42" s="76">
        <f>W37+W41</f>
        <v>0</v>
      </c>
    </row>
    <row r="43" spans="1:23" ht="3" customHeight="1" x14ac:dyDescent="0.3">
      <c r="A43" s="16"/>
      <c r="B43" s="16"/>
      <c r="C43" s="78"/>
      <c r="D43" s="78"/>
      <c r="E43" s="78"/>
      <c r="F43" s="78"/>
      <c r="G43" s="79"/>
      <c r="H43" s="80"/>
      <c r="I43" s="81"/>
      <c r="J43" s="78"/>
      <c r="K43" s="82"/>
      <c r="L43" s="83"/>
      <c r="M43" s="84"/>
      <c r="N43" s="84"/>
      <c r="O43" s="84"/>
      <c r="P43" s="84"/>
      <c r="Q43" s="84"/>
      <c r="R43" s="84"/>
      <c r="S43" s="84"/>
      <c r="T43" s="84"/>
      <c r="U43" s="85"/>
    </row>
    <row r="44" spans="1:23" ht="15" customHeight="1" x14ac:dyDescent="0.25">
      <c r="A44" s="45" t="s">
        <v>58</v>
      </c>
      <c r="B44" s="46"/>
      <c r="C44" s="46"/>
      <c r="D44" s="46"/>
      <c r="E44" s="46"/>
      <c r="F44" s="46"/>
      <c r="G44" s="46"/>
      <c r="H44" s="46"/>
      <c r="I44" s="46"/>
      <c r="J44" s="46"/>
      <c r="K44" s="86"/>
      <c r="L44" s="87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x14ac:dyDescent="0.25">
      <c r="A45" s="50"/>
      <c r="B45" s="51"/>
      <c r="C45" s="89"/>
      <c r="D45" s="53"/>
      <c r="E45" s="54"/>
      <c r="F45" s="55"/>
      <c r="G45" s="56"/>
      <c r="H45" s="56"/>
      <c r="I45" s="56"/>
      <c r="J45" s="57"/>
      <c r="K45" s="58"/>
      <c r="L45" s="59" t="str">
        <f>+IF(AND(D45&gt;=$H$4,D45&lt;=$J$4),"ok","ko")</f>
        <v>ko</v>
      </c>
      <c r="M45" s="59" t="str">
        <f>IF(J45&gt;=D45,"ok","ko")</f>
        <v>ok</v>
      </c>
      <c r="N45" s="60">
        <f>H45-K45</f>
        <v>0</v>
      </c>
      <c r="O45" s="60">
        <f>N45/1.2</f>
        <v>0</v>
      </c>
      <c r="P45" s="60"/>
      <c r="Q45" s="60"/>
      <c r="R45" s="60"/>
      <c r="S45" s="60">
        <f>G45-O45-Q45</f>
        <v>0</v>
      </c>
      <c r="T45" s="60"/>
      <c r="U45" s="60"/>
      <c r="V45" s="60"/>
      <c r="W45" s="60"/>
    </row>
    <row r="46" spans="1:23" x14ac:dyDescent="0.25">
      <c r="A46" s="61"/>
      <c r="B46" s="62"/>
      <c r="C46" s="90"/>
      <c r="D46" s="64"/>
      <c r="E46" s="63"/>
      <c r="F46" s="65"/>
      <c r="G46" s="66"/>
      <c r="H46" s="66"/>
      <c r="I46" s="66"/>
      <c r="J46" s="67"/>
      <c r="K46" s="68"/>
      <c r="L46" s="59" t="str">
        <f>+IF(AND(D46&gt;=$H$4,D46&lt;=$J$4),"ok","ko")</f>
        <v>ko</v>
      </c>
      <c r="M46" s="59" t="str">
        <f>IF(J46&gt;=D46,"ok","ko")</f>
        <v>ok</v>
      </c>
      <c r="N46" s="60">
        <f>H46-K46</f>
        <v>0</v>
      </c>
      <c r="O46" s="60">
        <f>N46/1.2</f>
        <v>0</v>
      </c>
      <c r="P46" s="60"/>
      <c r="Q46" s="60"/>
      <c r="R46" s="60"/>
      <c r="S46" s="60">
        <f>G46-O46-Q46</f>
        <v>0</v>
      </c>
      <c r="T46" s="60"/>
      <c r="U46" s="60"/>
      <c r="V46" s="60"/>
      <c r="W46" s="60"/>
    </row>
    <row r="47" spans="1:23" x14ac:dyDescent="0.25">
      <c r="A47" s="69" t="s">
        <v>59</v>
      </c>
      <c r="B47" s="70">
        <v>0</v>
      </c>
      <c r="C47" s="91"/>
      <c r="D47" s="72"/>
      <c r="E47" s="71"/>
      <c r="F47" s="73" t="s">
        <v>43</v>
      </c>
      <c r="G47" s="74">
        <f>SUM(G45:G46)</f>
        <v>0</v>
      </c>
      <c r="H47" s="74">
        <f>SUM(H45:H46)</f>
        <v>0</v>
      </c>
      <c r="I47" s="74"/>
      <c r="J47" s="75"/>
      <c r="K47" s="74">
        <f>SUM(K45:K46)</f>
        <v>0</v>
      </c>
      <c r="L47" s="69"/>
      <c r="M47" s="70"/>
      <c r="N47" s="74">
        <f t="shared" ref="N47:O47" si="5">SUM(N45:N46)</f>
        <v>0</v>
      </c>
      <c r="O47" s="74">
        <f t="shared" si="5"/>
        <v>0</v>
      </c>
      <c r="P47" s="71"/>
      <c r="Q47" s="74">
        <f>SUM(Q45:Q46)</f>
        <v>0</v>
      </c>
      <c r="R47" s="74"/>
      <c r="S47" s="74">
        <f>SUM(S45:S46)</f>
        <v>0</v>
      </c>
      <c r="T47" s="74">
        <f>B47*1.1</f>
        <v>0</v>
      </c>
      <c r="U47" s="76">
        <f>MIN(S47,T47)</f>
        <v>0</v>
      </c>
      <c r="V47" s="77">
        <v>0</v>
      </c>
      <c r="W47" s="76">
        <f>U47*V47</f>
        <v>0</v>
      </c>
    </row>
    <row r="48" spans="1:23" ht="3" customHeight="1" x14ac:dyDescent="0.3">
      <c r="A48" s="16"/>
      <c r="B48" s="16"/>
      <c r="C48" s="78"/>
      <c r="D48" s="78"/>
      <c r="E48" s="78"/>
      <c r="F48" s="78"/>
      <c r="G48" s="79"/>
      <c r="H48" s="80"/>
      <c r="I48" s="81"/>
      <c r="J48" s="78"/>
      <c r="K48" s="82"/>
      <c r="L48" s="83"/>
      <c r="M48" s="84"/>
      <c r="N48" s="84"/>
      <c r="O48" s="84"/>
      <c r="P48" s="84"/>
      <c r="Q48" s="84"/>
      <c r="R48" s="84"/>
      <c r="S48" s="84"/>
      <c r="T48" s="84"/>
      <c r="U48" s="85"/>
    </row>
    <row r="49" spans="1:24" x14ac:dyDescent="0.25">
      <c r="A49" s="45" t="s">
        <v>60</v>
      </c>
      <c r="B49" s="46"/>
      <c r="C49" s="46"/>
      <c r="D49" s="46"/>
      <c r="E49" s="46"/>
      <c r="F49" s="46"/>
      <c r="G49" s="46"/>
      <c r="H49" s="46"/>
      <c r="I49" s="46"/>
      <c r="J49" s="46"/>
      <c r="K49" s="86"/>
      <c r="L49" s="87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4" x14ac:dyDescent="0.25">
      <c r="A50" s="50"/>
      <c r="B50" s="51"/>
      <c r="C50" s="89"/>
      <c r="D50" s="53"/>
      <c r="E50" s="54"/>
      <c r="F50" s="55"/>
      <c r="G50" s="56"/>
      <c r="H50" s="56"/>
      <c r="I50" s="56"/>
      <c r="J50" s="57"/>
      <c r="K50" s="58"/>
      <c r="L50" s="59" t="str">
        <f>+IF(AND(D50&gt;=$H$4,D50&lt;=$J$4),"ok","ko")</f>
        <v>ko</v>
      </c>
      <c r="M50" s="59" t="str">
        <f>IF(J50&gt;=D50,"ok","ko")</f>
        <v>ok</v>
      </c>
      <c r="N50" s="60">
        <f>H50-K50</f>
        <v>0</v>
      </c>
      <c r="O50" s="60">
        <f>N50/1.2</f>
        <v>0</v>
      </c>
      <c r="P50" s="60"/>
      <c r="Q50" s="60"/>
      <c r="R50" s="60"/>
      <c r="S50" s="60">
        <f>G50-O50-Q50</f>
        <v>0</v>
      </c>
      <c r="T50" s="60"/>
      <c r="U50" s="60"/>
      <c r="V50" s="60"/>
      <c r="W50" s="60"/>
    </row>
    <row r="51" spans="1:24" x14ac:dyDescent="0.25">
      <c r="A51" s="61"/>
      <c r="B51" s="62"/>
      <c r="C51" s="90"/>
      <c r="D51" s="64"/>
      <c r="E51" s="63"/>
      <c r="F51" s="65"/>
      <c r="G51" s="66"/>
      <c r="H51" s="66"/>
      <c r="I51" s="66"/>
      <c r="J51" s="67"/>
      <c r="K51" s="68"/>
      <c r="L51" s="59" t="str">
        <f>+IF(AND(D51&gt;=$H$4,D51&lt;=$J$4),"ok","ko")</f>
        <v>ko</v>
      </c>
      <c r="M51" s="59" t="str">
        <f>IF(J51&gt;=D51,"ok","ko")</f>
        <v>ok</v>
      </c>
      <c r="N51" s="60">
        <f>H51-K51</f>
        <v>0</v>
      </c>
      <c r="O51" s="60">
        <f>N51/1.2</f>
        <v>0</v>
      </c>
      <c r="P51" s="60"/>
      <c r="Q51" s="60"/>
      <c r="R51" s="60"/>
      <c r="S51" s="60">
        <f>G51-O51-Q51</f>
        <v>0</v>
      </c>
      <c r="T51" s="60"/>
      <c r="U51" s="60"/>
      <c r="V51" s="60"/>
      <c r="W51" s="60"/>
    </row>
    <row r="52" spans="1:24" x14ac:dyDescent="0.25">
      <c r="A52" s="69" t="s">
        <v>61</v>
      </c>
      <c r="B52" s="70">
        <v>0</v>
      </c>
      <c r="C52" s="91"/>
      <c r="D52" s="72"/>
      <c r="E52" s="71"/>
      <c r="F52" s="73" t="s">
        <v>43</v>
      </c>
      <c r="G52" s="74">
        <f>SUM(G50:G51)</f>
        <v>0</v>
      </c>
      <c r="H52" s="74">
        <f>SUM(H50:H51)</f>
        <v>0</v>
      </c>
      <c r="I52" s="74"/>
      <c r="J52" s="75"/>
      <c r="K52" s="74">
        <f>SUM(K50:K51)</f>
        <v>0</v>
      </c>
      <c r="L52" s="69"/>
      <c r="M52" s="70"/>
      <c r="N52" s="74">
        <f t="shared" ref="N52:O52" si="6">SUM(N50:N51)</f>
        <v>0</v>
      </c>
      <c r="O52" s="74">
        <f t="shared" si="6"/>
        <v>0</v>
      </c>
      <c r="P52" s="71"/>
      <c r="Q52" s="74">
        <f>SUM(Q50:Q51)</f>
        <v>0</v>
      </c>
      <c r="R52" s="74"/>
      <c r="S52" s="74">
        <f>SUM(S50:S51)</f>
        <v>0</v>
      </c>
      <c r="T52" s="74">
        <f>B52*1.1</f>
        <v>0</v>
      </c>
      <c r="U52" s="76">
        <f>MIN(S52,T52)</f>
        <v>0</v>
      </c>
      <c r="V52" s="77">
        <v>0</v>
      </c>
      <c r="W52" s="76">
        <f>U52*V52</f>
        <v>0</v>
      </c>
    </row>
    <row r="53" spans="1:24" ht="3" customHeight="1" x14ac:dyDescent="0.25">
      <c r="A53" s="16"/>
      <c r="B53" s="16"/>
      <c r="C53" s="16"/>
      <c r="D53" s="16"/>
      <c r="E53" s="16"/>
      <c r="F53" s="16"/>
      <c r="G53" s="119"/>
      <c r="H53" s="119"/>
      <c r="I53" s="16"/>
      <c r="J53" s="16"/>
      <c r="K53" s="120"/>
      <c r="L53" s="83"/>
      <c r="M53" s="84"/>
      <c r="N53" s="84"/>
      <c r="O53" s="84"/>
      <c r="P53" s="84"/>
      <c r="Q53" s="84"/>
      <c r="R53" s="84"/>
      <c r="S53" s="84"/>
      <c r="T53" s="84"/>
      <c r="U53" s="85"/>
    </row>
    <row r="54" spans="1:24" ht="15" customHeight="1" x14ac:dyDescent="0.25">
      <c r="A54" s="121" t="s">
        <v>62</v>
      </c>
      <c r="B54" s="46"/>
      <c r="C54" s="46"/>
      <c r="D54" s="46"/>
      <c r="E54" s="46"/>
      <c r="F54" s="46"/>
      <c r="G54" s="46"/>
      <c r="H54" s="46"/>
      <c r="I54" s="46"/>
      <c r="J54" s="46"/>
      <c r="K54" s="86"/>
      <c r="L54" s="87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4" x14ac:dyDescent="0.25">
      <c r="A55" s="50"/>
      <c r="B55" s="51"/>
      <c r="C55" s="89"/>
      <c r="D55" s="53"/>
      <c r="E55" s="54"/>
      <c r="F55" s="55"/>
      <c r="G55" s="56"/>
      <c r="H55" s="56"/>
      <c r="I55" s="56"/>
      <c r="J55" s="57"/>
      <c r="K55" s="58"/>
      <c r="L55" s="59" t="str">
        <f>+IF(AND(D55&gt;=$H$4,D55&lt;=$J$4),"ok","ko")</f>
        <v>ko</v>
      </c>
      <c r="M55" s="59" t="str">
        <f>IF(J55&gt;=D55,"ok","ko")</f>
        <v>ok</v>
      </c>
      <c r="N55" s="60">
        <f>H55-K55</f>
        <v>0</v>
      </c>
      <c r="O55" s="60">
        <f>N55/1.2</f>
        <v>0</v>
      </c>
      <c r="P55" s="60"/>
      <c r="Q55" s="60"/>
      <c r="R55" s="60"/>
      <c r="S55" s="60">
        <f>G55-O55-Q55</f>
        <v>0</v>
      </c>
      <c r="T55" s="60"/>
      <c r="U55" s="60"/>
      <c r="V55" s="60"/>
      <c r="W55" s="60"/>
    </row>
    <row r="56" spans="1:24" x14ac:dyDescent="0.25">
      <c r="A56" s="61"/>
      <c r="B56" s="62"/>
      <c r="C56" s="90"/>
      <c r="D56" s="64"/>
      <c r="E56" s="63"/>
      <c r="F56" s="65"/>
      <c r="G56" s="66"/>
      <c r="H56" s="66"/>
      <c r="I56" s="66"/>
      <c r="J56" s="67"/>
      <c r="K56" s="68"/>
      <c r="L56" s="59" t="str">
        <f>+IF(AND(D56&gt;=$H$4,D56&lt;=$J$4),"ok","ko")</f>
        <v>ko</v>
      </c>
      <c r="M56" s="59" t="str">
        <f>IF(J56&gt;=D56,"ok","ko")</f>
        <v>ok</v>
      </c>
      <c r="N56" s="60">
        <f>H56-K56</f>
        <v>0</v>
      </c>
      <c r="O56" s="60">
        <f>N56/1.2</f>
        <v>0</v>
      </c>
      <c r="P56" s="60"/>
      <c r="Q56" s="60"/>
      <c r="R56" s="60"/>
      <c r="S56" s="60">
        <f>G56-O56-Q56</f>
        <v>0</v>
      </c>
      <c r="T56" s="60"/>
      <c r="U56" s="60"/>
      <c r="V56" s="60"/>
      <c r="W56" s="60"/>
    </row>
    <row r="57" spans="1:24" x14ac:dyDescent="0.25">
      <c r="A57" s="69" t="s">
        <v>63</v>
      </c>
      <c r="B57" s="70">
        <v>0</v>
      </c>
      <c r="C57" s="91"/>
      <c r="D57" s="72"/>
      <c r="E57" s="71"/>
      <c r="F57" s="73" t="s">
        <v>43</v>
      </c>
      <c r="G57" s="74">
        <f>SUM(G55:G56)</f>
        <v>0</v>
      </c>
      <c r="H57" s="74">
        <f>SUM(H55:H56)</f>
        <v>0</v>
      </c>
      <c r="I57" s="74"/>
      <c r="J57" s="75"/>
      <c r="K57" s="74">
        <f>SUM(K55:K56)</f>
        <v>0</v>
      </c>
      <c r="L57" s="69"/>
      <c r="M57" s="70"/>
      <c r="N57" s="74">
        <f t="shared" ref="N57:O57" si="7">SUM(N55:N56)</f>
        <v>0</v>
      </c>
      <c r="O57" s="74">
        <f t="shared" si="7"/>
        <v>0</v>
      </c>
      <c r="P57" s="71"/>
      <c r="Q57" s="74">
        <f>SUM(Q55:Q56)</f>
        <v>0</v>
      </c>
      <c r="R57" s="74"/>
      <c r="S57" s="74">
        <f>SUM(S55:S56)</f>
        <v>0</v>
      </c>
      <c r="T57" s="74">
        <f>B57*1.1</f>
        <v>0</v>
      </c>
      <c r="U57" s="76">
        <f>MIN(S57,T57,(S11+S16+S21+S26+S31+S42+S47+S52+S57)*0.1)</f>
        <v>0</v>
      </c>
      <c r="V57" s="77">
        <v>0</v>
      </c>
      <c r="W57" s="76">
        <f>U57*V57</f>
        <v>0</v>
      </c>
    </row>
    <row r="58" spans="1:24" ht="3" customHeight="1" x14ac:dyDescent="0.25">
      <c r="A58" s="16"/>
      <c r="B58" s="16"/>
      <c r="C58" s="16"/>
      <c r="D58" s="16"/>
      <c r="E58" s="16"/>
      <c r="F58" s="16"/>
      <c r="G58" s="119"/>
      <c r="H58" s="119"/>
      <c r="I58" s="16"/>
      <c r="J58" s="16"/>
      <c r="K58" s="120"/>
      <c r="L58" s="83"/>
      <c r="M58" s="84"/>
      <c r="N58" s="84"/>
      <c r="O58" s="84"/>
      <c r="P58" s="84"/>
      <c r="Q58" s="84"/>
      <c r="R58" s="84"/>
      <c r="S58" s="84"/>
      <c r="T58" s="84"/>
      <c r="U58" s="85"/>
    </row>
    <row r="59" spans="1:24" x14ac:dyDescent="0.25">
      <c r="A59" s="122" t="s">
        <v>64</v>
      </c>
      <c r="B59" s="123">
        <f>+B11+B16+B21+B26+B31+B42+B47+B52+B57</f>
        <v>0</v>
      </c>
      <c r="C59" s="124"/>
      <c r="D59" s="124"/>
      <c r="E59" s="124"/>
      <c r="F59" s="125"/>
      <c r="G59" s="123">
        <f>+G11+G16+G21+G26+G31+G42+G47+G52+G57</f>
        <v>0</v>
      </c>
      <c r="H59" s="123">
        <f>+H11+H16+H21+H26+H31+H42+H47+H52+H57</f>
        <v>0</v>
      </c>
      <c r="I59" s="126"/>
      <c r="J59" s="124"/>
      <c r="K59" s="123">
        <f>+K11+K16+K21+K26+K31+K42+K47+K52+K57</f>
        <v>0</v>
      </c>
      <c r="L59" s="127"/>
      <c r="M59" s="128"/>
      <c r="N59" s="128">
        <f>+N11+N16+N21+N26+N31+N42+N47+N52+N57</f>
        <v>0</v>
      </c>
      <c r="O59" s="128">
        <f>+O11+O16+O21+O26+O31+O42+O47+O52+O57</f>
        <v>0</v>
      </c>
      <c r="P59" s="129"/>
      <c r="Q59" s="128">
        <f>+Q11+Q16+Q21+Q26+Q31+Q42+Q47+Q52+Q57</f>
        <v>0</v>
      </c>
      <c r="R59" s="128"/>
      <c r="S59" s="128">
        <f>+S11+S16+S21+S26+S31+S42+S47+S52+S57</f>
        <v>0</v>
      </c>
      <c r="T59" s="128"/>
      <c r="U59" s="128">
        <f>+U11+U16+U21+U26+U31+U42+U47+U52+U57</f>
        <v>0</v>
      </c>
      <c r="V59" s="128"/>
      <c r="W59" s="130">
        <f>+W11+W16+W21+W26+W31+W42+W47+W52+W57</f>
        <v>0</v>
      </c>
    </row>
    <row r="60" spans="1:24" ht="3" customHeight="1" x14ac:dyDescent="0.25">
      <c r="A60" s="131"/>
      <c r="B60" s="132"/>
      <c r="C60" s="132"/>
      <c r="D60" s="133"/>
      <c r="E60" s="133"/>
      <c r="F60" s="133"/>
      <c r="G60" s="134"/>
      <c r="H60" s="132"/>
      <c r="I60" s="132"/>
      <c r="J60" s="135"/>
      <c r="K60" s="133"/>
      <c r="L60" s="132"/>
    </row>
    <row r="61" spans="1:24" ht="15.75" customHeight="1" x14ac:dyDescent="0.25">
      <c r="A61" s="136" t="s">
        <v>65</v>
      </c>
      <c r="B61" s="137" t="s">
        <v>66</v>
      </c>
      <c r="C61" s="138"/>
      <c r="D61" s="138"/>
      <c r="E61" s="138"/>
      <c r="F61" s="138"/>
      <c r="G61" s="138"/>
      <c r="H61" s="138"/>
      <c r="I61" s="138"/>
      <c r="J61" s="138"/>
      <c r="K61" s="139"/>
      <c r="L61" s="140"/>
      <c r="U61" s="141" t="s">
        <v>67</v>
      </c>
      <c r="V61" s="141"/>
      <c r="W61" s="142"/>
    </row>
    <row r="62" spans="1:24" ht="15.75" x14ac:dyDescent="0.25">
      <c r="A62" s="143"/>
      <c r="B62" s="144" t="s">
        <v>68</v>
      </c>
      <c r="C62" s="140"/>
      <c r="D62" s="140"/>
      <c r="E62" s="140"/>
      <c r="F62" s="140"/>
      <c r="G62" s="140"/>
      <c r="H62" s="140"/>
      <c r="I62" s="140"/>
      <c r="J62" s="140"/>
      <c r="K62" s="145"/>
      <c r="L62" s="140"/>
      <c r="U62" s="141" t="s">
        <v>69</v>
      </c>
      <c r="V62" s="141"/>
      <c r="W62" s="142"/>
    </row>
    <row r="63" spans="1:24" x14ac:dyDescent="0.25">
      <c r="A63" s="143"/>
      <c r="B63" s="146" t="s">
        <v>70</v>
      </c>
      <c r="C63" s="147"/>
      <c r="D63" s="147"/>
      <c r="E63" s="147"/>
      <c r="F63" s="147"/>
      <c r="G63" s="147"/>
      <c r="H63" s="147"/>
      <c r="I63" s="147"/>
      <c r="J63" s="147"/>
      <c r="K63" s="148"/>
      <c r="L63" s="149"/>
      <c r="U63" s="141" t="s">
        <v>2</v>
      </c>
      <c r="V63" s="141"/>
      <c r="W63" s="142"/>
      <c r="X63" t="str">
        <f>IF(AND(W59*0.5&gt;=W61,W59*0.8&lt;=W61),"ok","ko")</f>
        <v>ok</v>
      </c>
    </row>
    <row r="64" spans="1:24" ht="15.75" x14ac:dyDescent="0.25">
      <c r="A64" s="143"/>
      <c r="B64" s="150" t="s">
        <v>71</v>
      </c>
      <c r="C64" s="151"/>
      <c r="D64" s="151"/>
      <c r="E64" s="151"/>
      <c r="F64" s="151"/>
      <c r="G64" s="151"/>
      <c r="H64" s="151"/>
      <c r="I64" s="151"/>
      <c r="J64" s="149"/>
      <c r="K64" s="152"/>
      <c r="L64" s="153"/>
      <c r="U64" s="141" t="s">
        <v>6</v>
      </c>
      <c r="V64" s="141"/>
      <c r="W64" s="154">
        <f>MIN(W59,W61)-W62-W63</f>
        <v>0</v>
      </c>
    </row>
    <row r="65" spans="1:21" ht="3" customHeight="1" x14ac:dyDescent="0.25">
      <c r="A65" s="143"/>
      <c r="B65" s="150"/>
      <c r="C65" s="151"/>
      <c r="D65" s="151"/>
      <c r="E65" s="151"/>
      <c r="F65" s="151"/>
      <c r="G65" s="151"/>
      <c r="H65" s="151"/>
      <c r="I65" s="151"/>
      <c r="J65" s="149"/>
      <c r="K65" s="152"/>
      <c r="L65" s="153"/>
      <c r="U65" s="155" t="s">
        <v>72</v>
      </c>
    </row>
    <row r="66" spans="1:21" x14ac:dyDescent="0.25">
      <c r="A66" s="143"/>
      <c r="B66" s="156" t="s">
        <v>73</v>
      </c>
      <c r="C66" s="157"/>
      <c r="D66" s="157"/>
      <c r="E66" s="157"/>
      <c r="F66" s="157"/>
      <c r="G66" s="157"/>
      <c r="H66" s="157"/>
      <c r="I66" s="157"/>
      <c r="J66" s="157"/>
      <c r="K66" s="158"/>
      <c r="L66" s="159"/>
    </row>
    <row r="67" spans="1:21" ht="3" customHeight="1" x14ac:dyDescent="0.25">
      <c r="A67" s="160"/>
      <c r="B67" s="161"/>
      <c r="C67" s="162"/>
      <c r="D67" s="162"/>
      <c r="E67" s="162"/>
      <c r="F67" s="157"/>
      <c r="G67" s="157"/>
      <c r="H67" s="157"/>
      <c r="I67" s="157"/>
      <c r="J67" s="157"/>
      <c r="K67" s="163"/>
      <c r="L67" s="159"/>
    </row>
    <row r="68" spans="1:21" x14ac:dyDescent="0.25">
      <c r="A68" s="136" t="s">
        <v>74</v>
      </c>
      <c r="B68" s="137" t="s">
        <v>66</v>
      </c>
      <c r="C68" s="138"/>
      <c r="D68" s="138"/>
      <c r="E68" s="138"/>
      <c r="F68" s="138"/>
      <c r="G68" s="138"/>
      <c r="H68" s="138"/>
      <c r="I68" s="138"/>
      <c r="J68" s="164"/>
      <c r="K68" s="165"/>
      <c r="L68" s="166"/>
    </row>
    <row r="69" spans="1:21" ht="27" customHeight="1" x14ac:dyDescent="0.25">
      <c r="A69" s="143"/>
      <c r="B69" s="167" t="s">
        <v>75</v>
      </c>
      <c r="C69" s="168"/>
      <c r="D69" s="168"/>
      <c r="E69" s="168"/>
      <c r="F69" s="168"/>
      <c r="G69" s="168"/>
      <c r="H69" s="168"/>
      <c r="I69" s="168"/>
      <c r="J69" s="168"/>
      <c r="K69" s="169"/>
      <c r="L69" s="140"/>
    </row>
    <row r="70" spans="1:21" x14ac:dyDescent="0.25">
      <c r="A70" s="143"/>
      <c r="B70" s="170" t="s">
        <v>70</v>
      </c>
      <c r="C70" s="159"/>
      <c r="D70" s="159"/>
      <c r="E70" s="159"/>
      <c r="F70" s="159"/>
      <c r="G70" s="159"/>
      <c r="H70" s="159"/>
      <c r="I70" s="159"/>
      <c r="J70" s="159"/>
      <c r="K70" s="158"/>
      <c r="L70" s="159"/>
    </row>
    <row r="71" spans="1:21" x14ac:dyDescent="0.25">
      <c r="A71" s="143"/>
      <c r="B71" s="170" t="s">
        <v>71</v>
      </c>
      <c r="C71" s="159"/>
      <c r="D71" s="159"/>
      <c r="E71" s="159"/>
      <c r="F71" s="159"/>
      <c r="G71" s="159"/>
      <c r="H71" s="159"/>
      <c r="I71" s="159"/>
      <c r="J71" s="159"/>
      <c r="K71" s="158"/>
      <c r="L71" s="159"/>
    </row>
    <row r="72" spans="1:21" ht="3" customHeight="1" x14ac:dyDescent="0.25">
      <c r="A72" s="143"/>
      <c r="C72" s="171"/>
      <c r="D72" s="171"/>
      <c r="E72" s="171"/>
      <c r="F72" s="171"/>
      <c r="G72" s="171"/>
      <c r="H72" s="171"/>
      <c r="I72" s="171"/>
      <c r="J72" s="171"/>
      <c r="K72" s="163"/>
      <c r="L72" s="159"/>
    </row>
    <row r="73" spans="1:21" x14ac:dyDescent="0.25">
      <c r="A73" s="143"/>
      <c r="B73" s="156" t="s">
        <v>73</v>
      </c>
      <c r="C73" s="157"/>
      <c r="D73" s="157"/>
      <c r="E73" s="157"/>
      <c r="F73" s="157"/>
      <c r="G73" s="157"/>
      <c r="H73" s="157"/>
      <c r="I73" s="157"/>
      <c r="J73" s="157"/>
      <c r="K73" s="172"/>
      <c r="L73" s="171"/>
    </row>
    <row r="74" spans="1:21" ht="3" customHeight="1" x14ac:dyDescent="0.25">
      <c r="A74" s="160"/>
      <c r="B74" s="173"/>
      <c r="C74" s="174"/>
      <c r="D74" s="174"/>
      <c r="E74" s="174"/>
      <c r="F74" s="174"/>
      <c r="G74" s="174"/>
      <c r="H74" s="174"/>
      <c r="I74" s="174"/>
      <c r="J74" s="174"/>
      <c r="K74" s="175"/>
      <c r="L74" s="171"/>
    </row>
  </sheetData>
  <mergeCells count="38">
    <mergeCell ref="A68:A74"/>
    <mergeCell ref="B69:K69"/>
    <mergeCell ref="L54:W54"/>
    <mergeCell ref="A55:A56"/>
    <mergeCell ref="A61:A67"/>
    <mergeCell ref="U61:V61"/>
    <mergeCell ref="U62:V62"/>
    <mergeCell ref="U63:V63"/>
    <mergeCell ref="U64:V64"/>
    <mergeCell ref="A39:A40"/>
    <mergeCell ref="B39:B40"/>
    <mergeCell ref="L44:W44"/>
    <mergeCell ref="A45:A46"/>
    <mergeCell ref="L49:W49"/>
    <mergeCell ref="A50:A51"/>
    <mergeCell ref="L23:W23"/>
    <mergeCell ref="A24:A25"/>
    <mergeCell ref="L28:W28"/>
    <mergeCell ref="A29:A30"/>
    <mergeCell ref="L33:W33"/>
    <mergeCell ref="A35:A36"/>
    <mergeCell ref="B35:B36"/>
    <mergeCell ref="L8:W8"/>
    <mergeCell ref="A9:A10"/>
    <mergeCell ref="L13:W13"/>
    <mergeCell ref="A14:A15"/>
    <mergeCell ref="L18:W18"/>
    <mergeCell ref="A19:A20"/>
    <mergeCell ref="A1:K1"/>
    <mergeCell ref="L1:W1"/>
    <mergeCell ref="L5:W5"/>
    <mergeCell ref="A6:B6"/>
    <mergeCell ref="C6:I6"/>
    <mergeCell ref="J6:K6"/>
    <mergeCell ref="L6:M6"/>
    <mergeCell ref="N6:P6"/>
    <mergeCell ref="Q6:U6"/>
    <mergeCell ref="V6:W6"/>
  </mergeCells>
  <conditionalFormatting sqref="L7:M7">
    <cfRule type="cellIs" dxfId="10" priority="11" stopIfTrue="1" operator="equal">
      <formula>"ok"</formula>
    </cfRule>
  </conditionalFormatting>
  <conditionalFormatting sqref="L9:M10">
    <cfRule type="cellIs" dxfId="9" priority="10" operator="equal">
      <formula>"KO"</formula>
    </cfRule>
  </conditionalFormatting>
  <conditionalFormatting sqref="L14:M15">
    <cfRule type="cellIs" dxfId="8" priority="9" operator="equal">
      <formula>"KO"</formula>
    </cfRule>
  </conditionalFormatting>
  <conditionalFormatting sqref="L19:M20">
    <cfRule type="cellIs" dxfId="7" priority="8" operator="equal">
      <formula>"KO"</formula>
    </cfRule>
  </conditionalFormatting>
  <conditionalFormatting sqref="L24:M25">
    <cfRule type="cellIs" dxfId="6" priority="7" operator="equal">
      <formula>"KO"</formula>
    </cfRule>
  </conditionalFormatting>
  <conditionalFormatting sqref="L29:M30">
    <cfRule type="cellIs" dxfId="5" priority="6" operator="equal">
      <formula>"KO"</formula>
    </cfRule>
  </conditionalFormatting>
  <conditionalFormatting sqref="L35:M36">
    <cfRule type="cellIs" dxfId="4" priority="5" operator="equal">
      <formula>"KO"</formula>
    </cfRule>
  </conditionalFormatting>
  <conditionalFormatting sqref="L39:M40">
    <cfRule type="cellIs" dxfId="3" priority="4" operator="equal">
      <formula>"KO"</formula>
    </cfRule>
  </conditionalFormatting>
  <conditionalFormatting sqref="L45:M46">
    <cfRule type="cellIs" dxfId="2" priority="3" operator="equal">
      <formula>"KO"</formula>
    </cfRule>
  </conditionalFormatting>
  <conditionalFormatting sqref="L50:M51">
    <cfRule type="cellIs" dxfId="1" priority="2" operator="equal">
      <formula>"KO"</formula>
    </cfRule>
  </conditionalFormatting>
  <conditionalFormatting sqref="L55:M56">
    <cfRule type="cellIs" dxfId="0" priority="1" operator="equal">
      <formula>"KO"</formula>
    </cfRule>
  </conditionalFormatting>
  <printOptions horizontalCentered="1"/>
  <pageMargins left="0.7" right="0.7" top="0.75" bottom="0.75" header="0.3" footer="0.3"/>
  <pageSetup paperSize="9" scale="68" orientation="portrait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2-Etat détaillé dépenses</vt:lpstr>
      <vt:lpstr>'Annexe 2-Etat détaillé dépenses'!Zone_d_impression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NICOLLEAU François-Clément</dc:creator>
  <cp:lastModifiedBy>NICOLLEAU François-Clément</cp:lastModifiedBy>
  <dcterms:created xsi:type="dcterms:W3CDTF">2022-03-25T16:46:39Z</dcterms:created>
  <dcterms:modified xsi:type="dcterms:W3CDTF">2022-03-25T16:59:06Z</dcterms:modified>
</cp:coreProperties>
</file>