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5" i="1"/>
  <c r="E8"/>
  <c r="F19"/>
  <c r="F18"/>
  <c r="F16"/>
  <c r="F14"/>
  <c r="F13"/>
  <c r="D8"/>
  <c r="F8" s="1"/>
  <c r="G8" s="1"/>
  <c r="J15" l="1"/>
  <c r="F17"/>
</calcChain>
</file>

<file path=xl/sharedStrings.xml><?xml version="1.0" encoding="utf-8"?>
<sst xmlns="http://schemas.openxmlformats.org/spreadsheetml/2006/main" count="31" uniqueCount="28">
  <si>
    <t>Montant des dépenses environnementales (avant recette et avant plafond)</t>
  </si>
  <si>
    <t>Intensité environnementale du projet</t>
  </si>
  <si>
    <t>Intensité environnementale pour obtenir 12pts</t>
  </si>
  <si>
    <t>Note environnementale ( /12pts)</t>
  </si>
  <si>
    <t>Note environnementale retenue</t>
  </si>
  <si>
    <t>3pts</t>
  </si>
  <si>
    <t>Nouvel Installé</t>
  </si>
  <si>
    <t>Matériel à impact économique spécifique pour la filière</t>
  </si>
  <si>
    <t>2pts</t>
  </si>
  <si>
    <t>Traitement de moûts MC/MCR</t>
  </si>
  <si>
    <t>Investissements materiel favorisant le développement commercial</t>
  </si>
  <si>
    <t>4pts</t>
  </si>
  <si>
    <t>Projet collectif de restructuration</t>
  </si>
  <si>
    <t>1pts</t>
  </si>
  <si>
    <t>Alternative à MC/MCR ou sucrage sec</t>
  </si>
  <si>
    <t>8pts</t>
  </si>
  <si>
    <t>Oui ou Non</t>
  </si>
  <si>
    <t>Points disponibles</t>
  </si>
  <si>
    <t>Points accordés</t>
  </si>
  <si>
    <t>oui</t>
  </si>
  <si>
    <t>Critère</t>
  </si>
  <si>
    <t>Sous-critère</t>
  </si>
  <si>
    <t>Total</t>
  </si>
  <si>
    <t>Note finale</t>
  </si>
  <si>
    <t>Simulation de la note liée aux critères de priorité</t>
  </si>
  <si>
    <t>Montant global du projet présenté</t>
  </si>
  <si>
    <t>Note finale retenue (/20pts)</t>
  </si>
  <si>
    <t>non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</si>
</sst>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EEAD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FFC000"/>
      </left>
      <right style="thin">
        <color indexed="64"/>
      </right>
      <top style="double">
        <color rgb="FFFFC000"/>
      </top>
      <bottom style="double">
        <color rgb="FFFFC000"/>
      </bottom>
      <diagonal/>
    </border>
    <border>
      <left style="thin">
        <color indexed="64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thin">
        <color indexed="64"/>
      </bottom>
      <diagonal/>
    </border>
    <border>
      <left style="double">
        <color rgb="FFFFC000"/>
      </left>
      <right style="double">
        <color rgb="FFFFC000"/>
      </right>
      <top style="thin">
        <color indexed="64"/>
      </top>
      <bottom/>
      <diagonal/>
    </border>
    <border>
      <left style="double">
        <color rgb="FFFFC000"/>
      </left>
      <right style="double">
        <color rgb="FFFFC000"/>
      </right>
      <top/>
      <bottom style="thin">
        <color indexed="64"/>
      </bottom>
      <diagonal/>
    </border>
    <border>
      <left style="double">
        <color rgb="FFFFC000"/>
      </left>
      <right style="double">
        <color rgb="FFFFC000"/>
      </right>
      <top style="thin">
        <color indexed="64"/>
      </top>
      <bottom style="thin">
        <color indexed="64"/>
      </bottom>
      <diagonal/>
    </border>
    <border>
      <left style="double">
        <color rgb="FFFFC000"/>
      </left>
      <right style="double">
        <color rgb="FFFFC000"/>
      </right>
      <top style="thin">
        <color indexed="64"/>
      </top>
      <bottom style="double">
        <color rgb="FFFFC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8" xfId="0" applyBorder="1"/>
    <xf numFmtId="0" fontId="0" fillId="0" borderId="37" xfId="0" applyBorder="1"/>
    <xf numFmtId="0" fontId="0" fillId="0" borderId="5" xfId="0" applyBorder="1"/>
    <xf numFmtId="0" fontId="0" fillId="0" borderId="1" xfId="0" applyBorder="1"/>
    <xf numFmtId="0" fontId="0" fillId="0" borderId="5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1EEAD"/>
      <color rgb="FF33CC33"/>
      <color rgb="FF5CE43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1692275</xdr:colOff>
      <xdr:row>5</xdr:row>
      <xdr:rowOff>92075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92275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1466850</xdr:colOff>
      <xdr:row>19</xdr:row>
      <xdr:rowOff>9525</xdr:rowOff>
    </xdr:from>
    <xdr:to>
      <xdr:col>4</xdr:col>
      <xdr:colOff>114300</xdr:colOff>
      <xdr:row>23</xdr:row>
      <xdr:rowOff>142875</xdr:rowOff>
    </xdr:to>
    <xdr:sp macro="" textlink="">
      <xdr:nvSpPr>
        <xdr:cNvPr id="3" name="Rectangle avec flèche vers le haut 2"/>
        <xdr:cNvSpPr/>
      </xdr:nvSpPr>
      <xdr:spPr>
        <a:xfrm>
          <a:off x="5133975" y="6343650"/>
          <a:ext cx="1476375" cy="904875"/>
        </a:xfrm>
        <a:prstGeom prst="upArrowCallou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Cases à remplir (oui/non)</a:t>
          </a:r>
        </a:p>
      </xdr:txBody>
    </xdr:sp>
    <xdr:clientData/>
  </xdr:twoCellAnchor>
  <xdr:twoCellAnchor>
    <xdr:from>
      <xdr:col>1</xdr:col>
      <xdr:colOff>1009650</xdr:colOff>
      <xdr:row>7</xdr:row>
      <xdr:rowOff>200025</xdr:rowOff>
    </xdr:from>
    <xdr:to>
      <xdr:col>2</xdr:col>
      <xdr:colOff>685800</xdr:colOff>
      <xdr:row>10</xdr:row>
      <xdr:rowOff>95250</xdr:rowOff>
    </xdr:to>
    <xdr:sp macro="" textlink="">
      <xdr:nvSpPr>
        <xdr:cNvPr id="5" name="Rectangle avec flèche vers le haut 4"/>
        <xdr:cNvSpPr/>
      </xdr:nvSpPr>
      <xdr:spPr>
        <a:xfrm>
          <a:off x="2981325" y="2124075"/>
          <a:ext cx="1371600" cy="542925"/>
        </a:xfrm>
        <a:prstGeom prst="upArrowCallou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Cases à remplir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workbookViewId="0">
      <selection activeCell="I16" sqref="I16"/>
    </sheetView>
  </sheetViews>
  <sheetFormatPr baseColWidth="10" defaultRowHeight="15"/>
  <cols>
    <col min="1" max="1" width="29.5703125" customWidth="1"/>
    <col min="2" max="2" width="25.42578125" customWidth="1"/>
    <col min="3" max="3" width="24.42578125" customWidth="1"/>
    <col min="4" max="4" width="18" customWidth="1"/>
    <col min="5" max="5" width="18.28515625" customWidth="1"/>
    <col min="6" max="6" width="17.5703125" customWidth="1"/>
    <col min="7" max="7" width="17.28515625" customWidth="1"/>
    <col min="9" max="9" width="14.42578125" customWidth="1"/>
    <col min="10" max="10" width="17.5703125" customWidth="1"/>
    <col min="11" max="11" width="9.140625" customWidth="1"/>
  </cols>
  <sheetData>
    <row r="1" spans="1:16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6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6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6">
      <c r="A4" s="43"/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6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6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6" ht="60.75" thickBot="1">
      <c r="A7" s="38"/>
      <c r="B7" s="19" t="s">
        <v>25</v>
      </c>
      <c r="C7" s="20" t="s">
        <v>0</v>
      </c>
      <c r="D7" s="6" t="s">
        <v>1</v>
      </c>
      <c r="E7" s="6" t="s">
        <v>2</v>
      </c>
      <c r="F7" s="6" t="s">
        <v>3</v>
      </c>
      <c r="G7" s="10" t="s">
        <v>4</v>
      </c>
      <c r="H7" s="2"/>
      <c r="I7" s="2"/>
      <c r="J7" s="33"/>
      <c r="K7" s="34"/>
      <c r="O7" s="1"/>
      <c r="P7" s="1"/>
    </row>
    <row r="8" spans="1:16" ht="20.25" thickTop="1" thickBot="1">
      <c r="A8" s="36"/>
      <c r="B8" s="26">
        <v>10000000</v>
      </c>
      <c r="C8" s="27">
        <v>400000</v>
      </c>
      <c r="D8" s="18">
        <f>C8/B8</f>
        <v>0.04</v>
      </c>
      <c r="E8" s="14">
        <f>IF(B8&lt;5000000,-0.00000004008*B8+0.4004,0.2)</f>
        <v>0.2</v>
      </c>
      <c r="F8" s="14">
        <f>(12*D8/E8)</f>
        <v>2.4</v>
      </c>
      <c r="G8" s="15">
        <f>IF(F8&gt;12,12,F8)</f>
        <v>2.4</v>
      </c>
      <c r="H8" s="31"/>
      <c r="I8" s="31"/>
      <c r="J8" s="31"/>
      <c r="K8" s="35"/>
    </row>
    <row r="9" spans="1:16" ht="15.75" thickTop="1">
      <c r="A9" s="36"/>
      <c r="B9" s="31"/>
      <c r="C9" s="31"/>
      <c r="D9" s="31"/>
      <c r="E9" s="31"/>
      <c r="F9" s="31"/>
      <c r="G9" s="31"/>
      <c r="H9" s="31"/>
      <c r="I9" s="31"/>
      <c r="J9" s="31"/>
      <c r="K9" s="35"/>
    </row>
    <row r="10" spans="1:16">
      <c r="A10" s="36"/>
      <c r="B10" s="31"/>
      <c r="C10" s="31"/>
      <c r="D10" s="31"/>
      <c r="E10" s="32"/>
      <c r="F10" s="31"/>
      <c r="G10" s="31"/>
      <c r="H10" s="31"/>
      <c r="I10" s="31"/>
      <c r="J10" s="31"/>
      <c r="K10" s="35"/>
    </row>
    <row r="11" spans="1:16" ht="15.75" thickBot="1">
      <c r="A11" s="36"/>
      <c r="B11" s="31"/>
      <c r="C11" s="31"/>
      <c r="D11" s="31"/>
      <c r="E11" s="32"/>
      <c r="F11" s="31"/>
      <c r="G11" s="31"/>
      <c r="H11" s="31"/>
      <c r="I11" s="31"/>
      <c r="J11" s="31"/>
      <c r="K11" s="35"/>
    </row>
    <row r="12" spans="1:16" ht="31.5" customHeight="1" thickBot="1">
      <c r="A12" s="36"/>
      <c r="B12" s="5" t="s">
        <v>20</v>
      </c>
      <c r="C12" s="6" t="s">
        <v>21</v>
      </c>
      <c r="D12" s="20" t="s">
        <v>16</v>
      </c>
      <c r="E12" s="6" t="s">
        <v>17</v>
      </c>
      <c r="F12" s="10" t="s">
        <v>18</v>
      </c>
      <c r="G12" s="31"/>
      <c r="H12" s="31"/>
      <c r="I12" s="31"/>
      <c r="J12" s="31"/>
      <c r="K12" s="35"/>
    </row>
    <row r="13" spans="1:16" ht="22.5" thickTop="1" thickBot="1">
      <c r="A13" s="36"/>
      <c r="B13" s="8" t="s">
        <v>6</v>
      </c>
      <c r="C13" s="21"/>
      <c r="D13" s="28" t="s">
        <v>19</v>
      </c>
      <c r="E13" s="24" t="s">
        <v>5</v>
      </c>
      <c r="F13" s="16">
        <f>IF(D13="oui",3,0)</f>
        <v>3</v>
      </c>
      <c r="G13" s="31"/>
      <c r="H13" s="31"/>
      <c r="I13" s="31"/>
      <c r="J13" s="31"/>
      <c r="K13" s="35"/>
    </row>
    <row r="14" spans="1:16" ht="63">
      <c r="A14" s="36"/>
      <c r="B14" s="57" t="s">
        <v>7</v>
      </c>
      <c r="C14" s="49" t="s">
        <v>9</v>
      </c>
      <c r="D14" s="51" t="s">
        <v>27</v>
      </c>
      <c r="E14" s="53" t="s">
        <v>8</v>
      </c>
      <c r="F14" s="55">
        <f>IF(D14="oui",2,0)</f>
        <v>0</v>
      </c>
      <c r="G14" s="31"/>
      <c r="H14" s="31"/>
      <c r="I14" s="7" t="s">
        <v>23</v>
      </c>
      <c r="J14" s="12" t="s">
        <v>26</v>
      </c>
      <c r="K14" s="35"/>
    </row>
    <row r="15" spans="1:16" ht="21.75" thickBot="1">
      <c r="A15" s="36"/>
      <c r="B15" s="58"/>
      <c r="C15" s="50"/>
      <c r="D15" s="52"/>
      <c r="E15" s="54"/>
      <c r="F15" s="56"/>
      <c r="G15" s="31"/>
      <c r="H15" s="31"/>
      <c r="I15" s="11">
        <f>IF(F19=8,8,SUM(G8,F13,F17,F18))</f>
        <v>8.4</v>
      </c>
      <c r="J15" s="13">
        <f>IF(I15&gt;20,20,I15)</f>
        <v>8.4</v>
      </c>
      <c r="K15" s="35"/>
    </row>
    <row r="16" spans="1:16" ht="60">
      <c r="A16" s="36"/>
      <c r="B16" s="58"/>
      <c r="C16" s="22" t="s">
        <v>10</v>
      </c>
      <c r="D16" s="29" t="s">
        <v>19</v>
      </c>
      <c r="E16" s="24" t="s">
        <v>8</v>
      </c>
      <c r="F16" s="16">
        <f>IF(D16="oui",2,0)</f>
        <v>2</v>
      </c>
      <c r="G16" s="31"/>
      <c r="H16" s="31"/>
      <c r="I16" s="31"/>
      <c r="J16" s="31"/>
      <c r="K16" s="35"/>
    </row>
    <row r="17" spans="1:11" ht="21">
      <c r="A17" s="36"/>
      <c r="B17" s="59"/>
      <c r="C17" s="22" t="s">
        <v>22</v>
      </c>
      <c r="D17" s="29"/>
      <c r="E17" s="24" t="s">
        <v>11</v>
      </c>
      <c r="F17" s="16">
        <f>SUM(F14:F16)</f>
        <v>2</v>
      </c>
      <c r="G17" s="31"/>
      <c r="H17" s="31"/>
      <c r="I17" s="31"/>
      <c r="J17" s="31"/>
      <c r="K17" s="35"/>
    </row>
    <row r="18" spans="1:11" ht="30">
      <c r="A18" s="36"/>
      <c r="B18" s="8" t="s">
        <v>12</v>
      </c>
      <c r="C18" s="21"/>
      <c r="D18" s="29" t="s">
        <v>19</v>
      </c>
      <c r="E18" s="24" t="s">
        <v>13</v>
      </c>
      <c r="F18" s="16">
        <f>IF(D18="oui",1,0)</f>
        <v>1</v>
      </c>
      <c r="G18" s="31"/>
      <c r="H18" s="31"/>
      <c r="I18" s="31"/>
      <c r="J18" s="31"/>
      <c r="K18" s="35"/>
    </row>
    <row r="19" spans="1:11" ht="30.75" thickBot="1">
      <c r="A19" s="36"/>
      <c r="B19" s="9" t="s">
        <v>14</v>
      </c>
      <c r="C19" s="23"/>
      <c r="D19" s="30"/>
      <c r="E19" s="25" t="s">
        <v>15</v>
      </c>
      <c r="F19" s="17">
        <f>IF(D19="oui",8,0)</f>
        <v>0</v>
      </c>
      <c r="G19" s="31"/>
      <c r="H19" s="31"/>
      <c r="I19" s="31"/>
      <c r="J19" s="31"/>
      <c r="K19" s="35"/>
    </row>
    <row r="20" spans="1:11">
      <c r="A20" s="36"/>
      <c r="B20" s="32"/>
      <c r="C20" s="32"/>
      <c r="D20" s="32"/>
      <c r="E20" s="32"/>
      <c r="F20" s="31"/>
      <c r="G20" s="31"/>
      <c r="H20" s="31"/>
      <c r="I20" s="31"/>
      <c r="J20" s="31"/>
      <c r="K20" s="35"/>
    </row>
    <row r="21" spans="1:11" ht="15.75" thickBot="1">
      <c r="A21" s="4"/>
      <c r="B21" s="39"/>
      <c r="C21" s="39"/>
      <c r="D21" s="39"/>
      <c r="E21" s="39"/>
      <c r="F21" s="37"/>
      <c r="G21" s="37"/>
      <c r="H21" s="37"/>
      <c r="I21" s="37"/>
      <c r="J21" s="37"/>
      <c r="K21" s="3"/>
    </row>
  </sheetData>
  <mergeCells count="6">
    <mergeCell ref="A1:K6"/>
    <mergeCell ref="C14:C15"/>
    <mergeCell ref="D14:D15"/>
    <mergeCell ref="E14:E15"/>
    <mergeCell ref="F14:F15"/>
    <mergeCell ref="B14:B1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2016-12-28T09:41:09Z</dcterms:modified>
</cp:coreProperties>
</file>