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AIDES NATIONALES\API_GECRI\GECRI\2022-INFLUENZA amont\décisions\SOLDE\"/>
    </mc:Choice>
  </mc:AlternateContent>
  <bookViews>
    <workbookView xWindow="0" yWindow="0" windowWidth="16380" windowHeight="8190" tabRatio="941"/>
  </bookViews>
  <sheets>
    <sheet name="Synthèse" sheetId="1" r:id="rId1"/>
    <sheet name="Palmi-Fil_Longue_ITAVI" sheetId="2" r:id="rId2"/>
    <sheet name="Palmi-Autres" sheetId="3" r:id="rId3"/>
    <sheet name="Gallus-Fil_Longue_ITAVI" sheetId="4" r:id="rId4"/>
    <sheet name="Gallus-Autres" sheetId="5" r:id="rId5"/>
    <sheet name="PoulesPondeuses" sheetId="6" r:id="rId6"/>
    <sheet name="Gibier-Cas_E" sheetId="7" r:id="rId7"/>
    <sheet name="param" sheetId="8" r:id="rId8"/>
  </sheets>
  <definedNames>
    <definedName name="_xlnm._FilterDatabase" localSheetId="7" hidden="1">param!$N$9:$S$4933</definedName>
    <definedName name="Print_Area" localSheetId="0">Synthèse!$A$1:$E$70</definedName>
  </definedNames>
  <calcPr calcId="152511" iterateDelta="1E-4"/>
  <extLst>
    <ext xmlns:loext="http://schemas.libreoffice.org/" uri="{7626C862-2A13-11E5-B345-FEFF819CDC9F}">
      <loext:extCalcPr stringRefSyntax="CalcA1ExcelA1"/>
    </ext>
  </extLst>
</workbook>
</file>

<file path=xl/calcChain.xml><?xml version="1.0" encoding="utf-8"?>
<calcChain xmlns="http://schemas.openxmlformats.org/spreadsheetml/2006/main">
  <c r="Q412" i="8" l="1"/>
  <c r="Q4933" i="8" l="1"/>
  <c r="Q4934" i="8"/>
  <c r="Q4935" i="8"/>
  <c r="Q4936" i="8"/>
  <c r="Q4937" i="8"/>
  <c r="Q4938" i="8"/>
  <c r="Q4939" i="8"/>
  <c r="Q4940" i="8"/>
  <c r="Q4941" i="8"/>
  <c r="Q4942" i="8"/>
  <c r="Q4943" i="8"/>
  <c r="C43" i="5" l="1"/>
  <c r="D43" i="5"/>
  <c r="E43" i="5"/>
  <c r="F43" i="5"/>
  <c r="G43" i="5"/>
  <c r="H43" i="5"/>
  <c r="I43" i="5"/>
  <c r="J43" i="5"/>
  <c r="K43" i="5"/>
  <c r="B43" i="5"/>
  <c r="Q4932" i="8" l="1"/>
  <c r="Q4931" i="8"/>
  <c r="Q4930" i="8"/>
  <c r="Q4905" i="8"/>
  <c r="Q4929" i="8"/>
  <c r="Q4928" i="8"/>
  <c r="Q4919" i="8"/>
  <c r="Q4927" i="8"/>
  <c r="Q4926" i="8"/>
  <c r="Q4925" i="8"/>
  <c r="Q4924" i="8"/>
  <c r="Q4923" i="8"/>
  <c r="Q4922" i="8"/>
  <c r="Q4921" i="8"/>
  <c r="Q4920" i="8"/>
  <c r="Q4901" i="8"/>
  <c r="Q4898" i="8"/>
  <c r="Q4918" i="8"/>
  <c r="Q4917" i="8"/>
  <c r="Q4916" i="8"/>
  <c r="Q4915" i="8"/>
  <c r="Q4914" i="8"/>
  <c r="Q4913" i="8"/>
  <c r="Q4912" i="8"/>
  <c r="Q4911" i="8"/>
  <c r="Q4897" i="8"/>
  <c r="Q4910" i="8"/>
  <c r="Q4909" i="8"/>
  <c r="Q4908" i="8"/>
  <c r="Q4907" i="8"/>
  <c r="Q4906" i="8"/>
  <c r="Q4902" i="8"/>
  <c r="Q4900" i="8"/>
  <c r="Q4899" i="8"/>
  <c r="Q4895" i="8"/>
  <c r="Q4894" i="8"/>
  <c r="Q4893" i="8"/>
  <c r="Q4892" i="8"/>
  <c r="Q4891" i="8"/>
  <c r="Q4890" i="8"/>
  <c r="Q4889" i="8"/>
  <c r="Q4888" i="8"/>
  <c r="Q4887" i="8"/>
  <c r="Q4886" i="8"/>
  <c r="Q4885" i="8"/>
  <c r="Q4884" i="8"/>
  <c r="Q4896" i="8"/>
  <c r="Q4883" i="8"/>
  <c r="Q4882" i="8"/>
  <c r="Q4881" i="8"/>
  <c r="Q4880" i="8"/>
  <c r="Q4903" i="8"/>
  <c r="Q4904" i="8"/>
  <c r="Q4879" i="8"/>
  <c r="Q4878" i="8"/>
  <c r="Q4877" i="8"/>
  <c r="Q4876" i="8"/>
  <c r="Q4875" i="8"/>
  <c r="Q4874" i="8"/>
  <c r="Q4873" i="8"/>
  <c r="Q4861" i="8"/>
  <c r="Q4872" i="8"/>
  <c r="Q4871" i="8"/>
  <c r="Q4870" i="8"/>
  <c r="Q4869" i="8"/>
  <c r="Q4868" i="8"/>
  <c r="Q4862" i="8"/>
  <c r="Q4867" i="8"/>
  <c r="Q4866" i="8"/>
  <c r="Q4865" i="8"/>
  <c r="Q4864" i="8"/>
  <c r="Q4863" i="8"/>
  <c r="Q4860" i="8"/>
  <c r="Q4859" i="8"/>
  <c r="Q4858" i="8"/>
  <c r="Q4857" i="8"/>
  <c r="Q4856" i="8"/>
  <c r="Q4855" i="8"/>
  <c r="Q4854" i="8"/>
  <c r="Q4853" i="8"/>
  <c r="Q4852" i="8"/>
  <c r="Q4851" i="8"/>
  <c r="Q4850" i="8"/>
  <c r="Q4849" i="8"/>
  <c r="Q4848" i="8"/>
  <c r="Q4847" i="8"/>
  <c r="Q4846" i="8"/>
  <c r="Q4845" i="8"/>
  <c r="Q4844" i="8"/>
  <c r="Q4842" i="8"/>
  <c r="Q4841" i="8"/>
  <c r="Q4840" i="8"/>
  <c r="Q4839" i="8"/>
  <c r="Q4838" i="8"/>
  <c r="Q4837" i="8"/>
  <c r="Q4836" i="8"/>
  <c r="Q4835" i="8"/>
  <c r="Q4834" i="8"/>
  <c r="Q4833" i="8"/>
  <c r="Q4832" i="8"/>
  <c r="Q4831" i="8"/>
  <c r="Q4843" i="8"/>
  <c r="Q4830" i="8"/>
  <c r="Q4829" i="8"/>
  <c r="Q4828" i="8"/>
  <c r="Q4827" i="8"/>
  <c r="Q4826" i="8"/>
  <c r="Q4825" i="8"/>
  <c r="Q4824" i="8"/>
  <c r="Q4823" i="8"/>
  <c r="Q4822" i="8"/>
  <c r="Q4821" i="8"/>
  <c r="Q4820" i="8"/>
  <c r="Q4819" i="8"/>
  <c r="Q4818" i="8"/>
  <c r="Q4817" i="8"/>
  <c r="Q4816" i="8"/>
  <c r="Q4628" i="8"/>
  <c r="Q4815" i="8"/>
  <c r="Q4814" i="8"/>
  <c r="Q4813" i="8"/>
  <c r="Q4812" i="8"/>
  <c r="Q4645" i="8"/>
  <c r="Q4581" i="8"/>
  <c r="Q4811" i="8"/>
  <c r="Q4810" i="8"/>
  <c r="Q4809" i="8"/>
  <c r="Q4808" i="8"/>
  <c r="Q4807" i="8"/>
  <c r="Q4806" i="8"/>
  <c r="Q4644" i="8"/>
  <c r="Q4805" i="8"/>
  <c r="Q4804" i="8"/>
  <c r="Q4803" i="8"/>
  <c r="Q4802" i="8"/>
  <c r="Q4643" i="8"/>
  <c r="Q4801" i="8"/>
  <c r="Q4800" i="8"/>
  <c r="Q4642" i="8"/>
  <c r="Q4662" i="8"/>
  <c r="Q4799" i="8"/>
  <c r="Q4798" i="8"/>
  <c r="Q4796" i="8"/>
  <c r="Q4795" i="8"/>
  <c r="Q4794" i="8"/>
  <c r="Q4793" i="8"/>
  <c r="Q4792" i="8"/>
  <c r="Q4791" i="8"/>
  <c r="Q4790" i="8"/>
  <c r="Q4789" i="8"/>
  <c r="Q4788" i="8"/>
  <c r="Q4786" i="8"/>
  <c r="Q4745" i="8"/>
  <c r="Q4785" i="8"/>
  <c r="Q4784" i="8"/>
  <c r="Q4783" i="8"/>
  <c r="Q4782" i="8"/>
  <c r="Q4744" i="8"/>
  <c r="Q4781" i="8"/>
  <c r="Q4780" i="8"/>
  <c r="Q4779" i="8"/>
  <c r="Q4778" i="8"/>
  <c r="Q4777" i="8"/>
  <c r="Q4776" i="8"/>
  <c r="Q4775" i="8"/>
  <c r="Q4774" i="8"/>
  <c r="Q4773" i="8"/>
  <c r="Q4772" i="8"/>
  <c r="Q4771" i="8"/>
  <c r="Q4770" i="8"/>
  <c r="Q4769" i="8"/>
  <c r="Q4575" i="8"/>
  <c r="Q4768" i="8"/>
  <c r="Q4767" i="8"/>
  <c r="Q4766" i="8"/>
  <c r="Q4765" i="8"/>
  <c r="Q4764" i="8"/>
  <c r="Q4763" i="8"/>
  <c r="Q4762" i="8"/>
  <c r="Q4761" i="8"/>
  <c r="Q4760" i="8"/>
  <c r="Q4759" i="8"/>
  <c r="Q4758" i="8"/>
  <c r="Q4756" i="8"/>
  <c r="Q4757" i="8"/>
  <c r="Q4755" i="8"/>
  <c r="Q4754" i="8"/>
  <c r="Q4743" i="8"/>
  <c r="Q4753" i="8"/>
  <c r="Q4752" i="8"/>
  <c r="Q4751" i="8"/>
  <c r="Q4750" i="8"/>
  <c r="Q4749" i="8"/>
  <c r="Q4742" i="8"/>
  <c r="Q4748" i="8"/>
  <c r="Q4741" i="8"/>
  <c r="Q4725" i="8"/>
  <c r="Q4740" i="8"/>
  <c r="Q4747" i="8"/>
  <c r="Q4746" i="8"/>
  <c r="Q4738" i="8"/>
  <c r="Q4737" i="8"/>
  <c r="Q4736" i="8"/>
  <c r="Q4735" i="8"/>
  <c r="Q4734" i="8"/>
  <c r="Q4739" i="8"/>
  <c r="Q4733" i="8"/>
  <c r="Q4732" i="8"/>
  <c r="Q4731" i="8"/>
  <c r="Q4730" i="8"/>
  <c r="Q4698" i="8"/>
  <c r="Q4729" i="8"/>
  <c r="Q4672" i="8"/>
  <c r="Q4728" i="8"/>
  <c r="Q4727" i="8"/>
  <c r="Q4641" i="8"/>
  <c r="Q4726" i="8"/>
  <c r="Q4712" i="8"/>
  <c r="Q4640" i="8"/>
  <c r="Q4723" i="8"/>
  <c r="Q4639" i="8"/>
  <c r="Q4722" i="8"/>
  <c r="Q4721" i="8"/>
  <c r="Q4720" i="8"/>
  <c r="Q4719" i="8"/>
  <c r="Q4718" i="8"/>
  <c r="Q4661" i="8"/>
  <c r="Q4673" i="8"/>
  <c r="Q4717" i="8"/>
  <c r="Q4671" i="8"/>
  <c r="Q4716" i="8"/>
  <c r="Q4660" i="8"/>
  <c r="Q4715" i="8"/>
  <c r="Q4714" i="8"/>
  <c r="Q4682" i="8"/>
  <c r="Q4713" i="8"/>
  <c r="Q4585" i="8"/>
  <c r="Q4711" i="8"/>
  <c r="Q4710" i="8"/>
  <c r="Q4724" i="8"/>
  <c r="Q4709" i="8"/>
  <c r="Q4708" i="8"/>
  <c r="Q4707" i="8"/>
  <c r="Q4706" i="8"/>
  <c r="Q4705" i="8"/>
  <c r="Q4704" i="8"/>
  <c r="Q4702" i="8"/>
  <c r="Q4703" i="8"/>
  <c r="Q4701" i="8"/>
  <c r="Q4664" i="8"/>
  <c r="Q4700" i="8"/>
  <c r="Q4699" i="8"/>
  <c r="Q4697" i="8"/>
  <c r="Q4696" i="8"/>
  <c r="Q4634" i="8"/>
  <c r="Q4570" i="8"/>
  <c r="Q4695" i="8"/>
  <c r="Q4694" i="8"/>
  <c r="Q4693" i="8"/>
  <c r="Q4638" i="8"/>
  <c r="Q4692" i="8"/>
  <c r="Q4637" i="8"/>
  <c r="Q4659" i="8"/>
  <c r="Q4691" i="8"/>
  <c r="Q4690" i="8"/>
  <c r="Q4689" i="8"/>
  <c r="Q4688" i="8"/>
  <c r="Q4687" i="8"/>
  <c r="Q4686" i="8"/>
  <c r="Q4685" i="8"/>
  <c r="Q4670" i="8"/>
  <c r="Q4684" i="8"/>
  <c r="Q4669" i="8"/>
  <c r="Q4683" i="8"/>
  <c r="Q4681" i="8"/>
  <c r="Q4680" i="8"/>
  <c r="Q4679" i="8"/>
  <c r="Q4676" i="8"/>
  <c r="Q4658" i="8"/>
  <c r="Q4650" i="8"/>
  <c r="Q4668" i="8"/>
  <c r="Q4649" i="8"/>
  <c r="Q4648" i="8"/>
  <c r="Q4636" i="8"/>
  <c r="Q4635" i="8"/>
  <c r="Q4611" i="8"/>
  <c r="Q4678" i="8"/>
  <c r="Q4677" i="8"/>
  <c r="Q4675" i="8"/>
  <c r="Q4667" i="8"/>
  <c r="Q4674" i="8"/>
  <c r="Q4633" i="8"/>
  <c r="Q4657" i="8"/>
  <c r="Q4610" i="8"/>
  <c r="Q4609" i="8"/>
  <c r="Q4608" i="8"/>
  <c r="Q4656" i="8"/>
  <c r="Q4607" i="8"/>
  <c r="Q4655" i="8"/>
  <c r="Q4632" i="8"/>
  <c r="Q4631" i="8"/>
  <c r="Q4630" i="8"/>
  <c r="Q4606" i="8"/>
  <c r="Q4605" i="8"/>
  <c r="Q4604" i="8"/>
  <c r="Q4603" i="8"/>
  <c r="Q4797" i="8"/>
  <c r="Q4629" i="8"/>
  <c r="Q4654" i="8"/>
  <c r="Q4602" i="8"/>
  <c r="Q4601" i="8"/>
  <c r="Q4600" i="8"/>
  <c r="Q4663" i="8"/>
  <c r="Q4666" i="8"/>
  <c r="Q4599" i="8"/>
  <c r="Q4598" i="8"/>
  <c r="Q4597" i="8"/>
  <c r="Q4596" i="8"/>
  <c r="Q4595" i="8"/>
  <c r="Q4627" i="8"/>
  <c r="Q4594" i="8"/>
  <c r="Q4626" i="8"/>
  <c r="Q4593" i="8"/>
  <c r="Q4592" i="8"/>
  <c r="Q4591" i="8"/>
  <c r="Q4590" i="8"/>
  <c r="Q4589" i="8"/>
  <c r="Q4588" i="8"/>
  <c r="Q4587" i="8"/>
  <c r="Q4586" i="8"/>
  <c r="Q4625" i="8"/>
  <c r="Q4584" i="8"/>
  <c r="Q4624" i="8"/>
  <c r="Q4623" i="8"/>
  <c r="Q4622" i="8"/>
  <c r="Q4621" i="8"/>
  <c r="Q4583" i="8"/>
  <c r="Q4653" i="8"/>
  <c r="Q4582" i="8"/>
  <c r="Q4580" i="8"/>
  <c r="Q4620" i="8"/>
  <c r="Q4619" i="8"/>
  <c r="Q4579" i="8"/>
  <c r="Q4578" i="8"/>
  <c r="Q4618" i="8"/>
  <c r="Q4617" i="8"/>
  <c r="Q4665" i="8"/>
  <c r="Q4577" i="8"/>
  <c r="Q4616" i="8"/>
  <c r="Q4576" i="8"/>
  <c r="Q4574" i="8"/>
  <c r="Q4573" i="8"/>
  <c r="Q4652" i="8"/>
  <c r="Q4572" i="8"/>
  <c r="Q4571" i="8"/>
  <c r="Q4615" i="8"/>
  <c r="Q4614" i="8"/>
  <c r="Q4569" i="8"/>
  <c r="Q4568" i="8"/>
  <c r="Q4651" i="8"/>
  <c r="Q4613" i="8"/>
  <c r="Q4567" i="8"/>
  <c r="Q4566" i="8"/>
  <c r="Q4565" i="8"/>
  <c r="Q4564" i="8"/>
  <c r="Q4563" i="8"/>
  <c r="Q4562" i="8"/>
  <c r="Q4561" i="8"/>
  <c r="Q4560" i="8"/>
  <c r="Q4612" i="8"/>
  <c r="Q4559" i="8"/>
  <c r="Q4558" i="8"/>
  <c r="Q4557" i="8"/>
  <c r="Q4556" i="8"/>
  <c r="Q4555" i="8"/>
  <c r="Q4554" i="8"/>
  <c r="Q4553" i="8"/>
  <c r="Q4552" i="8"/>
  <c r="Q4647" i="8"/>
  <c r="Q4646" i="8"/>
  <c r="Q4551" i="8"/>
  <c r="Q4550" i="8"/>
  <c r="Q4548" i="8"/>
  <c r="Q4545" i="8"/>
  <c r="Q4543" i="8"/>
  <c r="Q4542" i="8"/>
  <c r="Q4541" i="8"/>
  <c r="Q4538" i="8"/>
  <c r="Q4537" i="8"/>
  <c r="Q4536" i="8"/>
  <c r="Q4535" i="8"/>
  <c r="Q4534" i="8"/>
  <c r="Q4531" i="8"/>
  <c r="Q4530" i="8"/>
  <c r="Q4528" i="8"/>
  <c r="Q4527" i="8"/>
  <c r="Q4524" i="8"/>
  <c r="Q4523" i="8"/>
  <c r="Q4522" i="8"/>
  <c r="Q4521" i="8"/>
  <c r="Q4520" i="8"/>
  <c r="Q4549" i="8"/>
  <c r="Q4547" i="8"/>
  <c r="Q4546" i="8"/>
  <c r="Q4544" i="8"/>
  <c r="Q4540" i="8"/>
  <c r="Q4539" i="8"/>
  <c r="Q4533" i="8"/>
  <c r="Q4532" i="8"/>
  <c r="Q4529" i="8"/>
  <c r="Q4526" i="8"/>
  <c r="Q4525" i="8"/>
  <c r="Q4519" i="8"/>
  <c r="Q4518" i="8"/>
  <c r="Q4517" i="8"/>
  <c r="Q4516" i="8"/>
  <c r="Q4515" i="8"/>
  <c r="Q4514" i="8"/>
  <c r="Q4513" i="8"/>
  <c r="Q4471" i="8"/>
  <c r="Q4512" i="8"/>
  <c r="Q4511" i="8"/>
  <c r="Q4503" i="8"/>
  <c r="Q4510" i="8"/>
  <c r="Q4509" i="8"/>
  <c r="Q4508" i="8"/>
  <c r="Q4507" i="8"/>
  <c r="Q4506" i="8"/>
  <c r="Q4505" i="8"/>
  <c r="Q4504" i="8"/>
  <c r="Q4502" i="8"/>
  <c r="Q4501" i="8"/>
  <c r="Q4500" i="8"/>
  <c r="Q4499" i="8"/>
  <c r="Q4498" i="8"/>
  <c r="Q4497" i="8"/>
  <c r="Q4496" i="8"/>
  <c r="Q4495" i="8"/>
  <c r="Q4494" i="8"/>
  <c r="Q4493" i="8"/>
  <c r="Q4492" i="8"/>
  <c r="Q4491" i="8"/>
  <c r="Q4490" i="8"/>
  <c r="Q4489" i="8"/>
  <c r="Q4488" i="8"/>
  <c r="Q4487" i="8"/>
  <c r="Q4486" i="8"/>
  <c r="Q4485" i="8"/>
  <c r="Q4484" i="8"/>
  <c r="Q4483" i="8"/>
  <c r="Q4481" i="8"/>
  <c r="Q4480" i="8"/>
  <c r="Q4479" i="8"/>
  <c r="Q4478" i="8"/>
  <c r="Q4477" i="8"/>
  <c r="Q4476" i="8"/>
  <c r="Q4475" i="8"/>
  <c r="Q4474" i="8"/>
  <c r="Q4473" i="8"/>
  <c r="Q4472" i="8"/>
  <c r="Q4470" i="8"/>
  <c r="Q4469" i="8"/>
  <c r="Q4468" i="8"/>
  <c r="Q4467" i="8"/>
  <c r="Q4466" i="8"/>
  <c r="Q4465" i="8"/>
  <c r="Q4464" i="8"/>
  <c r="Q4463" i="8"/>
  <c r="Q4462" i="8"/>
  <c r="Q4461" i="8"/>
  <c r="Q4460" i="8"/>
  <c r="Q4459" i="8"/>
  <c r="Q4458" i="8"/>
  <c r="Q4457" i="8"/>
  <c r="Q4456" i="8"/>
  <c r="Q4455" i="8"/>
  <c r="Q4454" i="8"/>
  <c r="Q4453" i="8"/>
  <c r="Q4452" i="8"/>
  <c r="Q4451" i="8"/>
  <c r="Q4482" i="8"/>
  <c r="Q4450" i="8"/>
  <c r="Q4449" i="8"/>
  <c r="Q4448" i="8"/>
  <c r="Q4447" i="8"/>
  <c r="Q4446" i="8"/>
  <c r="Q4445" i="8"/>
  <c r="Q4444" i="8"/>
  <c r="Q4443" i="8"/>
  <c r="Q4442" i="8"/>
  <c r="Q4441" i="8"/>
  <c r="Q4440" i="8"/>
  <c r="Q4439" i="8"/>
  <c r="Q4438" i="8"/>
  <c r="Q4393" i="8"/>
  <c r="Q4437" i="8"/>
  <c r="Q4436" i="8"/>
  <c r="Q4435" i="8"/>
  <c r="Q4434" i="8"/>
  <c r="Q4433" i="8"/>
  <c r="Q4432" i="8"/>
  <c r="Q4431" i="8"/>
  <c r="Q4430" i="8"/>
  <c r="Q4429" i="8"/>
  <c r="Q4428" i="8"/>
  <c r="Q4427" i="8"/>
  <c r="Q4426" i="8"/>
  <c r="Q4425" i="8"/>
  <c r="Q4424" i="8"/>
  <c r="Q4423" i="8"/>
  <c r="Q4422" i="8"/>
  <c r="Q4421" i="8"/>
  <c r="Q4420" i="8"/>
  <c r="Q4419" i="8"/>
  <c r="Q4418" i="8"/>
  <c r="Q4417" i="8"/>
  <c r="Q4416" i="8"/>
  <c r="Q4415" i="8"/>
  <c r="Q4414" i="8"/>
  <c r="Q4413" i="8"/>
  <c r="Q4412" i="8"/>
  <c r="Q4411" i="8"/>
  <c r="Q4410" i="8"/>
  <c r="Q4409" i="8"/>
  <c r="Q4408" i="8"/>
  <c r="Q4407" i="8"/>
  <c r="Q4406" i="8"/>
  <c r="Q4405" i="8"/>
  <c r="Q4404" i="8"/>
  <c r="Q4403" i="8"/>
  <c r="Q4402" i="8"/>
  <c r="Q4401" i="8"/>
  <c r="Q4400" i="8"/>
  <c r="Q4399" i="8"/>
  <c r="Q4398" i="8"/>
  <c r="Q4397" i="8"/>
  <c r="Q4338" i="8"/>
  <c r="Q4396" i="8"/>
  <c r="Q4395" i="8"/>
  <c r="Q4394" i="8"/>
  <c r="Q4390" i="8"/>
  <c r="Q4389" i="8"/>
  <c r="Q4388" i="8"/>
  <c r="Q4387" i="8"/>
  <c r="Q4386" i="8"/>
  <c r="Q4385" i="8"/>
  <c r="Q4384" i="8"/>
  <c r="Q4383" i="8"/>
  <c r="Q4382" i="8"/>
  <c r="Q4381" i="8"/>
  <c r="Q4380" i="8"/>
  <c r="Q4379" i="8"/>
  <c r="Q4392" i="8"/>
  <c r="Q4378" i="8"/>
  <c r="Q4377" i="8"/>
  <c r="Q4376" i="8"/>
  <c r="Q4375" i="8"/>
  <c r="Q4374" i="8"/>
  <c r="Q4373" i="8"/>
  <c r="Q4372" i="8"/>
  <c r="Q4371" i="8"/>
  <c r="Q4370" i="8"/>
  <c r="Q4369" i="8"/>
  <c r="Q4368" i="8"/>
  <c r="Q4367" i="8"/>
  <c r="Q4366" i="8"/>
  <c r="Q4365" i="8"/>
  <c r="Q4364" i="8"/>
  <c r="Q4363" i="8"/>
  <c r="Q4362" i="8"/>
  <c r="Q4361" i="8"/>
  <c r="Q4360" i="8"/>
  <c r="Q4359" i="8"/>
  <c r="Q4358" i="8"/>
  <c r="Q4357" i="8"/>
  <c r="Q4356" i="8"/>
  <c r="Q4355" i="8"/>
  <c r="Q4354" i="8"/>
  <c r="Q4353" i="8"/>
  <c r="Q4352" i="8"/>
  <c r="Q4351" i="8"/>
  <c r="Q4350" i="8"/>
  <c r="Q4349" i="8"/>
  <c r="Q4348" i="8"/>
  <c r="Q4391" i="8"/>
  <c r="Q4347" i="8"/>
  <c r="Q4346" i="8"/>
  <c r="Q4345" i="8"/>
  <c r="Q4344" i="8"/>
  <c r="Q4343" i="8"/>
  <c r="Q4342" i="8"/>
  <c r="Q4341" i="8"/>
  <c r="Q4340" i="8"/>
  <c r="Q4339" i="8"/>
  <c r="Q4337" i="8"/>
  <c r="Q4336" i="8"/>
  <c r="Q4335" i="8"/>
  <c r="Q4334" i="8"/>
  <c r="Q4333" i="8"/>
  <c r="Q4332" i="8"/>
  <c r="Q4331" i="8"/>
  <c r="Q4330" i="8"/>
  <c r="Q4329" i="8"/>
  <c r="Q4328" i="8"/>
  <c r="Q4327" i="8"/>
  <c r="Q4326" i="8"/>
  <c r="Q4325" i="8"/>
  <c r="Q4324" i="8"/>
  <c r="Q4323" i="8"/>
  <c r="Q4322" i="8"/>
  <c r="Q4321" i="8"/>
  <c r="Q4320" i="8"/>
  <c r="Q4319" i="8"/>
  <c r="Q4318" i="8"/>
  <c r="Q4317" i="8"/>
  <c r="Q4316" i="8"/>
  <c r="Q4315" i="8"/>
  <c r="Q4314" i="8"/>
  <c r="Q4313" i="8"/>
  <c r="Q4312" i="8"/>
  <c r="Q4311" i="8"/>
  <c r="Q4310" i="8"/>
  <c r="Q4309" i="8"/>
  <c r="Q4308" i="8"/>
  <c r="Q4307" i="8"/>
  <c r="Q4306" i="8"/>
  <c r="Q4305" i="8"/>
  <c r="Q4304" i="8"/>
  <c r="Q4303" i="8"/>
  <c r="Q4302" i="8"/>
  <c r="Q4301" i="8"/>
  <c r="Q4299" i="8"/>
  <c r="Q4298" i="8"/>
  <c r="Q4297" i="8"/>
  <c r="Q4296" i="8"/>
  <c r="Q4295" i="8"/>
  <c r="Q4294" i="8"/>
  <c r="Q4293" i="8"/>
  <c r="Q4292" i="8"/>
  <c r="Q4291" i="8"/>
  <c r="Q4290" i="8"/>
  <c r="Q4194" i="8"/>
  <c r="Q4289" i="8"/>
  <c r="Q4287" i="8"/>
  <c r="Q4286" i="8"/>
  <c r="Q4285" i="8"/>
  <c r="Q4284" i="8"/>
  <c r="Q4283" i="8"/>
  <c r="Q4193" i="8"/>
  <c r="Q4282" i="8"/>
  <c r="Q4281" i="8"/>
  <c r="Q4280" i="8"/>
  <c r="Q4279" i="8"/>
  <c r="Q4278" i="8"/>
  <c r="Q4277" i="8"/>
  <c r="Q4276" i="8"/>
  <c r="Q4275" i="8"/>
  <c r="Q4274" i="8"/>
  <c r="Q4273" i="8"/>
  <c r="Q4244" i="8"/>
  <c r="Q4272" i="8"/>
  <c r="Q4271" i="8"/>
  <c r="Q4270" i="8"/>
  <c r="Q4243" i="8"/>
  <c r="Q4269" i="8"/>
  <c r="Q4268" i="8"/>
  <c r="Q4267" i="8"/>
  <c r="Q4266" i="8"/>
  <c r="Q4242" i="8"/>
  <c r="Q4265" i="8"/>
  <c r="Q4234" i="8"/>
  <c r="Q4264" i="8"/>
  <c r="Q4263" i="8"/>
  <c r="Q4262" i="8"/>
  <c r="Q4261" i="8"/>
  <c r="Q4260" i="8"/>
  <c r="Q4259" i="8"/>
  <c r="Q4258" i="8"/>
  <c r="Q4257" i="8"/>
  <c r="Q4256" i="8"/>
  <c r="Q4255" i="8"/>
  <c r="Q4254" i="8"/>
  <c r="Q4253" i="8"/>
  <c r="Q4252" i="8"/>
  <c r="Q4251" i="8"/>
  <c r="Q4250" i="8"/>
  <c r="Q4249" i="8"/>
  <c r="Q4248" i="8"/>
  <c r="Q4247" i="8"/>
  <c r="Q4246" i="8"/>
  <c r="Q4241" i="8"/>
  <c r="Q4245" i="8"/>
  <c r="Q4240" i="8"/>
  <c r="Q4300" i="8"/>
  <c r="Q4239" i="8"/>
  <c r="Q4238" i="8"/>
  <c r="Q4237" i="8"/>
  <c r="Q4236" i="8"/>
  <c r="Q4235" i="8"/>
  <c r="Q4192" i="8"/>
  <c r="Q4233" i="8"/>
  <c r="Q2607" i="8"/>
  <c r="Q4232" i="8"/>
  <c r="Q4231" i="8"/>
  <c r="Q4230" i="8"/>
  <c r="Q4229" i="8"/>
  <c r="Q4228" i="8"/>
  <c r="Q4227" i="8"/>
  <c r="Q4226" i="8"/>
  <c r="Q4191" i="8"/>
  <c r="Q4224" i="8"/>
  <c r="Q4182" i="8"/>
  <c r="Q4181" i="8"/>
  <c r="Q4223" i="8"/>
  <c r="Q4222" i="8"/>
  <c r="Q4221" i="8"/>
  <c r="Q4220" i="8"/>
  <c r="Q4219" i="8"/>
  <c r="Q4218" i="8"/>
  <c r="Q4217" i="8"/>
  <c r="Q4216" i="8"/>
  <c r="Q4215" i="8"/>
  <c r="Q4214" i="8"/>
  <c r="Q4213" i="8"/>
  <c r="Q4212" i="8"/>
  <c r="Q4211" i="8"/>
  <c r="Q4210" i="8"/>
  <c r="Q4209" i="8"/>
  <c r="Q4225" i="8"/>
  <c r="Q4207" i="8"/>
  <c r="Q4206" i="8"/>
  <c r="Q4205" i="8"/>
  <c r="Q4204" i="8"/>
  <c r="Q4203" i="8"/>
  <c r="Q4202" i="8"/>
  <c r="Q4201" i="8"/>
  <c r="Q4200" i="8"/>
  <c r="Q4199" i="8"/>
  <c r="Q4198" i="8"/>
  <c r="Q4197" i="8"/>
  <c r="Q4185" i="8"/>
  <c r="Q4184" i="8"/>
  <c r="Q4170" i="8"/>
  <c r="Q4196" i="8"/>
  <c r="Q4169" i="8"/>
  <c r="Q4168" i="8"/>
  <c r="Q4167" i="8"/>
  <c r="Q4166" i="8"/>
  <c r="Q4165" i="8"/>
  <c r="Q4164" i="8"/>
  <c r="Q4163" i="8"/>
  <c r="Q4162" i="8"/>
  <c r="Q4195" i="8"/>
  <c r="Q4180" i="8"/>
  <c r="Q4179" i="8"/>
  <c r="Q4161" i="8"/>
  <c r="Q4160" i="8"/>
  <c r="Q4159" i="8"/>
  <c r="Q4158" i="8"/>
  <c r="Q4157" i="8"/>
  <c r="Q4156" i="8"/>
  <c r="Q4155" i="8"/>
  <c r="Q4154" i="8"/>
  <c r="Q4153" i="8"/>
  <c r="Q4152" i="8"/>
  <c r="Q4151" i="8"/>
  <c r="Q4150" i="8"/>
  <c r="Q4149" i="8"/>
  <c r="Q4148" i="8"/>
  <c r="Q4147" i="8"/>
  <c r="Q4146" i="8"/>
  <c r="Q4145" i="8"/>
  <c r="Q4190" i="8"/>
  <c r="Q4144" i="8"/>
  <c r="Q4143" i="8"/>
  <c r="Q4142" i="8"/>
  <c r="Q4141" i="8"/>
  <c r="Q4208" i="8"/>
  <c r="Q4177" i="8"/>
  <c r="Q4176" i="8"/>
  <c r="Q4175" i="8"/>
  <c r="Q4174" i="8"/>
  <c r="Q4173" i="8"/>
  <c r="Q4172" i="8"/>
  <c r="Q4140" i="8"/>
  <c r="Q4139" i="8"/>
  <c r="Q4138" i="8"/>
  <c r="Q4288" i="8"/>
  <c r="Q4137" i="8"/>
  <c r="Q4136" i="8"/>
  <c r="Q4189" i="8"/>
  <c r="Q4135" i="8"/>
  <c r="Q4134" i="8"/>
  <c r="Q4188" i="8"/>
  <c r="Q4133" i="8"/>
  <c r="Q4132" i="8"/>
  <c r="Q4178" i="8"/>
  <c r="Q4131" i="8"/>
  <c r="Q4187" i="8"/>
  <c r="Q4130" i="8"/>
  <c r="Q4171" i="8"/>
  <c r="Q4129" i="8"/>
  <c r="Q4186" i="8"/>
  <c r="Q4128" i="8"/>
  <c r="Q4127" i="8"/>
  <c r="Q4126" i="8"/>
  <c r="Q4125" i="8"/>
  <c r="Q4124" i="8"/>
  <c r="Q4123" i="8"/>
  <c r="Q4122" i="8"/>
  <c r="Q4121" i="8"/>
  <c r="Q4120" i="8"/>
  <c r="Q4118" i="8"/>
  <c r="Q4119" i="8"/>
  <c r="Q4117" i="8"/>
  <c r="Q4116" i="8"/>
  <c r="Q4115" i="8"/>
  <c r="Q4114" i="8"/>
  <c r="Q4113" i="8"/>
  <c r="Q4112" i="8"/>
  <c r="Q4111" i="8"/>
  <c r="Q4110" i="8"/>
  <c r="Q4183" i="8"/>
  <c r="Q4109" i="8"/>
  <c r="Q4108" i="8"/>
  <c r="Q4107" i="8"/>
  <c r="Q4106" i="8"/>
  <c r="Q4105" i="8"/>
  <c r="Q4029" i="8"/>
  <c r="Q4104" i="8"/>
  <c r="Q4103" i="8"/>
  <c r="Q3982" i="8"/>
  <c r="Q4102" i="8"/>
  <c r="Q4101" i="8"/>
  <c r="Q4035" i="8"/>
  <c r="Q4100" i="8"/>
  <c r="Q4034" i="8"/>
  <c r="Q4099" i="8"/>
  <c r="Q4098" i="8"/>
  <c r="Q4097" i="8"/>
  <c r="Q4096" i="8"/>
  <c r="Q4094" i="8"/>
  <c r="Q4093" i="8"/>
  <c r="Q4092" i="8"/>
  <c r="Q4091" i="8"/>
  <c r="Q4090" i="8"/>
  <c r="Q4089" i="8"/>
  <c r="Q4088" i="8"/>
  <c r="Q4087" i="8"/>
  <c r="Q4086" i="8"/>
  <c r="Q4085" i="8"/>
  <c r="Q4084" i="8"/>
  <c r="Q4083" i="8"/>
  <c r="Q4082" i="8"/>
  <c r="Q4081" i="8"/>
  <c r="Q4080" i="8"/>
  <c r="Q4070" i="8"/>
  <c r="Q4069" i="8"/>
  <c r="Q4079" i="8"/>
  <c r="Q4078" i="8"/>
  <c r="Q4077" i="8"/>
  <c r="Q4076" i="8"/>
  <c r="Q4073" i="8"/>
  <c r="Q4075" i="8"/>
  <c r="Q4074" i="8"/>
  <c r="Q4072" i="8"/>
  <c r="Q4071" i="8"/>
  <c r="Q4068" i="8"/>
  <c r="Q4030" i="8"/>
  <c r="Q4067" i="8"/>
  <c r="Q4066" i="8"/>
  <c r="Q4064" i="8"/>
  <c r="Q4063" i="8"/>
  <c r="Q4062" i="8"/>
  <c r="Q4061" i="8"/>
  <c r="Q4060" i="8"/>
  <c r="Q4059" i="8"/>
  <c r="Q4058" i="8"/>
  <c r="Q4057" i="8"/>
  <c r="Q4056" i="8"/>
  <c r="Q4055" i="8"/>
  <c r="Q4054" i="8"/>
  <c r="Q4053" i="8"/>
  <c r="Q4052" i="8"/>
  <c r="Q4051" i="8"/>
  <c r="Q4050" i="8"/>
  <c r="Q4049" i="8"/>
  <c r="Q4048" i="8"/>
  <c r="Q4047" i="8"/>
  <c r="Q4046" i="8"/>
  <c r="Q4045" i="8"/>
  <c r="Q4044" i="8"/>
  <c r="Q4033" i="8"/>
  <c r="Q4043" i="8"/>
  <c r="Q4042" i="8"/>
  <c r="Q4041" i="8"/>
  <c r="Q4040" i="8"/>
  <c r="Q4039" i="8"/>
  <c r="Q4038" i="8"/>
  <c r="Q4037" i="8"/>
  <c r="Q4036" i="8"/>
  <c r="Q4024" i="8"/>
  <c r="Q4023" i="8"/>
  <c r="Q4022" i="8"/>
  <c r="Q4032" i="8"/>
  <c r="Q4021" i="8"/>
  <c r="Q4065" i="8"/>
  <c r="Q4020" i="8"/>
  <c r="Q4019" i="8"/>
  <c r="Q4018" i="8"/>
  <c r="Q4017" i="8"/>
  <c r="Q4016" i="8"/>
  <c r="Q4031" i="8"/>
  <c r="Q4028" i="8"/>
  <c r="Q4015" i="8"/>
  <c r="Q4014" i="8"/>
  <c r="Q4013" i="8"/>
  <c r="Q4012" i="8"/>
  <c r="Q4011" i="8"/>
  <c r="Q4010" i="8"/>
  <c r="Q4009" i="8"/>
  <c r="Q4008" i="8"/>
  <c r="Q4007" i="8"/>
  <c r="Q4006" i="8"/>
  <c r="Q4027" i="8"/>
  <c r="Q4095" i="8"/>
  <c r="Q4005" i="8"/>
  <c r="Q4004" i="8"/>
  <c r="Q4003" i="8"/>
  <c r="Q4002" i="8"/>
  <c r="Q4001" i="8"/>
  <c r="Q4000" i="8"/>
  <c r="Q3999" i="8"/>
  <c r="Q3998" i="8"/>
  <c r="Q3997" i="8"/>
  <c r="Q3991" i="8"/>
  <c r="Q3996" i="8"/>
  <c r="Q3995" i="8"/>
  <c r="Q3994" i="8"/>
  <c r="Q3993" i="8"/>
  <c r="Q3992" i="8"/>
  <c r="Q3990" i="8"/>
  <c r="Q3989" i="8"/>
  <c r="Q3988" i="8"/>
  <c r="Q4026" i="8"/>
  <c r="Q3987" i="8"/>
  <c r="Q3986" i="8"/>
  <c r="Q3985" i="8"/>
  <c r="Q3984" i="8"/>
  <c r="Q3983" i="8"/>
  <c r="Q3981" i="8"/>
  <c r="Q3980" i="8"/>
  <c r="Q3979" i="8"/>
  <c r="Q3978" i="8"/>
  <c r="Q3977" i="8"/>
  <c r="Q3976" i="8"/>
  <c r="Q3975" i="8"/>
  <c r="Q3974" i="8"/>
  <c r="Q3973" i="8"/>
  <c r="Q3972" i="8"/>
  <c r="Q3971" i="8"/>
  <c r="Q3970" i="8"/>
  <c r="Q3969" i="8"/>
  <c r="Q3968" i="8"/>
  <c r="Q3967" i="8"/>
  <c r="Q4025" i="8"/>
  <c r="Q3966" i="8"/>
  <c r="Q3965" i="8"/>
  <c r="Q3964" i="8"/>
  <c r="Q3963" i="8"/>
  <c r="Q3962" i="8"/>
  <c r="Q3961" i="8"/>
  <c r="Q3960" i="8"/>
  <c r="Q3959" i="8"/>
  <c r="Q3958" i="8"/>
  <c r="Q3957" i="8"/>
  <c r="Q3956" i="8"/>
  <c r="Q3955" i="8"/>
  <c r="Q3954" i="8"/>
  <c r="Q3953" i="8"/>
  <c r="Q3952" i="8"/>
  <c r="Q3951" i="8"/>
  <c r="Q3948" i="8"/>
  <c r="Q3946" i="8"/>
  <c r="Q3945" i="8"/>
  <c r="Q3944" i="8"/>
  <c r="Q3949" i="8"/>
  <c r="Q3943" i="8"/>
  <c r="Q3950" i="8"/>
  <c r="Q3942" i="8"/>
  <c r="Q3947" i="8"/>
  <c r="Q3941" i="8"/>
  <c r="Q3940" i="8"/>
  <c r="Q3939" i="8"/>
  <c r="Q3938" i="8"/>
  <c r="Q3936" i="8"/>
  <c r="Q3934" i="8"/>
  <c r="Q3933" i="8"/>
  <c r="Q3935" i="8"/>
  <c r="Q3932" i="8"/>
  <c r="Q3931" i="8"/>
  <c r="Q3930" i="8"/>
  <c r="Q3929" i="8"/>
  <c r="Q3928" i="8"/>
  <c r="Q3927" i="8"/>
  <c r="Q3937" i="8"/>
  <c r="Q3925" i="8"/>
  <c r="Q3924" i="8"/>
  <c r="Q3923" i="8"/>
  <c r="Q3922" i="8"/>
  <c r="Q3921" i="8"/>
  <c r="Q3920" i="8"/>
  <c r="Q3919" i="8"/>
  <c r="Q3918" i="8"/>
  <c r="Q3926" i="8"/>
  <c r="Q3917" i="8"/>
  <c r="Q3916" i="8"/>
  <c r="Q3915" i="8"/>
  <c r="Q3914" i="8"/>
  <c r="Q3913" i="8"/>
  <c r="Q3912" i="8"/>
  <c r="Q3911" i="8"/>
  <c r="Q3910" i="8"/>
  <c r="Q3909" i="8"/>
  <c r="Q3908" i="8"/>
  <c r="Q3907" i="8"/>
  <c r="Q3906" i="8"/>
  <c r="Q3905" i="8"/>
  <c r="Q3904" i="8"/>
  <c r="Q3903" i="8"/>
  <c r="Q3902" i="8"/>
  <c r="Q3901" i="8"/>
  <c r="Q3900" i="8"/>
  <c r="Q3899" i="8"/>
  <c r="Q3898" i="8"/>
  <c r="Q3897" i="8"/>
  <c r="Q3896" i="8"/>
  <c r="Q3895" i="8"/>
  <c r="Q3894" i="8"/>
  <c r="Q3893" i="8"/>
  <c r="Q3892" i="8"/>
  <c r="Q3891" i="8"/>
  <c r="Q3890" i="8"/>
  <c r="Q3889" i="8"/>
  <c r="Q3888" i="8"/>
  <c r="Q3887" i="8"/>
  <c r="Q3886" i="8"/>
  <c r="Q3885" i="8"/>
  <c r="Q3884" i="8"/>
  <c r="Q3883" i="8"/>
  <c r="Q3882" i="8"/>
  <c r="Q3881" i="8"/>
  <c r="Q3880" i="8"/>
  <c r="Q3879" i="8"/>
  <c r="Q3877" i="8"/>
  <c r="Q3878" i="8"/>
  <c r="Q3876" i="8"/>
  <c r="Q3875" i="8"/>
  <c r="Q3874" i="8"/>
  <c r="Q3873" i="8"/>
  <c r="Q3872" i="8"/>
  <c r="Q3871" i="8"/>
  <c r="Q3870" i="8"/>
  <c r="Q3869" i="8"/>
  <c r="Q3868" i="8"/>
  <c r="Q3867" i="8"/>
  <c r="Q3866" i="8"/>
  <c r="Q3865" i="8"/>
  <c r="Q3864" i="8"/>
  <c r="Q3863" i="8"/>
  <c r="Q3862" i="8"/>
  <c r="Q3861" i="8"/>
  <c r="Q3860" i="8"/>
  <c r="Q3859" i="8"/>
  <c r="Q3858" i="8"/>
  <c r="Q3857" i="8"/>
  <c r="Q3856" i="8"/>
  <c r="Q3855" i="8"/>
  <c r="Q3854" i="8"/>
  <c r="Q3853" i="8"/>
  <c r="Q3852" i="8"/>
  <c r="Q3851" i="8"/>
  <c r="Q3850" i="8"/>
  <c r="Q3849" i="8"/>
  <c r="Q3848" i="8"/>
  <c r="Q3847" i="8"/>
  <c r="Q3846" i="8"/>
  <c r="Q3845" i="8"/>
  <c r="Q3844" i="8"/>
  <c r="Q3843" i="8"/>
  <c r="Q3842" i="8"/>
  <c r="Q3841" i="8"/>
  <c r="Q3840" i="8"/>
  <c r="Q3839" i="8"/>
  <c r="Q3838" i="8"/>
  <c r="Q3837" i="8"/>
  <c r="Q3836" i="8"/>
  <c r="Q3835" i="8"/>
  <c r="Q3834" i="8"/>
  <c r="Q3833" i="8"/>
  <c r="Q3832" i="8"/>
  <c r="Q3831" i="8"/>
  <c r="Q3830" i="8"/>
  <c r="Q3829" i="8"/>
  <c r="Q3828" i="8"/>
  <c r="Q3827" i="8"/>
  <c r="Q3826" i="8"/>
  <c r="Q3825" i="8"/>
  <c r="Q3824" i="8"/>
  <c r="Q3823" i="8"/>
  <c r="Q3822" i="8"/>
  <c r="Q3821" i="8"/>
  <c r="Q3820" i="8"/>
  <c r="Q3819" i="8"/>
  <c r="Q3818" i="8"/>
  <c r="Q3817" i="8"/>
  <c r="Q3816" i="8"/>
  <c r="Q3815" i="8"/>
  <c r="Q3814" i="8"/>
  <c r="Q3813" i="8"/>
  <c r="Q3812" i="8"/>
  <c r="Q3811" i="8"/>
  <c r="Q3810" i="8"/>
  <c r="Q3809" i="8"/>
  <c r="Q3808" i="8"/>
  <c r="Q3807" i="8"/>
  <c r="Q3806" i="8"/>
  <c r="Q3805" i="8"/>
  <c r="Q3804" i="8"/>
  <c r="Q3803" i="8"/>
  <c r="Q3802" i="8"/>
  <c r="Q3801" i="8"/>
  <c r="Q3800" i="8"/>
  <c r="Q3799" i="8"/>
  <c r="Q3798" i="8"/>
  <c r="Q3797" i="8"/>
  <c r="Q3796" i="8"/>
  <c r="Q3795" i="8"/>
  <c r="Q3794" i="8"/>
  <c r="Q3793" i="8"/>
  <c r="Q3792" i="8"/>
  <c r="Q3790" i="8"/>
  <c r="Q3789" i="8"/>
  <c r="Q3788" i="8"/>
  <c r="Q3787" i="8"/>
  <c r="Q3786" i="8"/>
  <c r="Q3785" i="8"/>
  <c r="Q3784" i="8"/>
  <c r="Q3783" i="8"/>
  <c r="Q3782" i="8"/>
  <c r="Q3781" i="8"/>
  <c r="Q3780" i="8"/>
  <c r="Q3779" i="8"/>
  <c r="Q3778" i="8"/>
  <c r="Q3777" i="8"/>
  <c r="Q3776" i="8"/>
  <c r="Q3685" i="8"/>
  <c r="Q3775" i="8"/>
  <c r="Q3774" i="8"/>
  <c r="Q3773" i="8"/>
  <c r="Q3772" i="8"/>
  <c r="Q3771" i="8"/>
  <c r="Q3770" i="8"/>
  <c r="Q3769" i="8"/>
  <c r="Q3768" i="8"/>
  <c r="Q3767" i="8"/>
  <c r="Q3766" i="8"/>
  <c r="Q3765" i="8"/>
  <c r="Q3764" i="8"/>
  <c r="Q3763" i="8"/>
  <c r="Q3762" i="8"/>
  <c r="Q3761" i="8"/>
  <c r="Q3760" i="8"/>
  <c r="Q3759" i="8"/>
  <c r="Q3758" i="8"/>
  <c r="Q3757" i="8"/>
  <c r="Q3756" i="8"/>
  <c r="Q3755" i="8"/>
  <c r="Q3754" i="8"/>
  <c r="Q3752" i="8"/>
  <c r="Q3751" i="8"/>
  <c r="Q3750" i="8"/>
  <c r="Q3749" i="8"/>
  <c r="Q3748" i="8"/>
  <c r="Q3747" i="8"/>
  <c r="Q3746" i="8"/>
  <c r="Q3745" i="8"/>
  <c r="Q3744" i="8"/>
  <c r="Q3743" i="8"/>
  <c r="Q3742" i="8"/>
  <c r="Q3741" i="8"/>
  <c r="Q3740" i="8"/>
  <c r="Q3739" i="8"/>
  <c r="Q3738" i="8"/>
  <c r="Q3737" i="8"/>
  <c r="Q3736" i="8"/>
  <c r="Q3735" i="8"/>
  <c r="Q3734" i="8"/>
  <c r="Q3733" i="8"/>
  <c r="Q3732" i="8"/>
  <c r="Q3731" i="8"/>
  <c r="Q3730" i="8"/>
  <c r="Q3729" i="8"/>
  <c r="Q3728" i="8"/>
  <c r="Q3727" i="8"/>
  <c r="Q3726" i="8"/>
  <c r="Q3725" i="8"/>
  <c r="Q3724" i="8"/>
  <c r="Q3723" i="8"/>
  <c r="Q3722" i="8"/>
  <c r="Q3721" i="8"/>
  <c r="Q3720" i="8"/>
  <c r="Q3719" i="8"/>
  <c r="Q3718" i="8"/>
  <c r="Q3717" i="8"/>
  <c r="Q3716" i="8"/>
  <c r="Q3715" i="8"/>
  <c r="Q3714" i="8"/>
  <c r="Q3713" i="8"/>
  <c r="Q3712" i="8"/>
  <c r="Q3711" i="8"/>
  <c r="Q3710" i="8"/>
  <c r="Q3709" i="8"/>
  <c r="Q3708" i="8"/>
  <c r="Q3707" i="8"/>
  <c r="Q3706" i="8"/>
  <c r="Q3705" i="8"/>
  <c r="Q3704" i="8"/>
  <c r="Q3703" i="8"/>
  <c r="Q3702" i="8"/>
  <c r="Q3701" i="8"/>
  <c r="Q3700" i="8"/>
  <c r="Q3699" i="8"/>
  <c r="Q3698" i="8"/>
  <c r="Q3697" i="8"/>
  <c r="Q3696" i="8"/>
  <c r="Q3695" i="8"/>
  <c r="Q3694" i="8"/>
  <c r="Q3693" i="8"/>
  <c r="Q3692" i="8"/>
  <c r="Q3691" i="8"/>
  <c r="Q3690" i="8"/>
  <c r="Q3689" i="8"/>
  <c r="Q3688" i="8"/>
  <c r="Q3687" i="8"/>
  <c r="Q3686" i="8"/>
  <c r="Q3684" i="8"/>
  <c r="Q3683" i="8"/>
  <c r="Q3682" i="8"/>
  <c r="Q3681" i="8"/>
  <c r="Q3680" i="8"/>
  <c r="Q3679" i="8"/>
  <c r="Q3791" i="8"/>
  <c r="Q3678" i="8"/>
  <c r="Q3677" i="8"/>
  <c r="Q3676" i="8"/>
  <c r="Q3675" i="8"/>
  <c r="Q3674" i="8"/>
  <c r="Q3673" i="8"/>
  <c r="Q3672" i="8"/>
  <c r="Q3671" i="8"/>
  <c r="Q3670" i="8"/>
  <c r="Q3669" i="8"/>
  <c r="Q3668" i="8"/>
  <c r="Q3667" i="8"/>
  <c r="Q3666" i="8"/>
  <c r="Q3665" i="8"/>
  <c r="Q3664" i="8"/>
  <c r="Q3663" i="8"/>
  <c r="Q3662" i="8"/>
  <c r="Q3661" i="8"/>
  <c r="Q3660" i="8"/>
  <c r="Q3659" i="8"/>
  <c r="Q3658" i="8"/>
  <c r="Q3657" i="8"/>
  <c r="Q3656" i="8"/>
  <c r="Q3655" i="8"/>
  <c r="Q3654" i="8"/>
  <c r="Q3653" i="8"/>
  <c r="Q3651" i="8"/>
  <c r="Q3652" i="8"/>
  <c r="Q3650" i="8"/>
  <c r="Q3649" i="8"/>
  <c r="Q3648" i="8"/>
  <c r="Q3647" i="8"/>
  <c r="Q3646" i="8"/>
  <c r="Q3645" i="8"/>
  <c r="Q3644" i="8"/>
  <c r="Q3643" i="8"/>
  <c r="Q3642" i="8"/>
  <c r="Q3641" i="8"/>
  <c r="Q3640" i="8"/>
  <c r="Q3639" i="8"/>
  <c r="Q3638" i="8"/>
  <c r="Q3637" i="8"/>
  <c r="Q3636" i="8"/>
  <c r="Q3635" i="8"/>
  <c r="Q3634" i="8"/>
  <c r="Q3633" i="8"/>
  <c r="Q3632" i="8"/>
  <c r="Q3631" i="8"/>
  <c r="Q3630" i="8"/>
  <c r="Q3629" i="8"/>
  <c r="Q3628" i="8"/>
  <c r="Q3627" i="8"/>
  <c r="Q3626" i="8"/>
  <c r="Q3625" i="8"/>
  <c r="Q3624" i="8"/>
  <c r="Q3623" i="8"/>
  <c r="Q3622" i="8"/>
  <c r="Q3621" i="8"/>
  <c r="Q3620" i="8"/>
  <c r="Q3618" i="8"/>
  <c r="Q3619" i="8"/>
  <c r="Q3617" i="8"/>
  <c r="Q3616" i="8"/>
  <c r="Q3615" i="8"/>
  <c r="Q3614" i="8"/>
  <c r="Q3613" i="8"/>
  <c r="Q3612" i="8"/>
  <c r="Q3611" i="8"/>
  <c r="Q3610" i="8"/>
  <c r="Q3609" i="8"/>
  <c r="Q3608" i="8"/>
  <c r="Q3607" i="8"/>
  <c r="Q3606" i="8"/>
  <c r="Q3605" i="8"/>
  <c r="Q3604" i="8"/>
  <c r="Q3603" i="8"/>
  <c r="Q3602" i="8"/>
  <c r="Q3601" i="8"/>
  <c r="Q3600" i="8"/>
  <c r="Q3599" i="8"/>
  <c r="Q3598" i="8"/>
  <c r="Q3597" i="8"/>
  <c r="Q3596" i="8"/>
  <c r="Q3595" i="8"/>
  <c r="Q3594" i="8"/>
  <c r="Q3593" i="8"/>
  <c r="Q3592" i="8"/>
  <c r="Q3591" i="8"/>
  <c r="Q3590" i="8"/>
  <c r="Q3589" i="8"/>
  <c r="Q3588" i="8"/>
  <c r="Q3587" i="8"/>
  <c r="Q3586" i="8"/>
  <c r="Q3585" i="8"/>
  <c r="Q3584" i="8"/>
  <c r="Q3583" i="8"/>
  <c r="Q3582" i="8"/>
  <c r="Q3581" i="8"/>
  <c r="Q3580" i="8"/>
  <c r="Q3579" i="8"/>
  <c r="Q3578" i="8"/>
  <c r="Q3577" i="8"/>
  <c r="Q3576" i="8"/>
  <c r="Q3575" i="8"/>
  <c r="Q3574" i="8"/>
  <c r="Q3573" i="8"/>
  <c r="Q3572" i="8"/>
  <c r="Q3571" i="8"/>
  <c r="Q3570" i="8"/>
  <c r="Q3569" i="8"/>
  <c r="Q3568" i="8"/>
  <c r="Q3567" i="8"/>
  <c r="Q3566" i="8"/>
  <c r="Q3565" i="8"/>
  <c r="Q3564" i="8"/>
  <c r="Q3563" i="8"/>
  <c r="Q3562" i="8"/>
  <c r="Q3561" i="8"/>
  <c r="Q3560" i="8"/>
  <c r="Q3559" i="8"/>
  <c r="Q3558" i="8"/>
  <c r="Q3557" i="8"/>
  <c r="Q3556" i="8"/>
  <c r="Q3555" i="8"/>
  <c r="Q3554" i="8"/>
  <c r="Q3553" i="8"/>
  <c r="Q3552" i="8"/>
  <c r="Q3551" i="8"/>
  <c r="Q3550" i="8"/>
  <c r="Q3549" i="8"/>
  <c r="Q3548" i="8"/>
  <c r="Q3547" i="8"/>
  <c r="Q3546" i="8"/>
  <c r="Q3545" i="8"/>
  <c r="Q3544" i="8"/>
  <c r="Q3543" i="8"/>
  <c r="Q3542" i="8"/>
  <c r="Q3541" i="8"/>
  <c r="Q3540" i="8"/>
  <c r="Q3539" i="8"/>
  <c r="Q3538" i="8"/>
  <c r="Q3537" i="8"/>
  <c r="Q3536" i="8"/>
  <c r="Q3535" i="8"/>
  <c r="Q3534" i="8"/>
  <c r="Q3533" i="8"/>
  <c r="Q3532" i="8"/>
  <c r="Q3531" i="8"/>
  <c r="Q3530" i="8"/>
  <c r="Q3529" i="8"/>
  <c r="Q3528" i="8"/>
  <c r="Q3527" i="8"/>
  <c r="Q3526" i="8"/>
  <c r="Q3525" i="8"/>
  <c r="Q3524" i="8"/>
  <c r="Q3523" i="8"/>
  <c r="Q3522" i="8"/>
  <c r="Q3521" i="8"/>
  <c r="Q3520" i="8"/>
  <c r="Q3519" i="8"/>
  <c r="Q3518" i="8"/>
  <c r="Q3517" i="8"/>
  <c r="Q3516" i="8"/>
  <c r="Q3515" i="8"/>
  <c r="Q3514" i="8"/>
  <c r="Q3513" i="8"/>
  <c r="Q3512" i="8"/>
  <c r="Q3511" i="8"/>
  <c r="Q3510" i="8"/>
  <c r="Q3509" i="8"/>
  <c r="Q3508" i="8"/>
  <c r="Q3507" i="8"/>
  <c r="Q3506" i="8"/>
  <c r="Q3505" i="8"/>
  <c r="Q3502" i="8"/>
  <c r="Q3501" i="8"/>
  <c r="Q3500" i="8"/>
  <c r="Q3499" i="8"/>
  <c r="Q3498" i="8"/>
  <c r="Q3497" i="8"/>
  <c r="Q3496" i="8"/>
  <c r="Q3495" i="8"/>
  <c r="Q3494" i="8"/>
  <c r="Q3493" i="8"/>
  <c r="Q3492" i="8"/>
  <c r="Q3491" i="8"/>
  <c r="Q3490" i="8"/>
  <c r="Q3489" i="8"/>
  <c r="Q3488" i="8"/>
  <c r="Q3487" i="8"/>
  <c r="Q3486" i="8"/>
  <c r="Q3485" i="8"/>
  <c r="Q3484" i="8"/>
  <c r="Q3483" i="8"/>
  <c r="Q3482" i="8"/>
  <c r="Q3481" i="8"/>
  <c r="Q3480" i="8"/>
  <c r="Q3479" i="8"/>
  <c r="Q3478" i="8"/>
  <c r="Q3477" i="8"/>
  <c r="Q3476" i="8"/>
  <c r="Q3475" i="8"/>
  <c r="Q3474" i="8"/>
  <c r="Q3473" i="8"/>
  <c r="Q3472" i="8"/>
  <c r="Q3471" i="8"/>
  <c r="Q3470" i="8"/>
  <c r="Q3469" i="8"/>
  <c r="Q3468" i="8"/>
  <c r="Q3467" i="8"/>
  <c r="Q3466" i="8"/>
  <c r="Q3465" i="8"/>
  <c r="Q3464" i="8"/>
  <c r="Q3504" i="8"/>
  <c r="Q3503" i="8"/>
  <c r="Q3463" i="8"/>
  <c r="Q3462" i="8"/>
  <c r="Q3461" i="8"/>
  <c r="Q3460" i="8"/>
  <c r="Q3459" i="8"/>
  <c r="Q3458" i="8"/>
  <c r="Q3457" i="8"/>
  <c r="Q3456" i="8"/>
  <c r="Q3455" i="8"/>
  <c r="Q3454" i="8"/>
  <c r="Q3453" i="8"/>
  <c r="Q3452" i="8"/>
  <c r="Q3451" i="8"/>
  <c r="Q3450" i="8"/>
  <c r="Q3449" i="8"/>
  <c r="Q3448" i="8"/>
  <c r="Q3447" i="8"/>
  <c r="Q3446" i="8"/>
  <c r="Q3445" i="8"/>
  <c r="Q3444" i="8"/>
  <c r="Q3443" i="8"/>
  <c r="Q3442" i="8"/>
  <c r="Q3441" i="8"/>
  <c r="Q3440" i="8"/>
  <c r="Q3439" i="8"/>
  <c r="Q3438" i="8"/>
  <c r="Q3437" i="8"/>
  <c r="Q3436" i="8"/>
  <c r="Q3435" i="8"/>
  <c r="Q3434" i="8"/>
  <c r="Q3433" i="8"/>
  <c r="Q3432" i="8"/>
  <c r="Q3431" i="8"/>
  <c r="Q3430" i="8"/>
  <c r="Q3429" i="8"/>
  <c r="Q3428" i="8"/>
  <c r="Q3427" i="8"/>
  <c r="Q3426" i="8"/>
  <c r="Q3425" i="8"/>
  <c r="Q3424" i="8"/>
  <c r="Q3423" i="8"/>
  <c r="Q3422" i="8"/>
  <c r="Q3421" i="8"/>
  <c r="Q3420" i="8"/>
  <c r="Q3419" i="8"/>
  <c r="Q3418" i="8"/>
  <c r="Q3417" i="8"/>
  <c r="Q3416" i="8"/>
  <c r="Q3415" i="8"/>
  <c r="Q3414" i="8"/>
  <c r="Q3413" i="8"/>
  <c r="Q3412" i="8"/>
  <c r="Q3411" i="8"/>
  <c r="Q3410" i="8"/>
  <c r="Q3409" i="8"/>
  <c r="Q3408" i="8"/>
  <c r="Q3407" i="8"/>
  <c r="Q3406" i="8"/>
  <c r="Q3405" i="8"/>
  <c r="Q3404" i="8"/>
  <c r="Q3403" i="8"/>
  <c r="Q3401" i="8"/>
  <c r="Q3402" i="8"/>
  <c r="Q3400" i="8"/>
  <c r="Q3399" i="8"/>
  <c r="Q3398" i="8"/>
  <c r="Q3397" i="8"/>
  <c r="Q3396" i="8"/>
  <c r="Q3395" i="8"/>
  <c r="Q3394" i="8"/>
  <c r="Q3393" i="8"/>
  <c r="Q3392" i="8"/>
  <c r="Q3391" i="8"/>
  <c r="Q3390" i="8"/>
  <c r="Q3389" i="8"/>
  <c r="Q3388" i="8"/>
  <c r="Q3387" i="8"/>
  <c r="Q3386" i="8"/>
  <c r="Q3385" i="8"/>
  <c r="Q3384" i="8"/>
  <c r="Q3383" i="8"/>
  <c r="Q3382" i="8"/>
  <c r="Q3381" i="8"/>
  <c r="Q3380" i="8"/>
  <c r="Q3379" i="8"/>
  <c r="Q3378" i="8"/>
  <c r="Q3377" i="8"/>
  <c r="Q3376" i="8"/>
  <c r="Q3375" i="8"/>
  <c r="Q3374" i="8"/>
  <c r="Q3373" i="8"/>
  <c r="Q3372" i="8"/>
  <c r="Q3371" i="8"/>
  <c r="Q3370" i="8"/>
  <c r="Q3369" i="8"/>
  <c r="Q3368" i="8"/>
  <c r="Q3367" i="8"/>
  <c r="Q3366" i="8"/>
  <c r="Q3365" i="8"/>
  <c r="Q3364" i="8"/>
  <c r="Q3363" i="8"/>
  <c r="Q3362" i="8"/>
  <c r="Q3361" i="8"/>
  <c r="Q3360" i="8"/>
  <c r="Q3359" i="8"/>
  <c r="Q3358" i="8"/>
  <c r="Q3357" i="8"/>
  <c r="Q3356" i="8"/>
  <c r="Q3355" i="8"/>
  <c r="Q3354" i="8"/>
  <c r="Q3353" i="8"/>
  <c r="Q3352" i="8"/>
  <c r="Q3351" i="8"/>
  <c r="Q3350" i="8"/>
  <c r="Q3349" i="8"/>
  <c r="Q3348" i="8"/>
  <c r="Q3347" i="8"/>
  <c r="Q3346" i="8"/>
  <c r="Q3345" i="8"/>
  <c r="Q3344" i="8"/>
  <c r="Q3343" i="8"/>
  <c r="Q3342" i="8"/>
  <c r="Q3341" i="8"/>
  <c r="Q3340" i="8"/>
  <c r="Q3339" i="8"/>
  <c r="Q3338" i="8"/>
  <c r="Q3337" i="8"/>
  <c r="Q3336" i="8"/>
  <c r="Q3335" i="8"/>
  <c r="Q3334" i="8"/>
  <c r="Q3333" i="8"/>
  <c r="Q3332" i="8"/>
  <c r="Q3331" i="8"/>
  <c r="Q3330" i="8"/>
  <c r="Q3329" i="8"/>
  <c r="Q3328" i="8"/>
  <c r="Q3327" i="8"/>
  <c r="Q3326" i="8"/>
  <c r="Q3325" i="8"/>
  <c r="Q3324" i="8"/>
  <c r="Q3323" i="8"/>
  <c r="Q3321" i="8"/>
  <c r="Q3322" i="8"/>
  <c r="Q3320" i="8"/>
  <c r="Q3319" i="8"/>
  <c r="Q3318" i="8"/>
  <c r="Q3317" i="8"/>
  <c r="Q3316" i="8"/>
  <c r="Q3315" i="8"/>
  <c r="Q3314" i="8"/>
  <c r="Q3313" i="8"/>
  <c r="Q3312" i="8"/>
  <c r="Q3311" i="8"/>
  <c r="Q3310" i="8"/>
  <c r="Q3309" i="8"/>
  <c r="Q3308" i="8"/>
  <c r="Q3307" i="8"/>
  <c r="Q3306" i="8"/>
  <c r="Q3305" i="8"/>
  <c r="Q3304" i="8"/>
  <c r="Q3303" i="8"/>
  <c r="Q3302" i="8"/>
  <c r="Q3301" i="8"/>
  <c r="Q3300" i="8"/>
  <c r="Q3299" i="8"/>
  <c r="Q3298" i="8"/>
  <c r="Q3297" i="8"/>
  <c r="Q3296" i="8"/>
  <c r="Q3295" i="8"/>
  <c r="Q3294" i="8"/>
  <c r="Q3293" i="8"/>
  <c r="Q3292" i="8"/>
  <c r="Q3291" i="8"/>
  <c r="Q3290" i="8"/>
  <c r="Q3289" i="8"/>
  <c r="Q3288" i="8"/>
  <c r="Q3287" i="8"/>
  <c r="Q3286" i="8"/>
  <c r="Q3285" i="8"/>
  <c r="Q3284" i="8"/>
  <c r="Q3283" i="8"/>
  <c r="Q3282" i="8"/>
  <c r="Q3281" i="8"/>
  <c r="Q3280" i="8"/>
  <c r="Q3279" i="8"/>
  <c r="Q3278" i="8"/>
  <c r="Q3257" i="8"/>
  <c r="Q3256" i="8"/>
  <c r="Q3277" i="8"/>
  <c r="Q3276" i="8"/>
  <c r="Q3275" i="8"/>
  <c r="Q3274" i="8"/>
  <c r="Q3269" i="8"/>
  <c r="Q3273" i="8"/>
  <c r="Q3272" i="8"/>
  <c r="Q3271" i="8"/>
  <c r="Q3270" i="8"/>
  <c r="Q3268" i="8"/>
  <c r="Q3265" i="8"/>
  <c r="Q3267" i="8"/>
  <c r="Q3255" i="8"/>
  <c r="Q3266" i="8"/>
  <c r="Q3264" i="8"/>
  <c r="Q3263" i="8"/>
  <c r="Q3262" i="8"/>
  <c r="Q3261" i="8"/>
  <c r="Q3260" i="8"/>
  <c r="Q3259" i="8"/>
  <c r="Q3258" i="8"/>
  <c r="Q3254" i="8"/>
  <c r="Q3253" i="8"/>
  <c r="Q3252" i="8"/>
  <c r="Q3251" i="8"/>
  <c r="Q3250" i="8"/>
  <c r="Q3249" i="8"/>
  <c r="Q3248" i="8"/>
  <c r="Q3247" i="8"/>
  <c r="Q3246" i="8"/>
  <c r="Q3245" i="8"/>
  <c r="Q3244" i="8"/>
  <c r="Q3243" i="8"/>
  <c r="Q3242" i="8"/>
  <c r="Q3241" i="8"/>
  <c r="Q3240" i="8"/>
  <c r="Q3239" i="8"/>
  <c r="Q3238" i="8"/>
  <c r="Q3237" i="8"/>
  <c r="Q3236" i="8"/>
  <c r="Q3235" i="8"/>
  <c r="Q3234" i="8"/>
  <c r="Q3233" i="8"/>
  <c r="Q3232" i="8"/>
  <c r="Q3231" i="8"/>
  <c r="Q3230" i="8"/>
  <c r="Q3229" i="8"/>
  <c r="Q3228" i="8"/>
  <c r="Q3227" i="8"/>
  <c r="Q3226" i="8"/>
  <c r="Q3225" i="8"/>
  <c r="Q3201" i="8"/>
  <c r="Q3169" i="8"/>
  <c r="Q3224" i="8"/>
  <c r="Q3223" i="8"/>
  <c r="Q3222" i="8"/>
  <c r="Q3221" i="8"/>
  <c r="Q3220" i="8"/>
  <c r="Q3219" i="8"/>
  <c r="Q3218" i="8"/>
  <c r="Q3217" i="8"/>
  <c r="Q3216" i="8"/>
  <c r="Q3215" i="8"/>
  <c r="Q3214" i="8"/>
  <c r="Q3154" i="8"/>
  <c r="Q3213" i="8"/>
  <c r="Q3212" i="8"/>
  <c r="Q3211" i="8"/>
  <c r="Q3210" i="8"/>
  <c r="Q3209" i="8"/>
  <c r="Q3208" i="8"/>
  <c r="Q3207" i="8"/>
  <c r="Q3206" i="8"/>
  <c r="Q3205" i="8"/>
  <c r="Q3178" i="8"/>
  <c r="Q3204" i="8"/>
  <c r="Q3203" i="8"/>
  <c r="Q3202" i="8"/>
  <c r="Q3200" i="8"/>
  <c r="Q3199" i="8"/>
  <c r="Q3198" i="8"/>
  <c r="Q3197" i="8"/>
  <c r="Q3196" i="8"/>
  <c r="Q3195" i="8"/>
  <c r="Q3194" i="8"/>
  <c r="Q3193" i="8"/>
  <c r="Q3192" i="8"/>
  <c r="Q3191" i="8"/>
  <c r="Q3190" i="8"/>
  <c r="Q3189" i="8"/>
  <c r="Q3188" i="8"/>
  <c r="Q3187" i="8"/>
  <c r="Q3186" i="8"/>
  <c r="Q3185" i="8"/>
  <c r="Q3183" i="8"/>
  <c r="Q3182" i="8"/>
  <c r="Q3184" i="8"/>
  <c r="Q3180" i="8"/>
  <c r="Q3179" i="8"/>
  <c r="Q3177" i="8"/>
  <c r="Q3176" i="8"/>
  <c r="Q3175" i="8"/>
  <c r="Q3174" i="8"/>
  <c r="Q3173" i="8"/>
  <c r="Q3172" i="8"/>
  <c r="Q3171" i="8"/>
  <c r="Q3170" i="8"/>
  <c r="Q3181" i="8"/>
  <c r="Q3167" i="8"/>
  <c r="Q3166" i="8"/>
  <c r="Q3165" i="8"/>
  <c r="Q3164" i="8"/>
  <c r="Q3163" i="8"/>
  <c r="Q3162" i="8"/>
  <c r="Q3161" i="8"/>
  <c r="Q3160" i="8"/>
  <c r="Q3159" i="8"/>
  <c r="Q3168" i="8"/>
  <c r="Q3158" i="8"/>
  <c r="Q3155" i="8"/>
  <c r="Q3156" i="8"/>
  <c r="Q3157" i="8"/>
  <c r="Q3153" i="8"/>
  <c r="Q3152" i="8"/>
  <c r="Q3151" i="8"/>
  <c r="Q3150" i="8"/>
  <c r="Q3149" i="8"/>
  <c r="Q3148" i="8"/>
  <c r="Q3147" i="8"/>
  <c r="Q3146" i="8"/>
  <c r="Q3145" i="8"/>
  <c r="Q3144" i="8"/>
  <c r="Q3143" i="8"/>
  <c r="Q3142" i="8"/>
  <c r="Q3141" i="8"/>
  <c r="Q3140" i="8"/>
  <c r="Q3139" i="8"/>
  <c r="Q3138" i="8"/>
  <c r="Q3137" i="8"/>
  <c r="Q3136" i="8"/>
  <c r="Q3135" i="8"/>
  <c r="Q3134" i="8"/>
  <c r="Q3133" i="8"/>
  <c r="Q3132" i="8"/>
  <c r="Q3131" i="8"/>
  <c r="Q3130" i="8"/>
  <c r="Q3129" i="8"/>
  <c r="Q3128" i="8"/>
  <c r="Q3127" i="8"/>
  <c r="Q3126" i="8"/>
  <c r="Q3125" i="8"/>
  <c r="Q3124" i="8"/>
  <c r="Q3123" i="8"/>
  <c r="Q3122" i="8"/>
  <c r="Q3121" i="8"/>
  <c r="Q3120" i="8"/>
  <c r="Q3119" i="8"/>
  <c r="Q3110" i="8"/>
  <c r="Q3118" i="8"/>
  <c r="Q3117" i="8"/>
  <c r="Q3116" i="8"/>
  <c r="Q3115" i="8"/>
  <c r="Q3114" i="8"/>
  <c r="Q3113" i="8"/>
  <c r="Q3112" i="8"/>
  <c r="Q3109" i="8"/>
  <c r="Q3108" i="8"/>
  <c r="Q3107" i="8"/>
  <c r="Q3106" i="8"/>
  <c r="Q3105" i="8"/>
  <c r="Q3104" i="8"/>
  <c r="Q3103" i="8"/>
  <c r="Q3102" i="8"/>
  <c r="Q3111" i="8"/>
  <c r="Q3101" i="8"/>
  <c r="Q3100" i="8"/>
  <c r="Q3099" i="8"/>
  <c r="Q3098" i="8"/>
  <c r="Q3052" i="8"/>
  <c r="Q3051" i="8"/>
  <c r="Q3096" i="8"/>
  <c r="Q3055" i="8"/>
  <c r="Q3095" i="8"/>
  <c r="Q3094" i="8"/>
  <c r="Q3093" i="8"/>
  <c r="Q3092" i="8"/>
  <c r="Q3091" i="8"/>
  <c r="Q3090" i="8"/>
  <c r="Q3089" i="8"/>
  <c r="Q3088" i="8"/>
  <c r="Q3082" i="8"/>
  <c r="Q3087" i="8"/>
  <c r="Q3086" i="8"/>
  <c r="Q3085" i="8"/>
  <c r="Q3084" i="8"/>
  <c r="Q3083" i="8"/>
  <c r="Q3081" i="8"/>
  <c r="Q3080" i="8"/>
  <c r="Q3079" i="8"/>
  <c r="Q3097" i="8"/>
  <c r="Q3078" i="8"/>
  <c r="Q3077" i="8"/>
  <c r="Q3076" i="8"/>
  <c r="Q3075" i="8"/>
  <c r="Q3074" i="8"/>
  <c r="Q3073" i="8"/>
  <c r="Q3072" i="8"/>
  <c r="Q3071" i="8"/>
  <c r="Q3070" i="8"/>
  <c r="Q3069" i="8"/>
  <c r="Q3068" i="8"/>
  <c r="Q3067" i="8"/>
  <c r="Q3066" i="8"/>
  <c r="Q3065" i="8"/>
  <c r="Q3064" i="8"/>
  <c r="Q3063" i="8"/>
  <c r="Q3062" i="8"/>
  <c r="Q3061" i="8"/>
  <c r="Q3060" i="8"/>
  <c r="Q3059" i="8"/>
  <c r="Q3058" i="8"/>
  <c r="Q3053" i="8"/>
  <c r="Q3049" i="8"/>
  <c r="Q3054" i="8"/>
  <c r="Q3048" i="8"/>
  <c r="Q3050" i="8"/>
  <c r="Q3057" i="8"/>
  <c r="Q3056" i="8"/>
  <c r="Q3047" i="8"/>
  <c r="Q3046" i="8"/>
  <c r="Q3045" i="8"/>
  <c r="Q3044" i="8"/>
  <c r="Q3043" i="8"/>
  <c r="Q3042" i="8"/>
  <c r="Q3041" i="8"/>
  <c r="Q3040" i="8"/>
  <c r="Q3039" i="8"/>
  <c r="Q3038" i="8"/>
  <c r="Q3037" i="8"/>
  <c r="Q3036" i="8"/>
  <c r="Q3035" i="8"/>
  <c r="Q3034" i="8"/>
  <c r="Q3033" i="8"/>
  <c r="Q3032" i="8"/>
  <c r="Q3031" i="8"/>
  <c r="Q3030" i="8"/>
  <c r="Q3029" i="8"/>
  <c r="Q3028" i="8"/>
  <c r="Q3027" i="8"/>
  <c r="Q3026" i="8"/>
  <c r="Q3025" i="8"/>
  <c r="Q3024" i="8"/>
  <c r="Q3023" i="8"/>
  <c r="Q3022" i="8"/>
  <c r="Q3021" i="8"/>
  <c r="Q3019" i="8"/>
  <c r="Q3020" i="8"/>
  <c r="Q3018" i="8"/>
  <c r="Q3017" i="8"/>
  <c r="Q3013" i="8"/>
  <c r="Q3016" i="8"/>
  <c r="Q3015" i="8"/>
  <c r="Q3014" i="8"/>
  <c r="Q3012" i="8"/>
  <c r="Q3011" i="8"/>
  <c r="Q3010" i="8"/>
  <c r="Q3009" i="8"/>
  <c r="Q3008" i="8"/>
  <c r="Q3007" i="8"/>
  <c r="Q3006" i="8"/>
  <c r="Q3005" i="8"/>
  <c r="Q3004" i="8"/>
  <c r="Q3003" i="8"/>
  <c r="Q3002" i="8"/>
  <c r="Q3001" i="8"/>
  <c r="Q3000" i="8"/>
  <c r="Q2999" i="8"/>
  <c r="Q2998" i="8"/>
  <c r="Q2997" i="8"/>
  <c r="Q2996" i="8"/>
  <c r="Q2995" i="8"/>
  <c r="Q2994" i="8"/>
  <c r="Q2972" i="8"/>
  <c r="Q2993" i="8"/>
  <c r="Q2992" i="8"/>
  <c r="Q2991" i="8"/>
  <c r="Q2990" i="8"/>
  <c r="Q2989" i="8"/>
  <c r="Q2988" i="8"/>
  <c r="Q2987" i="8"/>
  <c r="Q2986" i="8"/>
  <c r="Q2985" i="8"/>
  <c r="Q2984" i="8"/>
  <c r="Q2983" i="8"/>
  <c r="Q2982" i="8"/>
  <c r="Q2981" i="8"/>
  <c r="Q2980" i="8"/>
  <c r="Q2979" i="8"/>
  <c r="Q2978" i="8"/>
  <c r="Q2977" i="8"/>
  <c r="Q2976" i="8"/>
  <c r="Q2975" i="8"/>
  <c r="Q2974" i="8"/>
  <c r="Q2973" i="8"/>
  <c r="Q2971" i="8"/>
  <c r="Q2970" i="8"/>
  <c r="Q2969" i="8"/>
  <c r="Q2968" i="8"/>
  <c r="Q2967" i="8"/>
  <c r="Q2966" i="8"/>
  <c r="Q2965" i="8"/>
  <c r="Q2964" i="8"/>
  <c r="Q2963" i="8"/>
  <c r="Q2962" i="8"/>
  <c r="Q2951" i="8"/>
  <c r="Q2961" i="8"/>
  <c r="Q2960" i="8"/>
  <c r="Q2959" i="8"/>
  <c r="Q2958" i="8"/>
  <c r="Q2957" i="8"/>
  <c r="Q2956" i="8"/>
  <c r="Q2955" i="8"/>
  <c r="Q2954" i="8"/>
  <c r="Q2953" i="8"/>
  <c r="Q2952" i="8"/>
  <c r="Q2950" i="8"/>
  <c r="Q2949" i="8"/>
  <c r="Q2948" i="8"/>
  <c r="Q2947" i="8"/>
  <c r="Q2946" i="8"/>
  <c r="Q2945" i="8"/>
  <c r="Q2944" i="8"/>
  <c r="Q2943" i="8"/>
  <c r="Q2942" i="8"/>
  <c r="Q2941" i="8"/>
  <c r="Q2940" i="8"/>
  <c r="Q2939" i="8"/>
  <c r="Q2938" i="8"/>
  <c r="Q2937" i="8"/>
  <c r="Q2936" i="8"/>
  <c r="Q2935" i="8"/>
  <c r="Q2934" i="8"/>
  <c r="Q2933" i="8"/>
  <c r="Q2932" i="8"/>
  <c r="Q2931" i="8"/>
  <c r="Q2930" i="8"/>
  <c r="Q2929" i="8"/>
  <c r="Q2928" i="8"/>
  <c r="Q2927" i="8"/>
  <c r="Q2926" i="8"/>
  <c r="Q2925" i="8"/>
  <c r="Q2924" i="8"/>
  <c r="Q2923" i="8"/>
  <c r="Q2922" i="8"/>
  <c r="Q2921" i="8"/>
  <c r="Q2920" i="8"/>
  <c r="Q2919" i="8"/>
  <c r="Q2918" i="8"/>
  <c r="Q2917" i="8"/>
  <c r="Q2916" i="8"/>
  <c r="Q2915" i="8"/>
  <c r="Q2914" i="8"/>
  <c r="Q2913" i="8"/>
  <c r="Q2912" i="8"/>
  <c r="Q2911" i="8"/>
  <c r="Q2910" i="8"/>
  <c r="Q2909" i="8"/>
  <c r="Q2908" i="8"/>
  <c r="Q2907" i="8"/>
  <c r="Q2906" i="8"/>
  <c r="Q2905" i="8"/>
  <c r="Q2904" i="8"/>
  <c r="Q2903" i="8"/>
  <c r="Q2902" i="8"/>
  <c r="Q2901" i="8"/>
  <c r="Q2900" i="8"/>
  <c r="Q2899" i="8"/>
  <c r="Q2898" i="8"/>
  <c r="Q2897" i="8"/>
  <c r="Q2896" i="8"/>
  <c r="Q2895" i="8"/>
  <c r="Q2894" i="8"/>
  <c r="Q2893" i="8"/>
  <c r="Q2892" i="8"/>
  <c r="Q2891" i="8"/>
  <c r="Q2890" i="8"/>
  <c r="Q2889" i="8"/>
  <c r="Q2888" i="8"/>
  <c r="Q2887" i="8"/>
  <c r="Q2886" i="8"/>
  <c r="Q2885" i="8"/>
  <c r="Q2884" i="8"/>
  <c r="Q2883" i="8"/>
  <c r="Q2882" i="8"/>
  <c r="Q2881" i="8"/>
  <c r="Q2880" i="8"/>
  <c r="Q2879" i="8"/>
  <c r="Q2878" i="8"/>
  <c r="Q2877" i="8"/>
  <c r="Q2876" i="8"/>
  <c r="Q2875" i="8"/>
  <c r="Q2874" i="8"/>
  <c r="Q2873" i="8"/>
  <c r="Q2872" i="8"/>
  <c r="Q2871" i="8"/>
  <c r="Q2870" i="8"/>
  <c r="Q2869" i="8"/>
  <c r="Q2868" i="8"/>
  <c r="Q2867" i="8"/>
  <c r="Q2866" i="8"/>
  <c r="Q2865" i="8"/>
  <c r="Q2864" i="8"/>
  <c r="Q2863" i="8"/>
  <c r="Q2862" i="8"/>
  <c r="Q2861" i="8"/>
  <c r="Q2845" i="8"/>
  <c r="Q2860" i="8"/>
  <c r="Q2859" i="8"/>
  <c r="Q2854" i="8"/>
  <c r="Q2858" i="8"/>
  <c r="Q2857" i="8"/>
  <c r="Q2856" i="8"/>
  <c r="Q2855" i="8"/>
  <c r="Q2844" i="8"/>
  <c r="Q2853" i="8"/>
  <c r="Q2852" i="8"/>
  <c r="Q2851" i="8"/>
  <c r="Q2850" i="8"/>
  <c r="Q2849" i="8"/>
  <c r="Q2848" i="8"/>
  <c r="Q2847" i="8"/>
  <c r="Q2846" i="8"/>
  <c r="Q2841" i="8"/>
  <c r="Q2840" i="8"/>
  <c r="Q2839" i="8"/>
  <c r="Q2838" i="8"/>
  <c r="Q2837" i="8"/>
  <c r="Q2836" i="8"/>
  <c r="Q2835" i="8"/>
  <c r="Q2834" i="8"/>
  <c r="Q2833" i="8"/>
  <c r="Q2832" i="8"/>
  <c r="Q2843" i="8"/>
  <c r="Q2831" i="8"/>
  <c r="Q2830" i="8"/>
  <c r="Q2829" i="8"/>
  <c r="Q2828" i="8"/>
  <c r="Q2827" i="8"/>
  <c r="Q2822" i="8"/>
  <c r="Q2826" i="8"/>
  <c r="Q2825" i="8"/>
  <c r="Q2824" i="8"/>
  <c r="Q2823" i="8"/>
  <c r="Q2817" i="8"/>
  <c r="Q2821" i="8"/>
  <c r="Q2819" i="8"/>
  <c r="Q2812" i="8"/>
  <c r="Q2814" i="8"/>
  <c r="Q2813" i="8"/>
  <c r="Q2820" i="8"/>
  <c r="Q2811" i="8"/>
  <c r="Q2810" i="8"/>
  <c r="Q2809" i="8"/>
  <c r="Q2808" i="8"/>
  <c r="Q2807" i="8"/>
  <c r="Q2816" i="8"/>
  <c r="Q2806" i="8"/>
  <c r="Q2815" i="8"/>
  <c r="Q2818" i="8"/>
  <c r="Q2805" i="8"/>
  <c r="Q2804" i="8"/>
  <c r="Q2803" i="8"/>
  <c r="Q2802" i="8"/>
  <c r="Q2801" i="8"/>
  <c r="Q2800" i="8"/>
  <c r="Q2799" i="8"/>
  <c r="Q2798" i="8"/>
  <c r="Q2797" i="8"/>
  <c r="Q2796" i="8"/>
  <c r="Q2795" i="8"/>
  <c r="Q2794" i="8"/>
  <c r="Q2793" i="8"/>
  <c r="Q2792" i="8"/>
  <c r="Q2791" i="8"/>
  <c r="Q2790" i="8"/>
  <c r="Q2786" i="8"/>
  <c r="Q2789" i="8"/>
  <c r="Q2785" i="8"/>
  <c r="Q2784" i="8"/>
  <c r="Q2788" i="8"/>
  <c r="Q2783" i="8"/>
  <c r="Q2782" i="8"/>
  <c r="Q2781" i="8"/>
  <c r="Q2787" i="8"/>
  <c r="Q2780" i="8"/>
  <c r="Q2779" i="8"/>
  <c r="Q2778" i="8"/>
  <c r="Q2777" i="8"/>
  <c r="Q2776" i="8"/>
  <c r="Q2775" i="8"/>
  <c r="Q2774" i="8"/>
  <c r="Q2773" i="8"/>
  <c r="Q2761" i="8"/>
  <c r="Q2772" i="8"/>
  <c r="Q2771" i="8"/>
  <c r="Q2770" i="8"/>
  <c r="Q2769" i="8"/>
  <c r="Q2768" i="8"/>
  <c r="Q2767" i="8"/>
  <c r="Q2766" i="8"/>
  <c r="Q2765" i="8"/>
  <c r="Q2764" i="8"/>
  <c r="Q2763" i="8"/>
  <c r="Q2762" i="8"/>
  <c r="Q2757" i="8"/>
  <c r="Q2758" i="8"/>
  <c r="Q2756" i="8"/>
  <c r="Q2755" i="8"/>
  <c r="Q2754" i="8"/>
  <c r="Q2753" i="8"/>
  <c r="Q2752" i="8"/>
  <c r="Q2751" i="8"/>
  <c r="Q2760" i="8"/>
  <c r="Q2750" i="8"/>
  <c r="Q2749" i="8"/>
  <c r="Q2748" i="8"/>
  <c r="Q2747" i="8"/>
  <c r="Q2746" i="8"/>
  <c r="Q2745" i="8"/>
  <c r="Q2744" i="8"/>
  <c r="Q2743" i="8"/>
  <c r="Q2742" i="8"/>
  <c r="Q2741" i="8"/>
  <c r="Q2740" i="8"/>
  <c r="Q2759" i="8"/>
  <c r="Q2739" i="8"/>
  <c r="Q2738" i="8"/>
  <c r="Q2737" i="8"/>
  <c r="Q2736" i="8"/>
  <c r="Q2735" i="8"/>
  <c r="Q2734" i="8"/>
  <c r="Q2610" i="8"/>
  <c r="Q2733" i="8"/>
  <c r="Q2732" i="8"/>
  <c r="Q2731" i="8"/>
  <c r="Q2730" i="8"/>
  <c r="Q2729" i="8"/>
  <c r="Q2728" i="8"/>
  <c r="Q2727" i="8"/>
  <c r="Q2617" i="8"/>
  <c r="Q2726" i="8"/>
  <c r="Q2725" i="8"/>
  <c r="Q2592" i="8"/>
  <c r="Q2616" i="8"/>
  <c r="Q2723" i="8"/>
  <c r="Q2722" i="8"/>
  <c r="Q2609" i="8"/>
  <c r="Q2721" i="8"/>
  <c r="Q2720" i="8"/>
  <c r="Q2591" i="8"/>
  <c r="Q2712" i="8"/>
  <c r="Q2711" i="8"/>
  <c r="Q2710" i="8"/>
  <c r="Q2608" i="8"/>
  <c r="Q2709" i="8"/>
  <c r="Q2550" i="8"/>
  <c r="Q2708" i="8"/>
  <c r="Q2590" i="8"/>
  <c r="Q2707" i="8"/>
  <c r="Q2706" i="8"/>
  <c r="Q2705" i="8"/>
  <c r="Q2589" i="8"/>
  <c r="Q2704" i="8"/>
  <c r="Q2703" i="8"/>
  <c r="Q2702" i="8"/>
  <c r="Q2701" i="8"/>
  <c r="Q2700" i="8"/>
  <c r="Q2587" i="8"/>
  <c r="Q2588" i="8"/>
  <c r="Q2719" i="8"/>
  <c r="Q4787" i="8"/>
  <c r="Q2698" i="8"/>
  <c r="Q2697" i="8"/>
  <c r="Q2696" i="8"/>
  <c r="Q2695" i="8"/>
  <c r="Q2694" i="8"/>
  <c r="Q2693" i="8"/>
  <c r="Q2692" i="8"/>
  <c r="Q2691" i="8"/>
  <c r="Q2690" i="8"/>
  <c r="Q2689" i="8"/>
  <c r="Q2688" i="8"/>
  <c r="Q2687" i="8"/>
  <c r="Q2686" i="8"/>
  <c r="Q2685" i="8"/>
  <c r="Q2684" i="8"/>
  <c r="Q2682" i="8"/>
  <c r="Q2683" i="8"/>
  <c r="Q2681" i="8"/>
  <c r="Q2680" i="8"/>
  <c r="Q2679" i="8"/>
  <c r="Q2678" i="8"/>
  <c r="Q2677" i="8"/>
  <c r="Q2676" i="8"/>
  <c r="Q2675" i="8"/>
  <c r="Q2718" i="8"/>
  <c r="Q2674" i="8"/>
  <c r="Q2673" i="8"/>
  <c r="Q2672" i="8"/>
  <c r="Q2671" i="8"/>
  <c r="Q2670" i="8"/>
  <c r="Q2669" i="8"/>
  <c r="Q2668" i="8"/>
  <c r="Q2666" i="8"/>
  <c r="Q2667" i="8"/>
  <c r="Q2664" i="8"/>
  <c r="Q2663" i="8"/>
  <c r="Q2665" i="8"/>
  <c r="Q2661" i="8"/>
  <c r="Q2660" i="8"/>
  <c r="Q2659" i="8"/>
  <c r="Q2658" i="8"/>
  <c r="Q2657" i="8"/>
  <c r="Q2662" i="8"/>
  <c r="Q2656" i="8"/>
  <c r="Q2655" i="8"/>
  <c r="Q2654" i="8"/>
  <c r="Q2653" i="8"/>
  <c r="Q2652" i="8"/>
  <c r="Q2615" i="8"/>
  <c r="Q2586" i="8"/>
  <c r="Q2651" i="8"/>
  <c r="Q2585" i="8"/>
  <c r="Q2650" i="8"/>
  <c r="Q2606" i="8"/>
  <c r="Q2605" i="8"/>
  <c r="Q2649" i="8"/>
  <c r="Q2584" i="8"/>
  <c r="Q2583" i="8"/>
  <c r="Q2648" i="8"/>
  <c r="Q2582" i="8"/>
  <c r="Q2581" i="8"/>
  <c r="Q2580" i="8"/>
  <c r="Q2604" i="8"/>
  <c r="Q2603" i="8"/>
  <c r="Q2579" i="8"/>
  <c r="Q2602" i="8"/>
  <c r="Q2647" i="8"/>
  <c r="Q2646" i="8"/>
  <c r="Q2645" i="8"/>
  <c r="Q2644" i="8"/>
  <c r="Q2643" i="8"/>
  <c r="Q2642" i="8"/>
  <c r="Q2641" i="8"/>
  <c r="Q2640" i="8"/>
  <c r="Q2639" i="8"/>
  <c r="Q2638" i="8"/>
  <c r="Q2637" i="8"/>
  <c r="Q2636" i="8"/>
  <c r="Q2635" i="8"/>
  <c r="Q2634" i="8"/>
  <c r="Q2633" i="8"/>
  <c r="Q2632" i="8"/>
  <c r="Q2631" i="8"/>
  <c r="Q2630" i="8"/>
  <c r="Q2601" i="8"/>
  <c r="Q2578" i="8"/>
  <c r="Q2577" i="8"/>
  <c r="Q2629" i="8"/>
  <c r="Q2628" i="8"/>
  <c r="Q2576" i="8"/>
  <c r="Q2627" i="8"/>
  <c r="Q2600" i="8"/>
  <c r="Q2626" i="8"/>
  <c r="Q2599" i="8"/>
  <c r="Q2625" i="8"/>
  <c r="Q2624" i="8"/>
  <c r="Q2623" i="8"/>
  <c r="Q2598" i="8"/>
  <c r="Q2622" i="8"/>
  <c r="Q2621" i="8"/>
  <c r="Q2597" i="8"/>
  <c r="Q2620" i="8"/>
  <c r="Q2619" i="8"/>
  <c r="Q2716" i="8"/>
  <c r="Q2593" i="8"/>
  <c r="Q2575" i="8"/>
  <c r="Q2715" i="8"/>
  <c r="Q2574" i="8"/>
  <c r="Q2560" i="8"/>
  <c r="Q2573" i="8"/>
  <c r="Q2559" i="8"/>
  <c r="Q2618" i="8"/>
  <c r="Q2558" i="8"/>
  <c r="Q2557" i="8"/>
  <c r="Q2556" i="8"/>
  <c r="Q2724" i="8"/>
  <c r="Q2555" i="8"/>
  <c r="Q2554" i="8"/>
  <c r="Q2553" i="8"/>
  <c r="Q2596" i="8"/>
  <c r="Q2572" i="8"/>
  <c r="Q2552" i="8"/>
  <c r="Q2595" i="8"/>
  <c r="Q2571" i="8"/>
  <c r="Q2551" i="8"/>
  <c r="Q2549" i="8"/>
  <c r="Q2548" i="8"/>
  <c r="Q2547" i="8"/>
  <c r="Q2546" i="8"/>
  <c r="Q2699" i="8"/>
  <c r="Q2545" i="8"/>
  <c r="Q2544" i="8"/>
  <c r="Q2570" i="8"/>
  <c r="Q2543" i="8"/>
  <c r="Q2542" i="8"/>
  <c r="Q2541" i="8"/>
  <c r="Q2540" i="8"/>
  <c r="Q2569" i="8"/>
  <c r="Q2539" i="8"/>
  <c r="Q2538" i="8"/>
  <c r="Q2536" i="8"/>
  <c r="Q2535" i="8"/>
  <c r="Q2534" i="8"/>
  <c r="Q2533" i="8"/>
  <c r="Q2532" i="8"/>
  <c r="Q2531" i="8"/>
  <c r="Q2530" i="8"/>
  <c r="Q2529" i="8"/>
  <c r="Q2717" i="8"/>
  <c r="Q2568" i="8"/>
  <c r="Q2528" i="8"/>
  <c r="Q2527" i="8"/>
  <c r="Q2526" i="8"/>
  <c r="Q2525" i="8"/>
  <c r="Q2567" i="8"/>
  <c r="Q2566" i="8"/>
  <c r="Q2565" i="8"/>
  <c r="Q2564" i="8"/>
  <c r="Q2524" i="8"/>
  <c r="Q2523" i="8"/>
  <c r="Q2521" i="8"/>
  <c r="Q2522" i="8"/>
  <c r="Q2714" i="8"/>
  <c r="Q2520" i="8"/>
  <c r="Q2519" i="8"/>
  <c r="Q2518" i="8"/>
  <c r="Q2517" i="8"/>
  <c r="Q2613" i="8"/>
  <c r="Q2612" i="8"/>
  <c r="Q2516" i="8"/>
  <c r="Q2515" i="8"/>
  <c r="Q2514" i="8"/>
  <c r="Q2513" i="8"/>
  <c r="Q2512" i="8"/>
  <c r="Q2511" i="8"/>
  <c r="Q2510" i="8"/>
  <c r="Q2509" i="8"/>
  <c r="Q2508" i="8"/>
  <c r="Q2507" i="8"/>
  <c r="Q2506" i="8"/>
  <c r="Q2505" i="8"/>
  <c r="Q2594" i="8"/>
  <c r="Q2504" i="8"/>
  <c r="Q2503" i="8"/>
  <c r="Q2502" i="8"/>
  <c r="Q2562" i="8"/>
  <c r="Q2561" i="8"/>
  <c r="Q2713" i="8"/>
  <c r="Q2501" i="8"/>
  <c r="Q2500" i="8"/>
  <c r="Q2499" i="8"/>
  <c r="Q2498" i="8"/>
  <c r="Q2497" i="8"/>
  <c r="Q2496" i="8"/>
  <c r="Q2495" i="8"/>
  <c r="Q2494" i="8"/>
  <c r="Q2493" i="8"/>
  <c r="Q2492" i="8"/>
  <c r="Q2491" i="8"/>
  <c r="Q2490" i="8"/>
  <c r="Q2489" i="8"/>
  <c r="Q2487" i="8"/>
  <c r="Q2486" i="8"/>
  <c r="Q2611" i="8"/>
  <c r="Q2432" i="8"/>
  <c r="Q2485" i="8"/>
  <c r="Q2484" i="8"/>
  <c r="Q2483" i="8"/>
  <c r="Q2482" i="8"/>
  <c r="Q2481" i="8"/>
  <c r="Q2480" i="8"/>
  <c r="Q2479" i="8"/>
  <c r="Q2478" i="8"/>
  <c r="Q2477" i="8"/>
  <c r="Q2476" i="8"/>
  <c r="Q2475" i="8"/>
  <c r="Q2474" i="8"/>
  <c r="Q2473" i="8"/>
  <c r="Q2472" i="8"/>
  <c r="Q2471" i="8"/>
  <c r="Q2470" i="8"/>
  <c r="Q2469" i="8"/>
  <c r="Q2468" i="8"/>
  <c r="Q2467" i="8"/>
  <c r="Q2466" i="8"/>
  <c r="Q2343" i="8"/>
  <c r="Q2465" i="8"/>
  <c r="Q2464" i="8"/>
  <c r="Q2463" i="8"/>
  <c r="Q2462" i="8"/>
  <c r="Q2461" i="8"/>
  <c r="Q2459" i="8"/>
  <c r="Q2460" i="8"/>
  <c r="Q2458" i="8"/>
  <c r="Q2457" i="8"/>
  <c r="Q2456" i="8"/>
  <c r="Q2455" i="8"/>
  <c r="Q2454" i="8"/>
  <c r="Q2453" i="8"/>
  <c r="Q2322" i="8"/>
  <c r="Q2321" i="8"/>
  <c r="Q2320" i="8"/>
  <c r="Q2452" i="8"/>
  <c r="Q2451" i="8"/>
  <c r="Q2450" i="8"/>
  <c r="Q2416" i="8"/>
  <c r="Q2449" i="8"/>
  <c r="Q2448" i="8"/>
  <c r="Q2447" i="8"/>
  <c r="Q2446" i="8"/>
  <c r="Q2445" i="8"/>
  <c r="Q2415" i="8"/>
  <c r="Q2444" i="8"/>
  <c r="Q2443" i="8"/>
  <c r="Q2442" i="8"/>
  <c r="Q2414" i="8"/>
  <c r="Q2441" i="8"/>
  <c r="Q2440" i="8"/>
  <c r="Q2438" i="8"/>
  <c r="Q2439" i="8"/>
  <c r="Q2413" i="8"/>
  <c r="Q2437" i="8"/>
  <c r="Q2428" i="8"/>
  <c r="Q2412" i="8"/>
  <c r="Q2436" i="8"/>
  <c r="Q2411" i="8"/>
  <c r="Q2427" i="8"/>
  <c r="Q2410" i="8"/>
  <c r="Q2435" i="8"/>
  <c r="Q2409" i="8"/>
  <c r="Q2434" i="8"/>
  <c r="Q2433" i="8"/>
  <c r="Q2408" i="8"/>
  <c r="Q2407" i="8"/>
  <c r="Q2406" i="8"/>
  <c r="Q2431" i="8"/>
  <c r="Q2430" i="8"/>
  <c r="Q2429" i="8"/>
  <c r="Q2425" i="8"/>
  <c r="Q2426" i="8"/>
  <c r="Q2424" i="8"/>
  <c r="Q2422" i="8"/>
  <c r="Q2405" i="8"/>
  <c r="Q2423" i="8"/>
  <c r="Q2421" i="8"/>
  <c r="Q2420" i="8"/>
  <c r="Q2419" i="8"/>
  <c r="Q2418" i="8"/>
  <c r="Q2417" i="8"/>
  <c r="Q2404" i="8"/>
  <c r="Q2403" i="8"/>
  <c r="Q2402" i="8"/>
  <c r="Q2401" i="8"/>
  <c r="Q2400" i="8"/>
  <c r="Q2399" i="8"/>
  <c r="Q2398" i="8"/>
  <c r="Q2397" i="8"/>
  <c r="Q2396" i="8"/>
  <c r="Q2395" i="8"/>
  <c r="Q2394" i="8"/>
  <c r="Q2393" i="8"/>
  <c r="Q2392" i="8"/>
  <c r="Q2391" i="8"/>
  <c r="Q2390" i="8"/>
  <c r="Q2389" i="8"/>
  <c r="Q2388" i="8"/>
  <c r="Q2387" i="8"/>
  <c r="Q2386" i="8"/>
  <c r="Q2385" i="8"/>
  <c r="Q2342" i="8"/>
  <c r="Q2384" i="8"/>
  <c r="Q2383" i="8"/>
  <c r="Q2382" i="8"/>
  <c r="Q2381" i="8"/>
  <c r="Q2380" i="8"/>
  <c r="Q2379" i="8"/>
  <c r="Q2378" i="8"/>
  <c r="Q2377" i="8"/>
  <c r="Q2376" i="8"/>
  <c r="Q2375" i="8"/>
  <c r="Q2374" i="8"/>
  <c r="Q2373" i="8"/>
  <c r="Q2372" i="8"/>
  <c r="Q2371" i="8"/>
  <c r="Q2370" i="8"/>
  <c r="Q2369" i="8"/>
  <c r="Q2368" i="8"/>
  <c r="Q2367" i="8"/>
  <c r="Q2366" i="8"/>
  <c r="Q2365" i="8"/>
  <c r="Q2364" i="8"/>
  <c r="Q2363" i="8"/>
  <c r="Q2362" i="8"/>
  <c r="Q2361" i="8"/>
  <c r="Q2360" i="8"/>
  <c r="Q2359" i="8"/>
  <c r="Q2358" i="8"/>
  <c r="Q2357" i="8"/>
  <c r="Q2356" i="8"/>
  <c r="Q2355" i="8"/>
  <c r="Q2354" i="8"/>
  <c r="Q2353" i="8"/>
  <c r="Q2352" i="8"/>
  <c r="Q2351" i="8"/>
  <c r="Q2350" i="8"/>
  <c r="Q2349" i="8"/>
  <c r="Q2348" i="8"/>
  <c r="Q2347" i="8"/>
  <c r="Q2346" i="8"/>
  <c r="Q2345" i="8"/>
  <c r="Q2344" i="8"/>
  <c r="Q2341" i="8"/>
  <c r="Q2340" i="8"/>
  <c r="Q2339" i="8"/>
  <c r="Q2338" i="8"/>
  <c r="Q2337" i="8"/>
  <c r="Q2336" i="8"/>
  <c r="Q2335" i="8"/>
  <c r="Q2334" i="8"/>
  <c r="Q2333" i="8"/>
  <c r="Q2332" i="8"/>
  <c r="Q2331" i="8"/>
  <c r="Q2330" i="8"/>
  <c r="Q2329" i="8"/>
  <c r="Q2328" i="8"/>
  <c r="Q2327" i="8"/>
  <c r="Q2326" i="8"/>
  <c r="Q2325" i="8"/>
  <c r="Q2324" i="8"/>
  <c r="Q2323" i="8"/>
  <c r="Q2318" i="8"/>
  <c r="Q2317" i="8"/>
  <c r="Q2316" i="8"/>
  <c r="Q2315" i="8"/>
  <c r="Q2314" i="8"/>
  <c r="Q2313" i="8"/>
  <c r="Q2312" i="8"/>
  <c r="Q2311" i="8"/>
  <c r="Q2310" i="8"/>
  <c r="Q2309" i="8"/>
  <c r="Q2308" i="8"/>
  <c r="Q2307" i="8"/>
  <c r="Q2306" i="8"/>
  <c r="Q2305" i="8"/>
  <c r="Q2304" i="8"/>
  <c r="Q2303" i="8"/>
  <c r="Q2302" i="8"/>
  <c r="Q2301" i="8"/>
  <c r="Q2300" i="8"/>
  <c r="Q2299" i="8"/>
  <c r="Q2298" i="8"/>
  <c r="Q2297" i="8"/>
  <c r="Q2296" i="8"/>
  <c r="Q2295" i="8"/>
  <c r="Q2294" i="8"/>
  <c r="Q2293" i="8"/>
  <c r="Q2292" i="8"/>
  <c r="Q2291" i="8"/>
  <c r="Q2290" i="8"/>
  <c r="Q2289" i="8"/>
  <c r="Q2288" i="8"/>
  <c r="Q2287" i="8"/>
  <c r="Q2286" i="8"/>
  <c r="Q2285" i="8"/>
  <c r="Q2284" i="8"/>
  <c r="Q2283" i="8"/>
  <c r="Q2319" i="8"/>
  <c r="Q2282" i="8"/>
  <c r="Q2281" i="8"/>
  <c r="Q2280" i="8"/>
  <c r="Q2279" i="8"/>
  <c r="Q2278" i="8"/>
  <c r="Q2277" i="8"/>
  <c r="Q2276" i="8"/>
  <c r="Q2275" i="8"/>
  <c r="Q2274" i="8"/>
  <c r="Q2273" i="8"/>
  <c r="Q2272" i="8"/>
  <c r="Q2271" i="8"/>
  <c r="Q2270" i="8"/>
  <c r="Q2269" i="8"/>
  <c r="Q2268" i="8"/>
  <c r="Q2267" i="8"/>
  <c r="Q2266" i="8"/>
  <c r="Q2265" i="8"/>
  <c r="Q2264" i="8"/>
  <c r="Q2263" i="8"/>
  <c r="Q2262" i="8"/>
  <c r="Q2261" i="8"/>
  <c r="Q2260" i="8"/>
  <c r="Q2259" i="8"/>
  <c r="Q2258" i="8"/>
  <c r="Q2257" i="8"/>
  <c r="Q2256" i="8"/>
  <c r="Q2255" i="8"/>
  <c r="Q2254" i="8"/>
  <c r="Q2253" i="8"/>
  <c r="Q2252" i="8"/>
  <c r="Q2251" i="8"/>
  <c r="Q2250" i="8"/>
  <c r="Q2249" i="8"/>
  <c r="Q2248" i="8"/>
  <c r="Q2247" i="8"/>
  <c r="Q2246" i="8"/>
  <c r="Q2245" i="8"/>
  <c r="Q2244" i="8"/>
  <c r="Q2243" i="8"/>
  <c r="Q2242" i="8"/>
  <c r="Q2241" i="8"/>
  <c r="Q2240" i="8"/>
  <c r="Q2239" i="8"/>
  <c r="Q2238" i="8"/>
  <c r="Q2237" i="8"/>
  <c r="Q2236" i="8"/>
  <c r="Q2235" i="8"/>
  <c r="Q2234" i="8"/>
  <c r="Q2233" i="8"/>
  <c r="Q2232" i="8"/>
  <c r="Q2231" i="8"/>
  <c r="Q2230" i="8"/>
  <c r="Q2229" i="8"/>
  <c r="Q2228" i="8"/>
  <c r="Q2227" i="8"/>
  <c r="Q2226" i="8"/>
  <c r="Q2225" i="8"/>
  <c r="Q2224" i="8"/>
  <c r="Q2223" i="8"/>
  <c r="Q2189" i="8"/>
  <c r="Q2176" i="8"/>
  <c r="Q1982" i="8"/>
  <c r="Q2109" i="8"/>
  <c r="Q2086" i="8"/>
  <c r="Q2222" i="8"/>
  <c r="Q2221" i="8"/>
  <c r="Q2220" i="8"/>
  <c r="Q2219" i="8"/>
  <c r="Q2218" i="8"/>
  <c r="Q2217" i="8"/>
  <c r="Q2216" i="8"/>
  <c r="Q2215" i="8"/>
  <c r="Q2214" i="8"/>
  <c r="Q2213" i="8"/>
  <c r="Q2212" i="8"/>
  <c r="Q2211" i="8"/>
  <c r="Q2210" i="8"/>
  <c r="Q2209" i="8"/>
  <c r="Q2208" i="8"/>
  <c r="Q2207" i="8"/>
  <c r="Q2206" i="8"/>
  <c r="Q2205" i="8"/>
  <c r="Q2204" i="8"/>
  <c r="Q2203" i="8"/>
  <c r="Q2202" i="8"/>
  <c r="Q2201" i="8"/>
  <c r="Q2200" i="8"/>
  <c r="Q2199" i="8"/>
  <c r="Q2198" i="8"/>
  <c r="Q2197" i="8"/>
  <c r="Q2196" i="8"/>
  <c r="Q2195" i="8"/>
  <c r="Q2194" i="8"/>
  <c r="Q2193" i="8"/>
  <c r="Q2192" i="8"/>
  <c r="Q2191" i="8"/>
  <c r="Q2190" i="8"/>
  <c r="Q2188" i="8"/>
  <c r="Q2187" i="8"/>
  <c r="Q2186" i="8"/>
  <c r="Q2185" i="8"/>
  <c r="Q2184" i="8"/>
  <c r="Q2183" i="8"/>
  <c r="Q2182" i="8"/>
  <c r="Q2181" i="8"/>
  <c r="Q2180" i="8"/>
  <c r="Q2179" i="8"/>
  <c r="Q2178" i="8"/>
  <c r="Q2177" i="8"/>
  <c r="Q2175" i="8"/>
  <c r="Q2174" i="8"/>
  <c r="Q2158" i="8"/>
  <c r="Q2173" i="8"/>
  <c r="Q2172" i="8"/>
  <c r="Q2170" i="8"/>
  <c r="Q2169" i="8"/>
  <c r="Q2171" i="8"/>
  <c r="Q2168" i="8"/>
  <c r="Q2167" i="8"/>
  <c r="Q2166" i="8"/>
  <c r="Q2165" i="8"/>
  <c r="Q2164" i="8"/>
  <c r="Q2163" i="8"/>
  <c r="Q2162" i="8"/>
  <c r="Q2092" i="8"/>
  <c r="Q2161" i="8"/>
  <c r="Q2160" i="8"/>
  <c r="Q2159" i="8"/>
  <c r="Q2157" i="8"/>
  <c r="Q2156" i="8"/>
  <c r="Q2155" i="8"/>
  <c r="Q2154" i="8"/>
  <c r="Q2153" i="8"/>
  <c r="Q2152" i="8"/>
  <c r="Q2151" i="8"/>
  <c r="Q2150" i="8"/>
  <c r="Q2085" i="8"/>
  <c r="Q2149" i="8"/>
  <c r="Q2148" i="8"/>
  <c r="Q2147" i="8"/>
  <c r="Q2146" i="8"/>
  <c r="Q2145" i="8"/>
  <c r="Q2144" i="8"/>
  <c r="Q2093" i="8"/>
  <c r="Q2087" i="8"/>
  <c r="Q2143" i="8"/>
  <c r="Q2142" i="8"/>
  <c r="Q2141" i="8"/>
  <c r="Q2140" i="8"/>
  <c r="Q2139" i="8"/>
  <c r="Q2138" i="8"/>
  <c r="Q2137" i="8"/>
  <c r="Q2136" i="8"/>
  <c r="Q2135" i="8"/>
  <c r="Q2134" i="8"/>
  <c r="Q2133" i="8"/>
  <c r="Q2132" i="8"/>
  <c r="Q2131" i="8"/>
  <c r="Q2130" i="8"/>
  <c r="Q2129" i="8"/>
  <c r="Q2128" i="8"/>
  <c r="Q2127" i="8"/>
  <c r="Q2126" i="8"/>
  <c r="Q2125" i="8"/>
  <c r="Q2124" i="8"/>
  <c r="Q2123" i="8"/>
  <c r="Q2122" i="8"/>
  <c r="Q2121" i="8"/>
  <c r="Q2120" i="8"/>
  <c r="Q2119" i="8"/>
  <c r="Q2118" i="8"/>
  <c r="Q2117" i="8"/>
  <c r="Q2116" i="8"/>
  <c r="Q2115" i="8"/>
  <c r="Q2114" i="8"/>
  <c r="Q2113" i="8"/>
  <c r="Q2112" i="8"/>
  <c r="Q2111" i="8"/>
  <c r="Q2110" i="8"/>
  <c r="Q2108" i="8"/>
  <c r="Q2107" i="8"/>
  <c r="Q2106" i="8"/>
  <c r="Q2105" i="8"/>
  <c r="Q2104" i="8"/>
  <c r="Q2103" i="8"/>
  <c r="Q2102" i="8"/>
  <c r="Q2101" i="8"/>
  <c r="Q2100" i="8"/>
  <c r="Q2099" i="8"/>
  <c r="Q2098" i="8"/>
  <c r="Q2097" i="8"/>
  <c r="Q2096" i="8"/>
  <c r="Q2095" i="8"/>
  <c r="Q2094" i="8"/>
  <c r="Q2089" i="8"/>
  <c r="Q2088" i="8"/>
  <c r="Q2081" i="8"/>
  <c r="Q2080" i="8"/>
  <c r="Q2079" i="8"/>
  <c r="Q2078" i="8"/>
  <c r="Q2077" i="8"/>
  <c r="Q2076" i="8"/>
  <c r="Q2075" i="8"/>
  <c r="Q2074" i="8"/>
  <c r="Q1979" i="8"/>
  <c r="Q2073" i="8"/>
  <c r="Q2072" i="8"/>
  <c r="Q2071" i="8"/>
  <c r="Q2070" i="8"/>
  <c r="Q2069" i="8"/>
  <c r="Q2068" i="8"/>
  <c r="Q2067" i="8"/>
  <c r="Q2066" i="8"/>
  <c r="Q2065" i="8"/>
  <c r="Q2064" i="8"/>
  <c r="Q2013" i="8"/>
  <c r="Q2063" i="8"/>
  <c r="Q2091" i="8"/>
  <c r="Q2062" i="8"/>
  <c r="Q2061" i="8"/>
  <c r="Q2060" i="8"/>
  <c r="Q2059" i="8"/>
  <c r="Q2058" i="8"/>
  <c r="Q2057" i="8"/>
  <c r="Q2056" i="8"/>
  <c r="Q2055" i="8"/>
  <c r="Q2054" i="8"/>
  <c r="Q2053" i="8"/>
  <c r="Q2052" i="8"/>
  <c r="Q2051" i="8"/>
  <c r="Q2050" i="8"/>
  <c r="Q2049" i="8"/>
  <c r="Q2048" i="8"/>
  <c r="Q2047" i="8"/>
  <c r="Q2046" i="8"/>
  <c r="Q2045" i="8"/>
  <c r="Q2044" i="8"/>
  <c r="Q2043" i="8"/>
  <c r="Q2042" i="8"/>
  <c r="Q2041" i="8"/>
  <c r="Q2040" i="8"/>
  <c r="Q2039" i="8"/>
  <c r="Q2038" i="8"/>
  <c r="Q2037" i="8"/>
  <c r="Q2036" i="8"/>
  <c r="Q2035" i="8"/>
  <c r="Q2034" i="8"/>
  <c r="Q2033" i="8"/>
  <c r="Q2032" i="8"/>
  <c r="Q2031" i="8"/>
  <c r="Q2030" i="8"/>
  <c r="Q2029" i="8"/>
  <c r="Q2028" i="8"/>
  <c r="Q2027" i="8"/>
  <c r="Q2026" i="8"/>
  <c r="Q2025" i="8"/>
  <c r="Q2024" i="8"/>
  <c r="Q2023" i="8"/>
  <c r="Q2022" i="8"/>
  <c r="Q2021" i="8"/>
  <c r="Q2020" i="8"/>
  <c r="Q2019" i="8"/>
  <c r="Q2018" i="8"/>
  <c r="Q2017" i="8"/>
  <c r="Q2016" i="8"/>
  <c r="Q2015" i="8"/>
  <c r="Q2014" i="8"/>
  <c r="Q2012" i="8"/>
  <c r="Q2011" i="8"/>
  <c r="Q2010" i="8"/>
  <c r="Q2009" i="8"/>
  <c r="Q2008" i="8"/>
  <c r="Q2007" i="8"/>
  <c r="Q2006" i="8"/>
  <c r="Q2005" i="8"/>
  <c r="Q2004" i="8"/>
  <c r="Q2003" i="8"/>
  <c r="Q2002" i="8"/>
  <c r="Q2001" i="8"/>
  <c r="Q2000" i="8"/>
  <c r="Q1999" i="8"/>
  <c r="Q1998" i="8"/>
  <c r="Q1997" i="8"/>
  <c r="Q1996" i="8"/>
  <c r="Q1995" i="8"/>
  <c r="Q1994" i="8"/>
  <c r="Q1993" i="8"/>
  <c r="Q1992" i="8"/>
  <c r="Q1990" i="8"/>
  <c r="Q1991" i="8"/>
  <c r="Q1989" i="8"/>
  <c r="Q2084" i="8"/>
  <c r="Q1988" i="8"/>
  <c r="Q2083" i="8"/>
  <c r="Q1987" i="8"/>
  <c r="Q1986" i="8"/>
  <c r="Q1985" i="8"/>
  <c r="Q1984" i="8"/>
  <c r="Q1983" i="8"/>
  <c r="Q1981" i="8"/>
  <c r="Q1980" i="8"/>
  <c r="Q1978" i="8"/>
  <c r="Q1977" i="8"/>
  <c r="Q2082" i="8"/>
  <c r="Q1976" i="8"/>
  <c r="Q1975" i="8"/>
  <c r="Q1974" i="8"/>
  <c r="Q1973" i="8"/>
  <c r="Q1972" i="8"/>
  <c r="Q1971" i="8"/>
  <c r="Q1970" i="8"/>
  <c r="Q2090" i="8"/>
  <c r="Q1969" i="8"/>
  <c r="Q1968" i="8"/>
  <c r="Q1967" i="8"/>
  <c r="Q1966" i="8"/>
  <c r="Q1965" i="8"/>
  <c r="Q1964" i="8"/>
  <c r="Q1963" i="8"/>
  <c r="Q1962" i="8"/>
  <c r="Q1961" i="8"/>
  <c r="Q1960" i="8"/>
  <c r="Q1959" i="8"/>
  <c r="Q1958" i="8"/>
  <c r="Q1957" i="8"/>
  <c r="Q1956" i="8"/>
  <c r="Q1955" i="8"/>
  <c r="Q1954" i="8"/>
  <c r="Q1953" i="8"/>
  <c r="Q1952" i="8"/>
  <c r="Q1951" i="8"/>
  <c r="Q1950" i="8"/>
  <c r="Q1949" i="8"/>
  <c r="Q1948" i="8"/>
  <c r="Q1800" i="8"/>
  <c r="Q1795" i="8"/>
  <c r="Q1879" i="8"/>
  <c r="Q1774" i="8"/>
  <c r="Q1947" i="8"/>
  <c r="Q1946" i="8"/>
  <c r="Q1944" i="8"/>
  <c r="Q1943" i="8"/>
  <c r="Q1942" i="8"/>
  <c r="Q1941" i="8"/>
  <c r="Q1818" i="8"/>
  <c r="Q1939" i="8"/>
  <c r="Q1937" i="8"/>
  <c r="Q1936" i="8"/>
  <c r="Q1935" i="8"/>
  <c r="Q1934" i="8"/>
  <c r="Q1933" i="8"/>
  <c r="Q1932" i="8"/>
  <c r="Q1931" i="8"/>
  <c r="Q1930" i="8"/>
  <c r="Q1929" i="8"/>
  <c r="Q1928" i="8"/>
  <c r="Q1927" i="8"/>
  <c r="Q1926" i="8"/>
  <c r="Q1925" i="8"/>
  <c r="Q1924" i="8"/>
  <c r="Q1923" i="8"/>
  <c r="Q1922" i="8"/>
  <c r="Q1921" i="8"/>
  <c r="Q1920" i="8"/>
  <c r="Q1915" i="8"/>
  <c r="Q1914" i="8"/>
  <c r="Q1913" i="8"/>
  <c r="Q1919" i="8"/>
  <c r="Q1912" i="8"/>
  <c r="Q1911" i="8"/>
  <c r="Q1918" i="8"/>
  <c r="Q1910" i="8"/>
  <c r="Q1909" i="8"/>
  <c r="Q1908" i="8"/>
  <c r="Q1907" i="8"/>
  <c r="Q1940" i="8"/>
  <c r="Q1906" i="8"/>
  <c r="Q1905" i="8"/>
  <c r="Q1904" i="8"/>
  <c r="Q1903" i="8"/>
  <c r="Q1902" i="8"/>
  <c r="Q1901" i="8"/>
  <c r="Q1917" i="8"/>
  <c r="Q1900" i="8"/>
  <c r="Q1899" i="8"/>
  <c r="Q1898" i="8"/>
  <c r="Q1897" i="8"/>
  <c r="Q1896" i="8"/>
  <c r="Q1895" i="8"/>
  <c r="Q1894" i="8"/>
  <c r="Q1938" i="8"/>
  <c r="Q1893" i="8"/>
  <c r="Q1892" i="8"/>
  <c r="Q1891" i="8"/>
  <c r="Q1890" i="8"/>
  <c r="Q1889" i="8"/>
  <c r="Q1778" i="8"/>
  <c r="Q1888" i="8"/>
  <c r="Q1887" i="8"/>
  <c r="Q1886" i="8"/>
  <c r="Q1916" i="8"/>
  <c r="Q1885" i="8"/>
  <c r="Q1884" i="8"/>
  <c r="Q1883" i="8"/>
  <c r="Q1882" i="8"/>
  <c r="Q1881" i="8"/>
  <c r="Q1880" i="8"/>
  <c r="Q1878" i="8"/>
  <c r="Q1877" i="8"/>
  <c r="Q1876" i="8"/>
  <c r="Q1875" i="8"/>
  <c r="Q1874" i="8"/>
  <c r="Q1873" i="8"/>
  <c r="Q1872" i="8"/>
  <c r="Q1871" i="8"/>
  <c r="Q1870" i="8"/>
  <c r="Q1869" i="8"/>
  <c r="Q1868" i="8"/>
  <c r="Q1867" i="8"/>
  <c r="Q1866" i="8"/>
  <c r="Q1865" i="8"/>
  <c r="Q1863" i="8"/>
  <c r="Q1864" i="8"/>
  <c r="Q1862" i="8"/>
  <c r="Q1861" i="8"/>
  <c r="Q1860" i="8"/>
  <c r="Q1859" i="8"/>
  <c r="Q1858" i="8"/>
  <c r="Q1857" i="8"/>
  <c r="Q1856" i="8"/>
  <c r="Q1855" i="8"/>
  <c r="Q1854" i="8"/>
  <c r="Q1853" i="8"/>
  <c r="Q1852" i="8"/>
  <c r="Q1851" i="8"/>
  <c r="Q1850" i="8"/>
  <c r="Q1849" i="8"/>
  <c r="Q1848" i="8"/>
  <c r="Q1847" i="8"/>
  <c r="Q1846" i="8"/>
  <c r="Q1845" i="8"/>
  <c r="Q1844" i="8"/>
  <c r="Q1843" i="8"/>
  <c r="Q1842" i="8"/>
  <c r="Q1841" i="8"/>
  <c r="Q1840" i="8"/>
  <c r="Q1839" i="8"/>
  <c r="Q1838" i="8"/>
  <c r="Q1837" i="8"/>
  <c r="Q1836" i="8"/>
  <c r="Q1835" i="8"/>
  <c r="Q1834" i="8"/>
  <c r="Q1833" i="8"/>
  <c r="Q1832" i="8"/>
  <c r="Q1831" i="8"/>
  <c r="Q1830" i="8"/>
  <c r="Q1829" i="8"/>
  <c r="Q1828" i="8"/>
  <c r="Q1827" i="8"/>
  <c r="Q1826" i="8"/>
  <c r="Q1825" i="8"/>
  <c r="Q1824" i="8"/>
  <c r="Q1823" i="8"/>
  <c r="Q1822" i="8"/>
  <c r="Q1821" i="8"/>
  <c r="Q1820" i="8"/>
  <c r="Q1819" i="8"/>
  <c r="Q1817" i="8"/>
  <c r="Q1816" i="8"/>
  <c r="Q1815" i="8"/>
  <c r="Q1814" i="8"/>
  <c r="Q1813" i="8"/>
  <c r="Q1812" i="8"/>
  <c r="Q1811" i="8"/>
  <c r="Q1810" i="8"/>
  <c r="Q1809" i="8"/>
  <c r="Q1808" i="8"/>
  <c r="Q1807" i="8"/>
  <c r="Q1806" i="8"/>
  <c r="Q1805" i="8"/>
  <c r="Q1804" i="8"/>
  <c r="Q1803" i="8"/>
  <c r="Q1802" i="8"/>
  <c r="Q1801" i="8"/>
  <c r="Q1799" i="8"/>
  <c r="Q1798" i="8"/>
  <c r="Q1797" i="8"/>
  <c r="Q1796" i="8"/>
  <c r="Q1794" i="8"/>
  <c r="Q1793" i="8"/>
  <c r="Q1792" i="8"/>
  <c r="Q1791" i="8"/>
  <c r="Q1790" i="8"/>
  <c r="Q1748" i="8"/>
  <c r="Q1789" i="8"/>
  <c r="Q1788" i="8"/>
  <c r="Q1787" i="8"/>
  <c r="Q1785" i="8"/>
  <c r="Q1784" i="8"/>
  <c r="Q1783" i="8"/>
  <c r="Q1782" i="8"/>
  <c r="Q1781" i="8"/>
  <c r="Q1780" i="8"/>
  <c r="Q1779" i="8"/>
  <c r="Q1777" i="8"/>
  <c r="Q1776" i="8"/>
  <c r="Q1775" i="8"/>
  <c r="Q1773" i="8"/>
  <c r="Q1772" i="8"/>
  <c r="Q1769" i="8"/>
  <c r="Q1770" i="8"/>
  <c r="Q1768" i="8"/>
  <c r="Q1767" i="8"/>
  <c r="Q1766" i="8"/>
  <c r="Q1765" i="8"/>
  <c r="Q1764" i="8"/>
  <c r="Q1786" i="8"/>
  <c r="Q1763" i="8"/>
  <c r="Q1762" i="8"/>
  <c r="Q1761" i="8"/>
  <c r="Q1760" i="8"/>
  <c r="Q1759" i="8"/>
  <c r="Q1758" i="8"/>
  <c r="Q1757" i="8"/>
  <c r="Q1945" i="8"/>
  <c r="Q1756" i="8"/>
  <c r="Q1755" i="8"/>
  <c r="Q1754" i="8"/>
  <c r="Q1753" i="8"/>
  <c r="Q1752" i="8"/>
  <c r="Q1751" i="8"/>
  <c r="Q1750" i="8"/>
  <c r="Q1749" i="8"/>
  <c r="Q1747" i="8"/>
  <c r="Q1746" i="8"/>
  <c r="Q1745" i="8"/>
  <c r="Q1744" i="8"/>
  <c r="Q1771" i="8"/>
  <c r="Q1743" i="8"/>
  <c r="Q1742" i="8"/>
  <c r="Q1741" i="8"/>
  <c r="Q1738" i="8"/>
  <c r="Q1740" i="8"/>
  <c r="Q1739" i="8"/>
  <c r="Q1737" i="8"/>
  <c r="Q1736" i="8"/>
  <c r="Q1735" i="8"/>
  <c r="Q1734" i="8"/>
  <c r="Q1733" i="8"/>
  <c r="Q1732" i="8"/>
  <c r="Q1731" i="8"/>
  <c r="Q1730" i="8"/>
  <c r="Q1729" i="8"/>
  <c r="Q1728" i="8"/>
  <c r="Q1727" i="8"/>
  <c r="Q1726" i="8"/>
  <c r="Q1725" i="8"/>
  <c r="Q1724" i="8"/>
  <c r="Q1723" i="8"/>
  <c r="Q1722" i="8"/>
  <c r="Q1721" i="8"/>
  <c r="Q1720" i="8"/>
  <c r="Q1719" i="8"/>
  <c r="Q1718" i="8"/>
  <c r="Q1717" i="8"/>
  <c r="Q1716" i="8"/>
  <c r="Q1715" i="8"/>
  <c r="Q1714" i="8"/>
  <c r="Q1713" i="8"/>
  <c r="Q1712" i="8"/>
  <c r="Q1711" i="8"/>
  <c r="Q1710" i="8"/>
  <c r="Q1709" i="8"/>
  <c r="Q1708" i="8"/>
  <c r="Q1707" i="8"/>
  <c r="Q1706" i="8"/>
  <c r="Q1705" i="8"/>
  <c r="Q1704" i="8"/>
  <c r="Q1702" i="8"/>
  <c r="Q1701" i="8"/>
  <c r="Q1700" i="8"/>
  <c r="Q1699" i="8"/>
  <c r="Q1698" i="8"/>
  <c r="Q1697" i="8"/>
  <c r="Q1696" i="8"/>
  <c r="Q1695" i="8"/>
  <c r="Q1694" i="8"/>
  <c r="Q1693" i="8"/>
  <c r="Q1692" i="8"/>
  <c r="Q1691" i="8"/>
  <c r="Q1690" i="8"/>
  <c r="Q1689" i="8"/>
  <c r="Q1688" i="8"/>
  <c r="Q1687" i="8"/>
  <c r="Q1703" i="8"/>
  <c r="Q1686" i="8"/>
  <c r="Q1685" i="8"/>
  <c r="Q1684" i="8"/>
  <c r="Q1683" i="8"/>
  <c r="Q1682" i="8"/>
  <c r="Q1681" i="8"/>
  <c r="Q1680" i="8"/>
  <c r="Q1679" i="8"/>
  <c r="Q1678" i="8"/>
  <c r="Q1677" i="8"/>
  <c r="Q1549" i="8"/>
  <c r="Q1675" i="8"/>
  <c r="Q1676" i="8"/>
  <c r="Q1674" i="8"/>
  <c r="Q1673" i="8"/>
  <c r="Q1672" i="8"/>
  <c r="Q1671" i="8"/>
  <c r="Q1670" i="8"/>
  <c r="Q1669" i="8"/>
  <c r="Q1668" i="8"/>
  <c r="Q1667" i="8"/>
  <c r="Q1666" i="8"/>
  <c r="Q1665" i="8"/>
  <c r="Q1664" i="8"/>
  <c r="Q1663" i="8"/>
  <c r="Q1662" i="8"/>
  <c r="Q1661" i="8"/>
  <c r="Q1660" i="8"/>
  <c r="Q1659" i="8"/>
  <c r="Q1658" i="8"/>
  <c r="Q1657" i="8"/>
  <c r="Q1656" i="8"/>
  <c r="Q1655" i="8"/>
  <c r="Q1654" i="8"/>
  <c r="Q1653" i="8"/>
  <c r="Q1652" i="8"/>
  <c r="Q1651" i="8"/>
  <c r="Q1650" i="8"/>
  <c r="Q1649" i="8"/>
  <c r="Q1648" i="8"/>
  <c r="Q1647" i="8"/>
  <c r="Q1646" i="8"/>
  <c r="Q1645" i="8"/>
  <c r="Q1644" i="8"/>
  <c r="Q1643" i="8"/>
  <c r="Q1642" i="8"/>
  <c r="Q1641" i="8"/>
  <c r="Q1640" i="8"/>
  <c r="Q1627" i="8"/>
  <c r="Q1639" i="8"/>
  <c r="Q1638" i="8"/>
  <c r="Q1637" i="8"/>
  <c r="Q1636" i="8"/>
  <c r="Q1635" i="8"/>
  <c r="Q1634" i="8"/>
  <c r="Q1633" i="8"/>
  <c r="Q1632" i="8"/>
  <c r="Q1631" i="8"/>
  <c r="Q1630" i="8"/>
  <c r="Q1629" i="8"/>
  <c r="Q1626" i="8"/>
  <c r="Q1628" i="8"/>
  <c r="Q1624" i="8"/>
  <c r="Q1623" i="8"/>
  <c r="Q1622" i="8"/>
  <c r="Q1625" i="8"/>
  <c r="Q1621" i="8"/>
  <c r="Q1620" i="8"/>
  <c r="Q1619" i="8"/>
  <c r="Q1618" i="8"/>
  <c r="Q1617" i="8"/>
  <c r="Q1616" i="8"/>
  <c r="Q1614" i="8"/>
  <c r="Q1613" i="8"/>
  <c r="Q1612" i="8"/>
  <c r="Q1611" i="8"/>
  <c r="Q1610" i="8"/>
  <c r="Q1609" i="8"/>
  <c r="Q1608" i="8"/>
  <c r="Q1607" i="8"/>
  <c r="Q1606" i="8"/>
  <c r="Q1605" i="8"/>
  <c r="Q1604" i="8"/>
  <c r="Q1603" i="8"/>
  <c r="Q1602" i="8"/>
  <c r="Q1601" i="8"/>
  <c r="Q1600" i="8"/>
  <c r="Q1599" i="8"/>
  <c r="Q1598" i="8"/>
  <c r="Q1597" i="8"/>
  <c r="Q1596" i="8"/>
  <c r="Q1595" i="8"/>
  <c r="Q1594" i="8"/>
  <c r="Q1593" i="8"/>
  <c r="Q1592" i="8"/>
  <c r="Q1591" i="8"/>
  <c r="Q1590" i="8"/>
  <c r="Q1589" i="8"/>
  <c r="Q1588" i="8"/>
  <c r="Q1587" i="8"/>
  <c r="Q1586" i="8"/>
  <c r="Q1585" i="8"/>
  <c r="Q1584" i="8"/>
  <c r="Q1583" i="8"/>
  <c r="Q1582" i="8"/>
  <c r="Q1581" i="8"/>
  <c r="Q1580" i="8"/>
  <c r="Q1579" i="8"/>
  <c r="Q1578" i="8"/>
  <c r="Q1577" i="8"/>
  <c r="Q1576" i="8"/>
  <c r="Q1575" i="8"/>
  <c r="Q1574" i="8"/>
  <c r="Q1573" i="8"/>
  <c r="Q1572" i="8"/>
  <c r="Q1571" i="8"/>
  <c r="Q1570" i="8"/>
  <c r="Q1569" i="8"/>
  <c r="Q1568" i="8"/>
  <c r="Q1567" i="8"/>
  <c r="Q1566" i="8"/>
  <c r="Q1565" i="8"/>
  <c r="Q1564" i="8"/>
  <c r="Q1563" i="8"/>
  <c r="Q1562" i="8"/>
  <c r="Q1561" i="8"/>
  <c r="Q1560" i="8"/>
  <c r="Q1559" i="8"/>
  <c r="Q1558" i="8"/>
  <c r="Q1557" i="8"/>
  <c r="Q1556" i="8"/>
  <c r="Q1615" i="8"/>
  <c r="Q1555" i="8"/>
  <c r="Q1554" i="8"/>
  <c r="Q1553" i="8"/>
  <c r="Q1552" i="8"/>
  <c r="Q1551" i="8"/>
  <c r="Q1548" i="8"/>
  <c r="Q1550" i="8"/>
  <c r="Q1546" i="8"/>
  <c r="Q1545" i="8"/>
  <c r="Q1544" i="8"/>
  <c r="Q1543" i="8"/>
  <c r="Q1542" i="8"/>
  <c r="Q1541" i="8"/>
  <c r="Q1540" i="8"/>
  <c r="Q1539" i="8"/>
  <c r="Q1538" i="8"/>
  <c r="Q1537" i="8"/>
  <c r="Q1536" i="8"/>
  <c r="Q1535" i="8"/>
  <c r="Q1534" i="8"/>
  <c r="Q1533" i="8"/>
  <c r="Q1532" i="8"/>
  <c r="Q1531" i="8"/>
  <c r="Q1530" i="8"/>
  <c r="Q1529" i="8"/>
  <c r="Q1528" i="8"/>
  <c r="Q1527" i="8"/>
  <c r="Q1526" i="8"/>
  <c r="Q1525" i="8"/>
  <c r="Q1524" i="8"/>
  <c r="Q1523" i="8"/>
  <c r="Q1522" i="8"/>
  <c r="Q1521" i="8"/>
  <c r="Q1520" i="8"/>
  <c r="Q1519" i="8"/>
  <c r="Q1518" i="8"/>
  <c r="Q1517" i="8"/>
  <c r="Q1516" i="8"/>
  <c r="Q1515" i="8"/>
  <c r="Q1514" i="8"/>
  <c r="Q1513" i="8"/>
  <c r="Q1512" i="8"/>
  <c r="Q1511" i="8"/>
  <c r="Q2537" i="8"/>
  <c r="Q1510" i="8"/>
  <c r="Q1509" i="8"/>
  <c r="Q1508" i="8"/>
  <c r="Q1547" i="8"/>
  <c r="Q1507" i="8"/>
  <c r="Q1506" i="8"/>
  <c r="Q1505" i="8"/>
  <c r="Q1504" i="8"/>
  <c r="Q1503" i="8"/>
  <c r="Q1502" i="8"/>
  <c r="Q1501" i="8"/>
  <c r="Q1500" i="8"/>
  <c r="Q1499" i="8"/>
  <c r="Q1498" i="8"/>
  <c r="Q1497" i="8"/>
  <c r="Q1496" i="8"/>
  <c r="Q1495" i="8"/>
  <c r="Q1494" i="8"/>
  <c r="Q1493" i="8"/>
  <c r="Q1492" i="8"/>
  <c r="Q1491" i="8"/>
  <c r="Q1490" i="8"/>
  <c r="Q1489" i="8"/>
  <c r="Q1488" i="8"/>
  <c r="Q1487" i="8"/>
  <c r="Q1486" i="8"/>
  <c r="Q1485" i="8"/>
  <c r="Q2563" i="8"/>
  <c r="Q1484" i="8"/>
  <c r="Q1483" i="8"/>
  <c r="Q1482" i="8"/>
  <c r="Q1481" i="8"/>
  <c r="Q1480" i="8"/>
  <c r="Q1479" i="8"/>
  <c r="Q1478" i="8"/>
  <c r="Q1477" i="8"/>
  <c r="Q1476" i="8"/>
  <c r="Q1475" i="8"/>
  <c r="Q1474" i="8"/>
  <c r="Q1473" i="8"/>
  <c r="Q1472" i="8"/>
  <c r="Q1471" i="8"/>
  <c r="Q1470" i="8"/>
  <c r="Q1469" i="8"/>
  <c r="Q1468" i="8"/>
  <c r="Q1467" i="8"/>
  <c r="Q1466" i="8"/>
  <c r="Q1465" i="8"/>
  <c r="Q1464" i="8"/>
  <c r="Q1463" i="8"/>
  <c r="Q1462" i="8"/>
  <c r="Q1461" i="8"/>
  <c r="Q1460" i="8"/>
  <c r="Q1459" i="8"/>
  <c r="Q1458" i="8"/>
  <c r="Q1457" i="8"/>
  <c r="Q1456" i="8"/>
  <c r="Q1455" i="8"/>
  <c r="Q1454" i="8"/>
  <c r="Q1453" i="8"/>
  <c r="Q1452" i="8"/>
  <c r="Q1451" i="8"/>
  <c r="Q1450" i="8"/>
  <c r="Q1449" i="8"/>
  <c r="Q1448" i="8"/>
  <c r="Q1447" i="8"/>
  <c r="Q1446" i="8"/>
  <c r="Q1445" i="8"/>
  <c r="Q1444" i="8"/>
  <c r="Q1443" i="8"/>
  <c r="Q1442" i="8"/>
  <c r="Q1441" i="8"/>
  <c r="Q1440" i="8"/>
  <c r="Q1439" i="8"/>
  <c r="Q1438" i="8"/>
  <c r="Q1437" i="8"/>
  <c r="Q1436" i="8"/>
  <c r="Q1435" i="8"/>
  <c r="Q2488" i="8"/>
  <c r="Q1434" i="8"/>
  <c r="Q1433" i="8"/>
  <c r="Q1432" i="8"/>
  <c r="Q1431" i="8"/>
  <c r="Q1430" i="8"/>
  <c r="Q1429" i="8"/>
  <c r="Q1428" i="8"/>
  <c r="Q1422" i="8"/>
  <c r="Q1427" i="8"/>
  <c r="Q1424" i="8"/>
  <c r="Q1423" i="8"/>
  <c r="Q1425" i="8"/>
  <c r="Q1426" i="8"/>
  <c r="Q1421" i="8"/>
  <c r="Q1420" i="8"/>
  <c r="Q1419" i="8"/>
  <c r="Q1418" i="8"/>
  <c r="Q1416" i="8"/>
  <c r="Q1417" i="8"/>
  <c r="Q1415" i="8"/>
  <c r="Q1414" i="8"/>
  <c r="Q1413" i="8"/>
  <c r="Q1412" i="8"/>
  <c r="Q1411" i="8"/>
  <c r="Q1410" i="8"/>
  <c r="Q1409" i="8"/>
  <c r="Q1408" i="8"/>
  <c r="Q1407" i="8"/>
  <c r="Q1406" i="8"/>
  <c r="Q1405" i="8"/>
  <c r="Q1404" i="8"/>
  <c r="Q1403" i="8"/>
  <c r="Q1402" i="8"/>
  <c r="Q1401" i="8"/>
  <c r="Q1400" i="8"/>
  <c r="Q1399" i="8"/>
  <c r="Q1398" i="8"/>
  <c r="Q1397" i="8"/>
  <c r="Q1396" i="8"/>
  <c r="Q1395" i="8"/>
  <c r="Q1394" i="8"/>
  <c r="Q1393" i="8"/>
  <c r="Q1392" i="8"/>
  <c r="Q1391" i="8"/>
  <c r="Q1390" i="8"/>
  <c r="Q1389" i="8"/>
  <c r="Q1388" i="8"/>
  <c r="Q1387" i="8"/>
  <c r="Q1370" i="8"/>
  <c r="Q1386" i="8"/>
  <c r="Q1385" i="8"/>
  <c r="Q1366" i="8"/>
  <c r="Q1384" i="8"/>
  <c r="Q1383" i="8"/>
  <c r="Q1382" i="8"/>
  <c r="Q1381" i="8"/>
  <c r="Q1380" i="8"/>
  <c r="Q1379" i="8"/>
  <c r="Q1378" i="8"/>
  <c r="Q1377" i="8"/>
  <c r="Q1376" i="8"/>
  <c r="Q1369" i="8"/>
  <c r="Q1375" i="8"/>
  <c r="Q1374" i="8"/>
  <c r="Q1373" i="8"/>
  <c r="Q1372" i="8"/>
  <c r="Q1371" i="8"/>
  <c r="Q1368" i="8"/>
  <c r="Q1367" i="8"/>
  <c r="Q1365" i="8"/>
  <c r="Q1364" i="8"/>
  <c r="Q1363" i="8"/>
  <c r="Q1362" i="8"/>
  <c r="Q1361" i="8"/>
  <c r="Q1360" i="8"/>
  <c r="Q1359" i="8"/>
  <c r="Q1358" i="8"/>
  <c r="Q1357" i="8"/>
  <c r="Q1356" i="8"/>
  <c r="Q1355" i="8"/>
  <c r="Q1353" i="8"/>
  <c r="Q1352" i="8"/>
  <c r="Q1348" i="8"/>
  <c r="Q1347" i="8"/>
  <c r="Q1346" i="8"/>
  <c r="Q1351" i="8"/>
  <c r="Q1354" i="8"/>
  <c r="Q1345" i="8"/>
  <c r="Q1305" i="8"/>
  <c r="Q1344" i="8"/>
  <c r="Q1343" i="8"/>
  <c r="Q1342" i="8"/>
  <c r="Q1350" i="8"/>
  <c r="Q1341" i="8"/>
  <c r="Q1349" i="8"/>
  <c r="Q1340" i="8"/>
  <c r="Q1339" i="8"/>
  <c r="Q1338" i="8"/>
  <c r="Q1337" i="8"/>
  <c r="Q1336" i="8"/>
  <c r="Q1335" i="8"/>
  <c r="Q1334" i="8"/>
  <c r="Q1320" i="8"/>
  <c r="Q1333" i="8"/>
  <c r="Q1332" i="8"/>
  <c r="Q1315" i="8"/>
  <c r="Q1314" i="8"/>
  <c r="Q1331" i="8"/>
  <c r="Q1330" i="8"/>
  <c r="Q3753" i="8"/>
  <c r="Q1329" i="8"/>
  <c r="Q1328" i="8"/>
  <c r="Q1327" i="8"/>
  <c r="Q1326" i="8"/>
  <c r="Q1304" i="8"/>
  <c r="Q1325" i="8"/>
  <c r="Q1324" i="8"/>
  <c r="Q1323" i="8"/>
  <c r="Q1322" i="8"/>
  <c r="Q1321" i="8"/>
  <c r="Q1318" i="8"/>
  <c r="Q1317" i="8"/>
  <c r="Q1316" i="8"/>
  <c r="Q1307" i="8"/>
  <c r="Q1306" i="8"/>
  <c r="Q1303" i="8"/>
  <c r="Q1302" i="8"/>
  <c r="Q1301" i="8"/>
  <c r="Q1300" i="8"/>
  <c r="Q1299" i="8"/>
  <c r="Q1298" i="8"/>
  <c r="Q1313" i="8"/>
  <c r="Q1319" i="8"/>
  <c r="Q1312" i="8"/>
  <c r="Q1297" i="8"/>
  <c r="Q1296" i="8"/>
  <c r="Q1295" i="8"/>
  <c r="Q1311" i="8"/>
  <c r="Q1310" i="8"/>
  <c r="Q1294" i="8"/>
  <c r="Q1293" i="8"/>
  <c r="Q1292" i="8"/>
  <c r="Q1291" i="8"/>
  <c r="Q1309" i="8"/>
  <c r="Q1290" i="8"/>
  <c r="Q1289" i="8"/>
  <c r="Q1288" i="8"/>
  <c r="Q1287" i="8"/>
  <c r="Q1286" i="8"/>
  <c r="Q1308" i="8"/>
  <c r="Q1285" i="8"/>
  <c r="Q1284" i="8"/>
  <c r="Q1283" i="8"/>
  <c r="Q1282" i="8"/>
  <c r="Q1281" i="8"/>
  <c r="Q1280" i="8"/>
  <c r="Q1272" i="8"/>
  <c r="Q1279" i="8"/>
  <c r="Q1278" i="8"/>
  <c r="Q1277" i="8"/>
  <c r="Q1276" i="8"/>
  <c r="Q1275" i="8"/>
  <c r="Q1274" i="8"/>
  <c r="Q1273" i="8"/>
  <c r="Q1271" i="8"/>
  <c r="Q1270" i="8"/>
  <c r="Q916" i="8"/>
  <c r="Q1269" i="8"/>
  <c r="Q1268" i="8"/>
  <c r="Q1267" i="8"/>
  <c r="Q1266" i="8"/>
  <c r="Q1265" i="8"/>
  <c r="Q1264" i="8"/>
  <c r="Q1263" i="8"/>
  <c r="Q1262" i="8"/>
  <c r="Q1261" i="8"/>
  <c r="Q1260" i="8"/>
  <c r="Q1259" i="8"/>
  <c r="Q1258" i="8"/>
  <c r="Q1257" i="8"/>
  <c r="Q1256" i="8"/>
  <c r="Q1255" i="8"/>
  <c r="Q1254" i="8"/>
  <c r="Q1253" i="8"/>
  <c r="Q1251" i="8"/>
  <c r="Q1252" i="8"/>
  <c r="Q1250" i="8"/>
  <c r="Q1249" i="8"/>
  <c r="Q1248" i="8"/>
  <c r="Q1247" i="8"/>
  <c r="Q1246" i="8"/>
  <c r="Q1245" i="8"/>
  <c r="Q1244" i="8"/>
  <c r="Q1243" i="8"/>
  <c r="Q1242" i="8"/>
  <c r="Q1241" i="8"/>
  <c r="Q1240" i="8"/>
  <c r="Q1239" i="8"/>
  <c r="Q1238" i="8"/>
  <c r="Q1237" i="8"/>
  <c r="Q1236" i="8"/>
  <c r="Q1235" i="8"/>
  <c r="Q1032" i="8"/>
  <c r="Q1234" i="8"/>
  <c r="Q1233" i="8"/>
  <c r="Q1232" i="8"/>
  <c r="Q1231" i="8"/>
  <c r="Q1230" i="8"/>
  <c r="Q1229" i="8"/>
  <c r="Q1228" i="8"/>
  <c r="Q1227" i="8"/>
  <c r="Q1207" i="8"/>
  <c r="Q1226" i="8"/>
  <c r="Q1225" i="8"/>
  <c r="Q1224" i="8"/>
  <c r="Q1223" i="8"/>
  <c r="Q1222" i="8"/>
  <c r="Q1221" i="8"/>
  <c r="Q1220" i="8"/>
  <c r="Q1206" i="8"/>
  <c r="Q1219" i="8"/>
  <c r="Q1218" i="8"/>
  <c r="Q1217" i="8"/>
  <c r="Q1216" i="8"/>
  <c r="Q1215" i="8"/>
  <c r="Q1214" i="8"/>
  <c r="Q1213" i="8"/>
  <c r="Q1212" i="8"/>
  <c r="Q1211" i="8"/>
  <c r="Q1210" i="8"/>
  <c r="Q1209" i="8"/>
  <c r="Q1208" i="8"/>
  <c r="Q1203" i="8"/>
  <c r="Q1205" i="8"/>
  <c r="Q1204" i="8"/>
  <c r="Q1202" i="8"/>
  <c r="Q1198" i="8"/>
  <c r="Q1197" i="8"/>
  <c r="Q1201" i="8"/>
  <c r="Q1200" i="8"/>
  <c r="Q1196" i="8"/>
  <c r="Q1195" i="8"/>
  <c r="Q1194" i="8"/>
  <c r="Q1199" i="8"/>
  <c r="Q1193" i="8"/>
  <c r="Q1192" i="8"/>
  <c r="Q1191" i="8"/>
  <c r="Q1190" i="8"/>
  <c r="Q1189" i="8"/>
  <c r="Q1188" i="8"/>
  <c r="Q1187" i="8"/>
  <c r="Q1186" i="8"/>
  <c r="Q1185" i="8"/>
  <c r="Q1184" i="8"/>
  <c r="Q1183" i="8"/>
  <c r="Q1182" i="8"/>
  <c r="Q1181" i="8"/>
  <c r="Q1180" i="8"/>
  <c r="Q1031" i="8"/>
  <c r="Q1179" i="8"/>
  <c r="Q1178" i="8"/>
  <c r="Q1177" i="8"/>
  <c r="Q1176" i="8"/>
  <c r="Q1175" i="8"/>
  <c r="Q1174" i="8"/>
  <c r="Q1173" i="8"/>
  <c r="Q1172" i="8"/>
  <c r="Q1171" i="8"/>
  <c r="Q1170" i="8"/>
  <c r="Q1169" i="8"/>
  <c r="Q1168" i="8"/>
  <c r="Q1167" i="8"/>
  <c r="Q1166" i="8"/>
  <c r="Q1165" i="8"/>
  <c r="Q1164" i="8"/>
  <c r="Q1163" i="8"/>
  <c r="Q1162" i="8"/>
  <c r="Q1161" i="8"/>
  <c r="Q1160" i="8"/>
  <c r="Q1159" i="8"/>
  <c r="Q1158" i="8"/>
  <c r="Q1157" i="8"/>
  <c r="Q1156" i="8"/>
  <c r="Q1155" i="8"/>
  <c r="Q1154" i="8"/>
  <c r="Q1153" i="8"/>
  <c r="Q1152" i="8"/>
  <c r="Q1151" i="8"/>
  <c r="Q1150" i="8"/>
  <c r="Q1149" i="8"/>
  <c r="Q1148" i="8"/>
  <c r="Q1147" i="8"/>
  <c r="Q1146" i="8"/>
  <c r="Q1145" i="8"/>
  <c r="Q1144" i="8"/>
  <c r="Q1143" i="8"/>
  <c r="Q1142" i="8"/>
  <c r="Q1141" i="8"/>
  <c r="Q1140" i="8"/>
  <c r="Q1139" i="8"/>
  <c r="Q1138" i="8"/>
  <c r="Q1137" i="8"/>
  <c r="Q1136" i="8"/>
  <c r="Q1135" i="8"/>
  <c r="Q1134" i="8"/>
  <c r="Q1133" i="8"/>
  <c r="Q1132" i="8"/>
  <c r="Q1131" i="8"/>
  <c r="Q1130" i="8"/>
  <c r="Q1129" i="8"/>
  <c r="Q1128" i="8"/>
  <c r="Q1127" i="8"/>
  <c r="Q1126" i="8"/>
  <c r="Q1125" i="8"/>
  <c r="Q1124" i="8"/>
  <c r="Q1123" i="8"/>
  <c r="Q1122" i="8"/>
  <c r="Q1121" i="8"/>
  <c r="Q1120" i="8"/>
  <c r="Q1119" i="8"/>
  <c r="Q1118" i="8"/>
  <c r="Q1117" i="8"/>
  <c r="Q1116" i="8"/>
  <c r="Q1115" i="8"/>
  <c r="Q1114" i="8"/>
  <c r="Q1113" i="8"/>
  <c r="Q1112" i="8"/>
  <c r="Q1111" i="8"/>
  <c r="Q1110" i="8"/>
  <c r="Q1109" i="8"/>
  <c r="Q1108" i="8"/>
  <c r="Q1107" i="8"/>
  <c r="Q1106" i="8"/>
  <c r="Q1105" i="8"/>
  <c r="Q1104" i="8"/>
  <c r="Q1103" i="8"/>
  <c r="Q1102" i="8"/>
  <c r="Q1101" i="8"/>
  <c r="Q1100" i="8"/>
  <c r="Q1099" i="8"/>
  <c r="Q1098" i="8"/>
  <c r="Q1097" i="8"/>
  <c r="Q1096" i="8"/>
  <c r="Q1095" i="8"/>
  <c r="Q1094" i="8"/>
  <c r="Q1093" i="8"/>
  <c r="Q1092" i="8"/>
  <c r="Q1091" i="8"/>
  <c r="Q1090" i="8"/>
  <c r="Q1089" i="8"/>
  <c r="Q1088" i="8"/>
  <c r="Q1087" i="8"/>
  <c r="Q1086" i="8"/>
  <c r="Q1085" i="8"/>
  <c r="Q1084" i="8"/>
  <c r="Q1083" i="8"/>
  <c r="Q1082" i="8"/>
  <c r="Q1081" i="8"/>
  <c r="Q1080" i="8"/>
  <c r="Q1079" i="8"/>
  <c r="Q1078" i="8"/>
  <c r="Q1077" i="8"/>
  <c r="Q1076" i="8"/>
  <c r="Q1075" i="8"/>
  <c r="Q1074" i="8"/>
  <c r="Q1070" i="8"/>
  <c r="Q1069" i="8"/>
  <c r="Q1068" i="8"/>
  <c r="Q1067" i="8"/>
  <c r="Q1064" i="8"/>
  <c r="Q1063" i="8"/>
  <c r="Q1062" i="8"/>
  <c r="Q1061" i="8"/>
  <c r="Q1060" i="8"/>
  <c r="Q1059" i="8"/>
  <c r="Q1058" i="8"/>
  <c r="Q1057" i="8"/>
  <c r="Q1056" i="8"/>
  <c r="Q1055" i="8"/>
  <c r="Q1054" i="8"/>
  <c r="Q1053" i="8"/>
  <c r="Q1052" i="8"/>
  <c r="Q1051" i="8"/>
  <c r="Q1050" i="8"/>
  <c r="Q1049" i="8"/>
  <c r="Q1048" i="8"/>
  <c r="Q1047" i="8"/>
  <c r="Q1046" i="8"/>
  <c r="Q1045" i="8"/>
  <c r="Q1044" i="8"/>
  <c r="Q1043" i="8"/>
  <c r="Q1042" i="8"/>
  <c r="Q1041" i="8"/>
  <c r="Q1040" i="8"/>
  <c r="Q1039" i="8"/>
  <c r="Q1038" i="8"/>
  <c r="Q1037" i="8"/>
  <c r="Q1036" i="8"/>
  <c r="Q1035" i="8"/>
  <c r="Q1034" i="8"/>
  <c r="Q1033" i="8"/>
  <c r="Q1030" i="8"/>
  <c r="Q1029" i="8"/>
  <c r="Q1028" i="8"/>
  <c r="Q1027" i="8"/>
  <c r="Q1026" i="8"/>
  <c r="Q1025" i="8"/>
  <c r="Q1073" i="8"/>
  <c r="Q1072" i="8"/>
  <c r="Q1071" i="8"/>
  <c r="Q1024" i="8"/>
  <c r="Q1066" i="8"/>
  <c r="Q1023" i="8"/>
  <c r="Q1022" i="8"/>
  <c r="Q1021" i="8"/>
  <c r="Q1020" i="8"/>
  <c r="Q1019" i="8"/>
  <c r="Q1018" i="8"/>
  <c r="Q1017" i="8"/>
  <c r="Q1016" i="8"/>
  <c r="Q1015" i="8"/>
  <c r="Q1014" i="8"/>
  <c r="Q1013" i="8"/>
  <c r="Q1012" i="8"/>
  <c r="Q1011" i="8"/>
  <c r="Q1010" i="8"/>
  <c r="Q1009" i="8"/>
  <c r="Q1008" i="8"/>
  <c r="Q1007" i="8"/>
  <c r="Q1006" i="8"/>
  <c r="Q1005" i="8"/>
  <c r="Q1004" i="8"/>
  <c r="Q1003" i="8"/>
  <c r="Q1002" i="8"/>
  <c r="Q1001" i="8"/>
  <c r="Q1000" i="8"/>
  <c r="Q999" i="8"/>
  <c r="Q998" i="8"/>
  <c r="Q997" i="8"/>
  <c r="Q996" i="8"/>
  <c r="Q995" i="8"/>
  <c r="Q994" i="8"/>
  <c r="Q993" i="8"/>
  <c r="Q992" i="8"/>
  <c r="Q991" i="8"/>
  <c r="Q990" i="8"/>
  <c r="Q989" i="8"/>
  <c r="Q988" i="8"/>
  <c r="Q987" i="8"/>
  <c r="Q986" i="8"/>
  <c r="Q985" i="8"/>
  <c r="Q984" i="8"/>
  <c r="Q983" i="8"/>
  <c r="Q982" i="8"/>
  <c r="Q981" i="8"/>
  <c r="Q980" i="8"/>
  <c r="Q979" i="8"/>
  <c r="Q978" i="8"/>
  <c r="Q977" i="8"/>
  <c r="Q976" i="8"/>
  <c r="Q975" i="8"/>
  <c r="Q974" i="8"/>
  <c r="Q973" i="8"/>
  <c r="Q972" i="8"/>
  <c r="Q971" i="8"/>
  <c r="Q970" i="8"/>
  <c r="Q969" i="8"/>
  <c r="Q968" i="8"/>
  <c r="Q967" i="8"/>
  <c r="Q966" i="8"/>
  <c r="Q963" i="8"/>
  <c r="Q965" i="8"/>
  <c r="Q964" i="8"/>
  <c r="Q962" i="8"/>
  <c r="Q961" i="8"/>
  <c r="Q960" i="8"/>
  <c r="Q959" i="8"/>
  <c r="Q958" i="8"/>
  <c r="Q957" i="8"/>
  <c r="Q956" i="8"/>
  <c r="Q1065" i="8"/>
  <c r="Q955" i="8"/>
  <c r="Q954" i="8"/>
  <c r="Q953" i="8"/>
  <c r="Q952" i="8"/>
  <c r="Q951" i="8"/>
  <c r="Q950" i="8"/>
  <c r="Q949" i="8"/>
  <c r="Q948" i="8"/>
  <c r="Q947" i="8"/>
  <c r="Q946" i="8"/>
  <c r="Q945" i="8"/>
  <c r="Q944" i="8"/>
  <c r="Q943" i="8"/>
  <c r="Q942" i="8"/>
  <c r="Q941" i="8"/>
  <c r="Q940" i="8"/>
  <c r="Q939" i="8"/>
  <c r="Q938" i="8"/>
  <c r="Q937" i="8"/>
  <c r="Q936" i="8"/>
  <c r="Q935" i="8"/>
  <c r="Q934" i="8"/>
  <c r="Q933" i="8"/>
  <c r="Q932" i="8"/>
  <c r="Q931" i="8"/>
  <c r="Q930" i="8"/>
  <c r="Q929" i="8"/>
  <c r="Q928" i="8"/>
  <c r="Q927" i="8"/>
  <c r="Q926" i="8"/>
  <c r="Q925" i="8"/>
  <c r="Q924" i="8"/>
  <c r="Q923" i="8"/>
  <c r="Q922" i="8"/>
  <c r="Q921" i="8"/>
  <c r="Q920" i="8"/>
  <c r="Q919" i="8"/>
  <c r="Q918" i="8"/>
  <c r="Q917" i="8"/>
  <c r="Q915" i="8"/>
  <c r="Q914" i="8"/>
  <c r="Q913" i="8"/>
  <c r="Q912" i="8"/>
  <c r="Q911" i="8"/>
  <c r="Q910" i="8"/>
  <c r="Q909" i="8"/>
  <c r="Q908" i="8"/>
  <c r="Q907" i="8"/>
  <c r="Q906" i="8"/>
  <c r="Q905" i="8"/>
  <c r="Q904" i="8"/>
  <c r="Q903" i="8"/>
  <c r="Q902" i="8"/>
  <c r="Q901" i="8"/>
  <c r="Q900" i="8"/>
  <c r="Q899" i="8"/>
  <c r="Q898" i="8"/>
  <c r="Q897" i="8"/>
  <c r="Q896" i="8"/>
  <c r="Q895" i="8"/>
  <c r="Q894" i="8"/>
  <c r="Q893" i="8"/>
  <c r="Q892" i="8"/>
  <c r="Q891" i="8"/>
  <c r="Q890" i="8"/>
  <c r="Q889" i="8"/>
  <c r="Q888" i="8"/>
  <c r="Q887" i="8"/>
  <c r="Q886" i="8"/>
  <c r="Q885" i="8"/>
  <c r="Q884" i="8"/>
  <c r="Q883" i="8"/>
  <c r="Q882" i="8"/>
  <c r="Q881" i="8"/>
  <c r="Q880" i="8"/>
  <c r="Q879" i="8"/>
  <c r="Q878" i="8"/>
  <c r="Q877" i="8"/>
  <c r="Q876" i="8"/>
  <c r="Q875" i="8"/>
  <c r="Q874" i="8"/>
  <c r="Q873" i="8"/>
  <c r="Q872" i="8"/>
  <c r="Q871" i="8"/>
  <c r="Q870" i="8"/>
  <c r="Q869" i="8"/>
  <c r="Q868" i="8"/>
  <c r="Q867" i="8"/>
  <c r="Q866" i="8"/>
  <c r="Q865" i="8"/>
  <c r="Q864" i="8"/>
  <c r="Q863" i="8"/>
  <c r="Q862" i="8"/>
  <c r="Q861" i="8"/>
  <c r="Q860" i="8"/>
  <c r="Q859" i="8"/>
  <c r="Q858" i="8"/>
  <c r="Q857" i="8"/>
  <c r="Q856" i="8"/>
  <c r="Q855" i="8"/>
  <c r="Q854" i="8"/>
  <c r="Q853" i="8"/>
  <c r="Q852" i="8"/>
  <c r="Q851" i="8"/>
  <c r="Q849" i="8"/>
  <c r="Q848" i="8"/>
  <c r="Q847" i="8"/>
  <c r="Q846" i="8"/>
  <c r="Q845" i="8"/>
  <c r="Q844" i="8"/>
  <c r="Q843" i="8"/>
  <c r="Q842" i="8"/>
  <c r="Q841" i="8"/>
  <c r="Q840" i="8"/>
  <c r="Q839" i="8"/>
  <c r="Q838" i="8"/>
  <c r="Q837" i="8"/>
  <c r="Q836" i="8"/>
  <c r="Q835" i="8"/>
  <c r="Q834" i="8"/>
  <c r="Q833" i="8"/>
  <c r="Q832" i="8"/>
  <c r="Q831" i="8"/>
  <c r="Q830" i="8"/>
  <c r="Q829" i="8"/>
  <c r="Q828" i="8"/>
  <c r="Q827" i="8"/>
  <c r="Q826" i="8"/>
  <c r="Q825" i="8"/>
  <c r="Q824" i="8"/>
  <c r="Q823" i="8"/>
  <c r="Q822" i="8"/>
  <c r="Q821" i="8"/>
  <c r="Q820" i="8"/>
  <c r="Q819" i="8"/>
  <c r="Q818" i="8"/>
  <c r="Q817" i="8"/>
  <c r="Q816" i="8"/>
  <c r="Q815" i="8"/>
  <c r="Q814" i="8"/>
  <c r="Q813" i="8"/>
  <c r="Q812" i="8"/>
  <c r="Q810" i="8"/>
  <c r="Q809" i="8"/>
  <c r="Q808" i="8"/>
  <c r="Q807" i="8"/>
  <c r="Q806" i="8"/>
  <c r="Q805" i="8"/>
  <c r="Q804" i="8"/>
  <c r="Q803" i="8"/>
  <c r="Q802" i="8"/>
  <c r="Q726" i="8"/>
  <c r="Q801" i="8"/>
  <c r="Q800" i="8"/>
  <c r="Q799" i="8"/>
  <c r="Q798" i="8"/>
  <c r="Q797" i="8"/>
  <c r="Q796" i="8"/>
  <c r="Q795" i="8"/>
  <c r="Q794" i="8"/>
  <c r="Q723" i="8"/>
  <c r="Q793" i="8"/>
  <c r="Q686" i="8"/>
  <c r="Q792" i="8"/>
  <c r="Q791" i="8"/>
  <c r="Q790" i="8"/>
  <c r="Q789" i="8"/>
  <c r="Q788" i="8"/>
  <c r="Q787" i="8"/>
  <c r="Q786" i="8"/>
  <c r="Q785" i="8"/>
  <c r="Q784" i="8"/>
  <c r="Q783" i="8"/>
  <c r="Q782" i="8"/>
  <c r="Q781" i="8"/>
  <c r="Q780" i="8"/>
  <c r="Q779" i="8"/>
  <c r="Q722" i="8"/>
  <c r="Q778" i="8"/>
  <c r="Q721" i="8"/>
  <c r="Q720" i="8"/>
  <c r="Q777" i="8"/>
  <c r="Q776" i="8"/>
  <c r="Q775" i="8"/>
  <c r="Q774" i="8"/>
  <c r="Q773" i="8"/>
  <c r="Q760" i="8"/>
  <c r="Q772" i="8"/>
  <c r="Q771" i="8"/>
  <c r="Q770" i="8"/>
  <c r="Q769" i="8"/>
  <c r="Q768" i="8"/>
  <c r="Q767" i="8"/>
  <c r="Q766" i="8"/>
  <c r="Q765" i="8"/>
  <c r="Q764" i="8"/>
  <c r="Q763" i="8"/>
  <c r="Q762" i="8"/>
  <c r="Q761" i="8"/>
  <c r="Q759" i="8"/>
  <c r="Q758" i="8"/>
  <c r="Q757" i="8"/>
  <c r="Q756" i="8"/>
  <c r="Q755" i="8"/>
  <c r="Q754" i="8"/>
  <c r="Q753" i="8"/>
  <c r="Q752" i="8"/>
  <c r="Q751" i="8"/>
  <c r="Q750" i="8"/>
  <c r="Q749" i="8"/>
  <c r="Q748" i="8"/>
  <c r="Q747" i="8"/>
  <c r="Q746" i="8"/>
  <c r="Q745" i="8"/>
  <c r="Q744" i="8"/>
  <c r="Q685" i="8"/>
  <c r="Q743" i="8"/>
  <c r="Q742" i="8"/>
  <c r="Q741" i="8"/>
  <c r="Q740" i="8"/>
  <c r="Q739" i="8"/>
  <c r="Q738" i="8"/>
  <c r="Q737" i="8"/>
  <c r="Q736" i="8"/>
  <c r="Q735" i="8"/>
  <c r="Q734" i="8"/>
  <c r="Q733" i="8"/>
  <c r="Q732" i="8"/>
  <c r="Q731" i="8"/>
  <c r="Q730" i="8"/>
  <c r="Q729" i="8"/>
  <c r="Q719" i="8"/>
  <c r="Q718" i="8"/>
  <c r="Q728" i="8"/>
  <c r="Q727" i="8"/>
  <c r="Q717" i="8"/>
  <c r="Q716" i="8"/>
  <c r="Q725" i="8"/>
  <c r="Q724" i="8"/>
  <c r="Q714" i="8"/>
  <c r="Q713" i="8"/>
  <c r="Q712" i="8"/>
  <c r="Q715" i="8"/>
  <c r="Q711" i="8"/>
  <c r="Q710" i="8"/>
  <c r="Q709" i="8"/>
  <c r="Q708" i="8"/>
  <c r="Q707" i="8"/>
  <c r="Q706" i="8"/>
  <c r="Q705" i="8"/>
  <c r="Q704" i="8"/>
  <c r="Q703" i="8"/>
  <c r="Q702" i="8"/>
  <c r="Q701" i="8"/>
  <c r="Q700" i="8"/>
  <c r="Q699" i="8"/>
  <c r="Q698" i="8"/>
  <c r="Q697" i="8"/>
  <c r="Q684" i="8"/>
  <c r="Q696" i="8"/>
  <c r="Q695" i="8"/>
  <c r="Q694" i="8"/>
  <c r="Q693" i="8"/>
  <c r="Q692" i="8"/>
  <c r="Q691" i="8"/>
  <c r="Q690" i="8"/>
  <c r="Q689" i="8"/>
  <c r="Q688" i="8"/>
  <c r="Q850" i="8"/>
  <c r="Q687" i="8"/>
  <c r="Q683" i="8"/>
  <c r="Q682" i="8"/>
  <c r="Q680" i="8"/>
  <c r="Q681" i="8"/>
  <c r="Q679" i="8"/>
  <c r="Q678" i="8"/>
  <c r="Q677" i="8"/>
  <c r="Q676" i="8"/>
  <c r="Q675" i="8"/>
  <c r="Q673" i="8"/>
  <c r="Q674" i="8"/>
  <c r="Q672" i="8"/>
  <c r="Q671" i="8"/>
  <c r="Q670" i="8"/>
  <c r="Q669" i="8"/>
  <c r="Q668" i="8"/>
  <c r="Q667" i="8"/>
  <c r="Q666" i="8"/>
  <c r="Q665" i="8"/>
  <c r="Q664" i="8"/>
  <c r="Q663" i="8"/>
  <c r="Q662" i="8"/>
  <c r="Q661" i="8"/>
  <c r="Q659" i="8"/>
  <c r="Q658" i="8"/>
  <c r="Q657" i="8"/>
  <c r="Q656" i="8"/>
  <c r="Q655" i="8"/>
  <c r="Q654" i="8"/>
  <c r="Q653" i="8"/>
  <c r="Q652" i="8"/>
  <c r="Q651" i="8"/>
  <c r="Q649" i="8"/>
  <c r="Q648" i="8"/>
  <c r="Q647" i="8"/>
  <c r="Q646" i="8"/>
  <c r="Q645" i="8"/>
  <c r="Q811" i="8"/>
  <c r="Q644" i="8"/>
  <c r="Q643" i="8"/>
  <c r="Q642" i="8"/>
  <c r="Q641" i="8"/>
  <c r="Q640" i="8"/>
  <c r="Q639" i="8"/>
  <c r="Q638" i="8"/>
  <c r="Q637" i="8"/>
  <c r="Q636" i="8"/>
  <c r="Q635" i="8"/>
  <c r="Q634" i="8"/>
  <c r="Q633" i="8"/>
  <c r="Q632" i="8"/>
  <c r="Q624" i="8"/>
  <c r="Q631" i="8"/>
  <c r="Q630" i="8"/>
  <c r="Q629" i="8"/>
  <c r="Q628" i="8"/>
  <c r="Q627" i="8"/>
  <c r="Q626" i="8"/>
  <c r="Q625" i="8"/>
  <c r="Q623" i="8"/>
  <c r="Q622" i="8"/>
  <c r="Q621" i="8"/>
  <c r="Q620" i="8"/>
  <c r="Q619" i="8"/>
  <c r="Q618" i="8"/>
  <c r="Q617" i="8"/>
  <c r="Q616" i="8"/>
  <c r="Q615" i="8"/>
  <c r="Q614" i="8"/>
  <c r="Q613" i="8"/>
  <c r="Q612" i="8"/>
  <c r="Q611" i="8"/>
  <c r="Q610" i="8"/>
  <c r="Q609" i="8"/>
  <c r="Q608" i="8"/>
  <c r="Q537" i="8"/>
  <c r="Q607" i="8"/>
  <c r="Q606" i="8"/>
  <c r="Q605" i="8"/>
  <c r="Q604" i="8"/>
  <c r="Q603" i="8"/>
  <c r="Q602" i="8"/>
  <c r="Q601" i="8"/>
  <c r="Q600" i="8"/>
  <c r="Q599" i="8"/>
  <c r="Q598" i="8"/>
  <c r="Q597" i="8"/>
  <c r="Q596" i="8"/>
  <c r="Q595" i="8"/>
  <c r="Q594" i="8"/>
  <c r="Q593" i="8"/>
  <c r="Q592" i="8"/>
  <c r="Q591" i="8"/>
  <c r="Q590" i="8"/>
  <c r="Q589" i="8"/>
  <c r="Q588" i="8"/>
  <c r="Q587" i="8"/>
  <c r="Q586" i="8"/>
  <c r="Q585" i="8"/>
  <c r="Q584" i="8"/>
  <c r="Q583" i="8"/>
  <c r="Q582" i="8"/>
  <c r="Q581" i="8"/>
  <c r="Q580" i="8"/>
  <c r="Q579" i="8"/>
  <c r="Q578" i="8"/>
  <c r="Q552" i="8"/>
  <c r="Q577" i="8"/>
  <c r="Q576" i="8"/>
  <c r="Q575" i="8"/>
  <c r="Q574" i="8"/>
  <c r="Q573" i="8"/>
  <c r="Q572" i="8"/>
  <c r="Q571" i="8"/>
  <c r="Q570" i="8"/>
  <c r="Q569" i="8"/>
  <c r="Q568" i="8"/>
  <c r="Q567" i="8"/>
  <c r="Q566" i="8"/>
  <c r="Q565" i="8"/>
  <c r="Q564" i="8"/>
  <c r="Q562" i="8"/>
  <c r="Q563" i="8"/>
  <c r="Q561" i="8"/>
  <c r="Q560" i="8"/>
  <c r="Q559" i="8"/>
  <c r="Q558" i="8"/>
  <c r="Q557" i="8"/>
  <c r="Q556" i="8"/>
  <c r="Q555" i="8"/>
  <c r="Q554" i="8"/>
  <c r="Q553" i="8"/>
  <c r="Q551" i="8"/>
  <c r="Q550" i="8"/>
  <c r="Q549" i="8"/>
  <c r="Q548" i="8"/>
  <c r="Q547" i="8"/>
  <c r="Q546" i="8"/>
  <c r="Q545" i="8"/>
  <c r="Q544" i="8"/>
  <c r="Q543" i="8"/>
  <c r="Q542" i="8"/>
  <c r="Q541" i="8"/>
  <c r="Q540" i="8"/>
  <c r="Q539" i="8"/>
  <c r="Q538" i="8"/>
  <c r="Q660" i="8"/>
  <c r="Q536" i="8"/>
  <c r="Q535" i="8"/>
  <c r="Q534" i="8"/>
  <c r="Q533" i="8"/>
  <c r="Q532" i="8"/>
  <c r="Q531" i="8"/>
  <c r="Q530" i="8"/>
  <c r="Q529" i="8"/>
  <c r="Q528" i="8"/>
  <c r="Q527" i="8"/>
  <c r="Q526" i="8"/>
  <c r="Q525" i="8"/>
  <c r="Q524" i="8"/>
  <c r="Q523" i="8"/>
  <c r="Q522" i="8"/>
  <c r="Q521" i="8"/>
  <c r="Q520" i="8"/>
  <c r="Q519" i="8"/>
  <c r="Q518" i="8"/>
  <c r="Q517" i="8"/>
  <c r="Q516" i="8"/>
  <c r="Q515" i="8"/>
  <c r="Q514" i="8"/>
  <c r="Q513" i="8"/>
  <c r="Q512" i="8"/>
  <c r="Q511" i="8"/>
  <c r="Q510" i="8"/>
  <c r="Q508" i="8"/>
  <c r="Q507" i="8"/>
  <c r="Q506" i="8"/>
  <c r="Q505" i="8"/>
  <c r="Q504" i="8"/>
  <c r="Q503" i="8"/>
  <c r="Q502" i="8"/>
  <c r="Q501" i="8"/>
  <c r="Q500" i="8"/>
  <c r="Q499" i="8"/>
  <c r="Q498" i="8"/>
  <c r="Q497" i="8"/>
  <c r="Q496" i="8"/>
  <c r="Q495" i="8"/>
  <c r="Q509" i="8"/>
  <c r="Q494" i="8"/>
  <c r="Q493" i="8"/>
  <c r="Q492" i="8"/>
  <c r="Q491" i="8"/>
  <c r="Q490" i="8"/>
  <c r="Q489" i="8"/>
  <c r="Q488" i="8"/>
  <c r="Q487" i="8"/>
  <c r="Q486" i="8"/>
  <c r="Q485" i="8"/>
  <c r="Q484" i="8"/>
  <c r="Q483" i="8"/>
  <c r="Q482" i="8"/>
  <c r="Q481" i="8"/>
  <c r="Q480" i="8"/>
  <c r="Q479" i="8"/>
  <c r="Q478" i="8"/>
  <c r="Q477" i="8"/>
  <c r="Q476" i="8"/>
  <c r="Q475" i="8"/>
  <c r="Q474" i="8"/>
  <c r="Q473" i="8"/>
  <c r="Q472" i="8"/>
  <c r="Q471" i="8"/>
  <c r="Q470" i="8"/>
  <c r="Q469" i="8"/>
  <c r="Q468" i="8"/>
  <c r="Q467" i="8"/>
  <c r="Q466" i="8"/>
  <c r="Q465" i="8"/>
  <c r="Q464" i="8"/>
  <c r="Q463" i="8"/>
  <c r="Q462" i="8"/>
  <c r="Q461" i="8"/>
  <c r="Q460" i="8"/>
  <c r="Q459" i="8"/>
  <c r="Q458" i="8"/>
  <c r="Q457" i="8"/>
  <c r="Q456" i="8"/>
  <c r="Q455" i="8"/>
  <c r="Q454" i="8"/>
  <c r="Q453" i="8"/>
  <c r="Q452" i="8"/>
  <c r="Q451" i="8"/>
  <c r="Q450" i="8"/>
  <c r="Q449" i="8"/>
  <c r="Q448" i="8"/>
  <c r="Q447" i="8"/>
  <c r="Q446" i="8"/>
  <c r="Q445" i="8"/>
  <c r="Q444" i="8"/>
  <c r="Q443" i="8"/>
  <c r="Q442" i="8"/>
  <c r="Q441" i="8"/>
  <c r="Q440" i="8"/>
  <c r="Q439" i="8"/>
  <c r="Q438" i="8"/>
  <c r="Q437" i="8"/>
  <c r="Q436" i="8"/>
  <c r="Q435" i="8"/>
  <c r="Q650" i="8"/>
  <c r="Q434" i="8"/>
  <c r="Q433" i="8"/>
  <c r="Q432" i="8"/>
  <c r="Q431" i="8"/>
  <c r="Q430" i="8"/>
  <c r="Q429" i="8"/>
  <c r="Q428" i="8"/>
  <c r="Q427" i="8"/>
  <c r="Q426" i="8"/>
  <c r="Q425" i="8"/>
  <c r="Q424" i="8"/>
  <c r="Q423" i="8"/>
  <c r="Q422" i="8"/>
  <c r="Q421" i="8"/>
  <c r="Q420" i="8"/>
  <c r="Q419" i="8"/>
  <c r="Q418" i="8"/>
  <c r="Q417" i="8"/>
  <c r="Q416" i="8"/>
  <c r="Q415" i="8"/>
  <c r="Q414" i="8"/>
  <c r="Q413" i="8"/>
  <c r="Q411" i="8"/>
  <c r="Q410" i="8"/>
  <c r="Q408" i="8"/>
  <c r="Q407" i="8"/>
  <c r="Q409" i="8"/>
  <c r="Q406" i="8"/>
  <c r="Q405" i="8"/>
  <c r="Q404" i="8"/>
  <c r="Q403" i="8"/>
  <c r="Q402" i="8"/>
  <c r="Q401" i="8"/>
  <c r="Q400" i="8"/>
  <c r="Q399" i="8"/>
  <c r="Q398" i="8"/>
  <c r="Q397" i="8"/>
  <c r="Q396" i="8"/>
  <c r="Q395" i="8"/>
  <c r="Q394" i="8"/>
  <c r="Q393" i="8"/>
  <c r="Q392" i="8"/>
  <c r="Q391" i="8"/>
  <c r="Q390" i="8"/>
  <c r="Q389" i="8"/>
  <c r="Q388" i="8"/>
  <c r="Q387" i="8"/>
  <c r="Q386" i="8"/>
  <c r="Q385" i="8"/>
  <c r="Q384" i="8"/>
  <c r="Q383" i="8"/>
  <c r="Q382" i="8"/>
  <c r="Q379" i="8"/>
  <c r="Q381" i="8"/>
  <c r="Q380" i="8"/>
  <c r="Q378" i="8"/>
  <c r="Q377" i="8"/>
  <c r="Q376" i="8"/>
  <c r="Q370" i="8"/>
  <c r="Q375" i="8"/>
  <c r="Q374" i="8"/>
  <c r="Q373" i="8"/>
  <c r="Q372" i="8"/>
  <c r="Q371" i="8"/>
  <c r="Q369" i="8"/>
  <c r="Q368" i="8"/>
  <c r="Q365" i="8"/>
  <c r="Q364" i="8"/>
  <c r="Q363" i="8"/>
  <c r="Q362" i="8"/>
  <c r="Q361" i="8"/>
  <c r="Q360" i="8"/>
  <c r="Q359" i="8"/>
  <c r="Q358" i="8"/>
  <c r="Q357" i="8"/>
  <c r="Q367" i="8"/>
  <c r="Q356" i="8"/>
  <c r="Q355" i="8"/>
  <c r="Q366" i="8"/>
  <c r="Q354" i="8"/>
  <c r="Q353" i="8"/>
  <c r="Q352" i="8"/>
  <c r="Q351" i="8"/>
  <c r="Q350" i="8"/>
  <c r="Q349" i="8"/>
  <c r="Q348" i="8"/>
  <c r="Q347" i="8"/>
  <c r="Q346" i="8"/>
  <c r="Q345" i="8"/>
  <c r="Q344" i="8"/>
  <c r="Q343" i="8"/>
  <c r="Q342" i="8"/>
  <c r="Q341" i="8"/>
  <c r="Q340" i="8"/>
  <c r="Q339" i="8"/>
  <c r="Q338" i="8"/>
  <c r="Q337" i="8"/>
  <c r="Q336" i="8"/>
  <c r="Q335" i="8"/>
  <c r="Q334" i="8"/>
  <c r="Q333" i="8"/>
  <c r="Q332" i="8"/>
  <c r="Q331" i="8"/>
  <c r="Q330" i="8"/>
  <c r="Q329" i="8"/>
  <c r="Q328" i="8"/>
  <c r="Q327" i="8"/>
  <c r="Q326" i="8"/>
  <c r="Q325" i="8"/>
  <c r="Q324" i="8"/>
  <c r="Q303" i="8"/>
  <c r="Q323" i="8"/>
  <c r="Q322" i="8"/>
  <c r="Q321" i="8"/>
  <c r="Q320" i="8"/>
  <c r="Q319" i="8"/>
  <c r="Q318" i="8"/>
  <c r="Q317" i="8"/>
  <c r="Q316" i="8"/>
  <c r="Q315" i="8"/>
  <c r="Q314" i="8"/>
  <c r="Q313" i="8"/>
  <c r="Q312" i="8"/>
  <c r="Q311" i="8"/>
  <c r="Q310" i="8"/>
  <c r="Q309" i="8"/>
  <c r="Q308" i="8"/>
  <c r="Q307" i="8"/>
  <c r="Q306" i="8"/>
  <c r="Q305" i="8"/>
  <c r="Q304" i="8"/>
  <c r="Q302" i="8"/>
  <c r="Q301" i="8"/>
  <c r="Q300" i="8"/>
  <c r="Q299" i="8"/>
  <c r="Q295" i="8"/>
  <c r="Q294" i="8"/>
  <c r="Q293" i="8"/>
  <c r="Q292" i="8"/>
  <c r="Q291" i="8"/>
  <c r="Q290" i="8"/>
  <c r="Q289" i="8"/>
  <c r="Q288" i="8"/>
  <c r="Q287" i="8"/>
  <c r="Q286" i="8"/>
  <c r="Q285" i="8"/>
  <c r="Q284" i="8"/>
  <c r="Q283" i="8"/>
  <c r="Q282" i="8"/>
  <c r="Q281" i="8"/>
  <c r="Q298" i="8"/>
  <c r="Q297" i="8"/>
  <c r="Q296" i="8"/>
  <c r="Q280" i="8"/>
  <c r="Q279" i="8"/>
  <c r="Q278" i="8"/>
  <c r="Q277" i="8"/>
  <c r="Q276" i="8"/>
  <c r="Q275" i="8"/>
  <c r="Q274" i="8"/>
  <c r="Q273" i="8"/>
  <c r="Q272" i="8"/>
  <c r="Q271" i="8"/>
  <c r="Q270" i="8"/>
  <c r="Q269" i="8"/>
  <c r="Q268" i="8"/>
  <c r="Q267" i="8"/>
  <c r="Q266" i="8"/>
  <c r="Q265" i="8"/>
  <c r="Q264" i="8"/>
  <c r="Q263" i="8"/>
  <c r="Q262" i="8"/>
  <c r="Q261" i="8"/>
  <c r="Q260" i="8"/>
  <c r="Q259" i="8"/>
  <c r="Q257" i="8"/>
  <c r="Q258" i="8"/>
  <c r="Q256" i="8"/>
  <c r="Q255" i="8"/>
  <c r="Q254" i="8"/>
  <c r="Q253" i="8"/>
  <c r="Q252" i="8"/>
  <c r="Q251" i="8"/>
  <c r="Q250" i="8"/>
  <c r="Q249" i="8"/>
  <c r="Q248" i="8"/>
  <c r="Q247" i="8"/>
  <c r="Q246" i="8"/>
  <c r="Q245" i="8"/>
  <c r="Q244" i="8"/>
  <c r="Q243" i="8"/>
  <c r="Q242" i="8"/>
  <c r="Q241" i="8"/>
  <c r="Q240" i="8"/>
  <c r="Q239" i="8"/>
  <c r="Q238" i="8"/>
  <c r="Q237" i="8"/>
  <c r="Q236" i="8"/>
  <c r="Q235" i="8"/>
  <c r="Q234" i="8"/>
  <c r="Q233" i="8"/>
  <c r="Q232" i="8"/>
  <c r="Q229" i="8"/>
  <c r="Q226" i="8"/>
  <c r="Q228" i="8"/>
  <c r="Q231" i="8"/>
  <c r="Q225" i="8"/>
  <c r="Q224" i="8"/>
  <c r="Q223" i="8"/>
  <c r="Q227" i="8"/>
  <c r="Q222" i="8"/>
  <c r="Q221" i="8"/>
  <c r="Q220" i="8"/>
  <c r="Q219" i="8"/>
  <c r="Q218" i="8"/>
  <c r="Q217" i="8"/>
  <c r="Q216" i="8"/>
  <c r="Q215" i="8"/>
  <c r="Q214" i="8"/>
  <c r="Q213" i="8"/>
  <c r="Q230" i="8"/>
  <c r="Q198" i="8"/>
  <c r="Q212" i="8"/>
  <c r="Q209" i="8"/>
  <c r="Q208" i="8"/>
  <c r="Q211" i="8"/>
  <c r="Q210" i="8"/>
  <c r="Q207" i="8"/>
  <c r="Q206" i="8"/>
  <c r="Q205" i="8"/>
  <c r="Q204" i="8"/>
  <c r="Q203" i="8"/>
  <c r="Q202" i="8"/>
  <c r="Q201" i="8"/>
  <c r="Q200" i="8"/>
  <c r="Q199" i="8"/>
  <c r="Q197" i="8"/>
  <c r="Q196" i="8"/>
  <c r="Q195" i="8"/>
  <c r="Q194" i="8"/>
  <c r="Q193" i="8"/>
  <c r="Q192" i="8"/>
  <c r="Q191" i="8"/>
  <c r="Q190" i="8"/>
  <c r="Q189" i="8"/>
  <c r="Q188" i="8"/>
  <c r="Q187" i="8"/>
  <c r="Q186" i="8"/>
  <c r="Q185" i="8"/>
  <c r="Q184" i="8"/>
  <c r="Q183" i="8"/>
  <c r="Q182" i="8"/>
  <c r="Q150" i="8"/>
  <c r="Q181" i="8"/>
  <c r="Q180" i="8"/>
  <c r="Q179" i="8"/>
  <c r="Q178" i="8"/>
  <c r="Q177" i="8"/>
  <c r="Q176" i="8"/>
  <c r="Q175" i="8"/>
  <c r="Q174" i="8"/>
  <c r="Q173" i="8"/>
  <c r="Q172" i="8"/>
  <c r="Q171" i="8"/>
  <c r="Q170" i="8"/>
  <c r="Q169" i="8"/>
  <c r="Q158" i="8"/>
  <c r="Q168" i="8"/>
  <c r="Q167" i="8"/>
  <c r="Q166" i="8"/>
  <c r="Q165" i="8"/>
  <c r="Q164" i="8"/>
  <c r="Q163" i="8"/>
  <c r="Q162" i="8"/>
  <c r="Q161" i="8"/>
  <c r="Q160" i="8"/>
  <c r="Q159" i="8"/>
  <c r="Q156" i="8"/>
  <c r="Q155" i="8"/>
  <c r="Q154" i="8"/>
  <c r="Q153" i="8"/>
  <c r="Q152" i="8"/>
  <c r="Q151" i="8"/>
  <c r="Q157" i="8"/>
  <c r="Q149" i="8"/>
  <c r="Q148" i="8"/>
  <c r="Q147" i="8"/>
  <c r="Q146" i="8"/>
  <c r="Q145" i="8"/>
  <c r="Q144" i="8"/>
  <c r="Q143" i="8"/>
  <c r="Q141" i="8"/>
  <c r="Q140" i="8"/>
  <c r="Q142" i="8"/>
  <c r="Q139" i="8"/>
  <c r="Q138" i="8"/>
  <c r="Q137" i="8"/>
  <c r="Q131" i="8"/>
  <c r="Q136" i="8"/>
  <c r="Q135" i="8"/>
  <c r="Q134" i="8"/>
  <c r="Q133" i="8"/>
  <c r="Q132" i="8"/>
  <c r="Q130" i="8"/>
  <c r="Q129" i="8"/>
  <c r="Q128" i="8"/>
  <c r="Q127" i="8"/>
  <c r="Q126" i="8"/>
  <c r="Q125" i="8"/>
  <c r="Q124" i="8"/>
  <c r="Q123" i="8"/>
  <c r="Q122" i="8"/>
  <c r="Q121" i="8"/>
  <c r="Q120" i="8"/>
  <c r="Q119" i="8"/>
  <c r="Q118" i="8"/>
  <c r="Q117" i="8"/>
  <c r="Q116" i="8"/>
  <c r="Q114" i="8"/>
  <c r="Q113" i="8"/>
  <c r="Q115" i="8"/>
  <c r="Q112" i="8"/>
  <c r="Q111" i="8"/>
  <c r="Q110" i="8"/>
  <c r="Q109" i="8"/>
  <c r="Q108" i="8"/>
  <c r="Q107" i="8"/>
  <c r="Q106" i="8"/>
  <c r="Q105" i="8"/>
  <c r="Q104" i="8"/>
  <c r="Q103" i="8"/>
  <c r="Q102" i="8"/>
  <c r="Q101" i="8"/>
  <c r="Q100" i="8"/>
  <c r="Q99" i="8"/>
  <c r="Q98" i="8"/>
  <c r="Q97" i="8"/>
  <c r="Q96" i="8"/>
  <c r="Q95" i="8"/>
  <c r="Q92" i="8"/>
  <c r="Q94" i="8"/>
  <c r="Q91" i="8"/>
  <c r="Q93" i="8"/>
  <c r="Q90" i="8"/>
  <c r="Q89" i="8"/>
  <c r="Q88" i="8"/>
  <c r="Q87" i="8"/>
  <c r="Q86" i="8"/>
  <c r="Q85" i="8"/>
  <c r="Q84" i="8"/>
  <c r="Q83" i="8"/>
  <c r="Q82" i="8"/>
  <c r="Q81" i="8"/>
  <c r="Q80" i="8"/>
  <c r="Q78" i="8"/>
  <c r="Q77" i="8"/>
  <c r="Q79" i="8"/>
  <c r="Q76" i="8"/>
  <c r="Q75" i="8"/>
  <c r="Q74" i="8"/>
  <c r="Q67" i="8"/>
  <c r="Q73" i="8"/>
  <c r="Q72" i="8"/>
  <c r="Q71" i="8"/>
  <c r="Q70" i="8"/>
  <c r="Q69" i="8"/>
  <c r="Q68" i="8"/>
  <c r="Q66" i="8"/>
  <c r="Q2842" i="8"/>
  <c r="Q2614" i="8"/>
  <c r="Q65" i="8"/>
  <c r="Q64" i="8"/>
  <c r="Q63" i="8"/>
  <c r="Q62" i="8"/>
  <c r="Q29" i="8"/>
  <c r="Q61" i="8"/>
  <c r="Q60" i="8"/>
  <c r="Q59" i="8"/>
  <c r="Q58" i="8"/>
  <c r="Q49" i="8"/>
  <c r="Q57" i="8"/>
  <c r="Q53" i="8"/>
  <c r="Q56" i="8"/>
  <c r="Q48" i="8"/>
  <c r="Q47" i="8"/>
  <c r="Q55" i="8"/>
  <c r="Q54" i="8"/>
  <c r="Q46" i="8"/>
  <c r="Q52" i="8"/>
  <c r="Q26" i="8"/>
  <c r="Q51" i="8"/>
  <c r="Q50" i="8"/>
  <c r="Q45" i="8"/>
  <c r="Q44" i="8"/>
  <c r="Q43" i="8"/>
  <c r="Q42" i="8"/>
  <c r="Q31" i="8"/>
  <c r="Q41" i="8"/>
  <c r="Q40" i="8"/>
  <c r="Q39" i="8"/>
  <c r="Q38" i="8"/>
  <c r="Q37" i="8"/>
  <c r="Q36" i="8"/>
  <c r="Q35" i="8"/>
  <c r="Q34" i="8"/>
  <c r="Q33" i="8"/>
  <c r="Q32" i="8"/>
  <c r="Q30" i="8"/>
  <c r="Q27" i="8"/>
  <c r="Q25" i="8"/>
  <c r="Q24" i="8"/>
  <c r="Q23" i="8"/>
  <c r="Q22" i="8"/>
  <c r="Q21" i="8"/>
  <c r="Q20" i="8"/>
  <c r="Q18" i="8"/>
  <c r="Q19" i="8"/>
  <c r="Q17" i="8"/>
  <c r="Q28" i="8"/>
  <c r="Q16" i="8"/>
  <c r="Q15" i="8"/>
  <c r="Q14" i="8"/>
  <c r="Q13" i="8"/>
  <c r="Q12" i="8"/>
  <c r="Q11" i="8"/>
  <c r="Q10" i="8"/>
  <c r="B6" i="8"/>
  <c r="C46" i="7"/>
  <c r="K43" i="7"/>
  <c r="J43" i="7"/>
  <c r="I43" i="7"/>
  <c r="H43" i="7"/>
  <c r="G43" i="7"/>
  <c r="F43" i="7"/>
  <c r="E43" i="7"/>
  <c r="D43" i="7"/>
  <c r="C43" i="7"/>
  <c r="B43" i="7"/>
  <c r="C35" i="7"/>
  <c r="B35" i="7"/>
  <c r="K27" i="7"/>
  <c r="K30" i="7" s="1"/>
  <c r="J27" i="7"/>
  <c r="J31" i="7" s="1"/>
  <c r="I27" i="7"/>
  <c r="I31" i="7" s="1"/>
  <c r="H27" i="7"/>
  <c r="H30" i="7" s="1"/>
  <c r="G27" i="7"/>
  <c r="G30" i="7" s="1"/>
  <c r="F27" i="7"/>
  <c r="F31" i="7" s="1"/>
  <c r="E27" i="7"/>
  <c r="E31" i="7" s="1"/>
  <c r="D27" i="7"/>
  <c r="D30" i="7" s="1"/>
  <c r="C27" i="7"/>
  <c r="C30" i="7" s="1"/>
  <c r="B27" i="7"/>
  <c r="B31" i="7" s="1"/>
  <c r="K25" i="7"/>
  <c r="J25" i="7"/>
  <c r="I25" i="7"/>
  <c r="H25" i="7"/>
  <c r="G25" i="7"/>
  <c r="F25" i="7"/>
  <c r="E25" i="7"/>
  <c r="D25" i="7"/>
  <c r="C25" i="7"/>
  <c r="B25" i="7"/>
  <c r="K24" i="7"/>
  <c r="J24" i="7"/>
  <c r="I24" i="7"/>
  <c r="H24" i="7"/>
  <c r="G24" i="7"/>
  <c r="F24" i="7"/>
  <c r="E24" i="7"/>
  <c r="D24" i="7"/>
  <c r="C24" i="7"/>
  <c r="B24" i="7"/>
  <c r="L17" i="7"/>
  <c r="A17" i="7"/>
  <c r="D12" i="7"/>
  <c r="C50" i="6"/>
  <c r="K43" i="6"/>
  <c r="J43" i="6"/>
  <c r="I43" i="6"/>
  <c r="H43" i="6"/>
  <c r="G43" i="6"/>
  <c r="F43" i="6"/>
  <c r="E43" i="6"/>
  <c r="D43" i="6"/>
  <c r="C43" i="6"/>
  <c r="E35" i="6"/>
  <c r="B40" i="6" s="1"/>
  <c r="C35" i="6"/>
  <c r="B35" i="6"/>
  <c r="A35" i="6"/>
  <c r="L30" i="6"/>
  <c r="D35" i="6" s="1"/>
  <c r="A40" i="6" s="1"/>
  <c r="B40" i="1" s="1"/>
  <c r="A30" i="6"/>
  <c r="K22" i="6"/>
  <c r="K25" i="6" s="1"/>
  <c r="J22" i="6"/>
  <c r="J25" i="6" s="1"/>
  <c r="I22" i="6"/>
  <c r="I25" i="6" s="1"/>
  <c r="H22" i="6"/>
  <c r="H25" i="6" s="1"/>
  <c r="G22" i="6"/>
  <c r="G25" i="6" s="1"/>
  <c r="F22" i="6"/>
  <c r="F25" i="6" s="1"/>
  <c r="E22" i="6"/>
  <c r="E25" i="6" s="1"/>
  <c r="D22" i="6"/>
  <c r="D25" i="6" s="1"/>
  <c r="C22" i="6"/>
  <c r="C25" i="6" s="1"/>
  <c r="B22" i="6"/>
  <c r="B25" i="6" s="1"/>
  <c r="K20" i="6"/>
  <c r="J20" i="6"/>
  <c r="I20" i="6"/>
  <c r="H20" i="6"/>
  <c r="G20" i="6"/>
  <c r="F20" i="6"/>
  <c r="E20" i="6"/>
  <c r="D20" i="6"/>
  <c r="C20" i="6"/>
  <c r="B20" i="6"/>
  <c r="K19" i="6"/>
  <c r="J19" i="6"/>
  <c r="I19" i="6"/>
  <c r="H19" i="6"/>
  <c r="G19" i="6"/>
  <c r="F19" i="6"/>
  <c r="E19" i="6"/>
  <c r="D19" i="6"/>
  <c r="C19" i="6"/>
  <c r="B19" i="6"/>
  <c r="C12" i="6"/>
  <c r="B7" i="6"/>
  <c r="B6" i="6"/>
  <c r="B3" i="6"/>
  <c r="B2" i="6"/>
  <c r="C61" i="5"/>
  <c r="K47" i="5"/>
  <c r="G47" i="5"/>
  <c r="C47" i="5"/>
  <c r="K45" i="5"/>
  <c r="J45" i="5"/>
  <c r="G45" i="5"/>
  <c r="F45" i="5"/>
  <c r="C45" i="5"/>
  <c r="K46" i="5"/>
  <c r="J47" i="5"/>
  <c r="I46" i="5"/>
  <c r="H46" i="5"/>
  <c r="G46" i="5"/>
  <c r="F47" i="5"/>
  <c r="E46" i="5"/>
  <c r="D46" i="5"/>
  <c r="C46" i="5"/>
  <c r="K41" i="5"/>
  <c r="J41" i="5"/>
  <c r="I41" i="5"/>
  <c r="H41" i="5"/>
  <c r="G41" i="5"/>
  <c r="F41" i="5"/>
  <c r="E41" i="5"/>
  <c r="D41" i="5"/>
  <c r="C41" i="5"/>
  <c r="B41" i="5"/>
  <c r="K40" i="5"/>
  <c r="J40" i="5"/>
  <c r="I40" i="5"/>
  <c r="H40" i="5"/>
  <c r="G40" i="5"/>
  <c r="F40" i="5"/>
  <c r="E40" i="5"/>
  <c r="D40" i="5"/>
  <c r="C40" i="5"/>
  <c r="B40" i="5"/>
  <c r="L29" i="5"/>
  <c r="A29" i="5"/>
  <c r="L28" i="5"/>
  <c r="A28" i="5"/>
  <c r="L27" i="5"/>
  <c r="A27" i="5"/>
  <c r="L26" i="5"/>
  <c r="A26" i="5"/>
  <c r="L25" i="5"/>
  <c r="A25" i="5"/>
  <c r="L24" i="5"/>
  <c r="A24" i="5"/>
  <c r="L23" i="5"/>
  <c r="A23" i="5"/>
  <c r="C18" i="5"/>
  <c r="C17" i="5"/>
  <c r="C16" i="5"/>
  <c r="C15" i="5"/>
  <c r="C14" i="5"/>
  <c r="C13" i="5"/>
  <c r="C12" i="5"/>
  <c r="B7" i="5"/>
  <c r="B6" i="5"/>
  <c r="B3" i="5"/>
  <c r="B2" i="5"/>
  <c r="C62" i="4"/>
  <c r="K44" i="4"/>
  <c r="K47" i="4" s="1"/>
  <c r="H44" i="4"/>
  <c r="H47" i="4" s="1"/>
  <c r="G44" i="4"/>
  <c r="G47" i="4" s="1"/>
  <c r="D44" i="4"/>
  <c r="D47" i="4" s="1"/>
  <c r="C44" i="4"/>
  <c r="C47" i="4" s="1"/>
  <c r="J44" i="4"/>
  <c r="I44" i="4"/>
  <c r="F44" i="4"/>
  <c r="E44" i="4"/>
  <c r="B44" i="4"/>
  <c r="K42" i="4"/>
  <c r="J42" i="4"/>
  <c r="I42" i="4"/>
  <c r="H42" i="4"/>
  <c r="G42" i="4"/>
  <c r="F42" i="4"/>
  <c r="E42" i="4"/>
  <c r="D42" i="4"/>
  <c r="C42" i="4"/>
  <c r="B42" i="4"/>
  <c r="K41" i="4"/>
  <c r="J41" i="4"/>
  <c r="I41" i="4"/>
  <c r="H41" i="4"/>
  <c r="G41" i="4"/>
  <c r="F41" i="4"/>
  <c r="E41" i="4"/>
  <c r="D41" i="4"/>
  <c r="C41" i="4"/>
  <c r="B41" i="4"/>
  <c r="L29" i="4"/>
  <c r="A29" i="4"/>
  <c r="L28" i="4"/>
  <c r="A28" i="4"/>
  <c r="L27" i="4"/>
  <c r="A27" i="4"/>
  <c r="L26" i="4"/>
  <c r="A26" i="4"/>
  <c r="L25" i="4"/>
  <c r="A25" i="4"/>
  <c r="L24" i="4"/>
  <c r="A24" i="4"/>
  <c r="L23" i="4"/>
  <c r="A23" i="4"/>
  <c r="E18" i="4"/>
  <c r="D18" i="4"/>
  <c r="C18" i="4"/>
  <c r="E17" i="4"/>
  <c r="D17" i="4"/>
  <c r="C17" i="4"/>
  <c r="E16" i="4"/>
  <c r="D16" i="4"/>
  <c r="C16" i="4"/>
  <c r="E15" i="4"/>
  <c r="D15" i="4"/>
  <c r="C15" i="4"/>
  <c r="E14" i="4"/>
  <c r="D14" i="4"/>
  <c r="C14" i="4"/>
  <c r="E13" i="4"/>
  <c r="D13" i="4"/>
  <c r="C13" i="4"/>
  <c r="E12" i="4"/>
  <c r="D12" i="4"/>
  <c r="C12" i="4"/>
  <c r="B7" i="4"/>
  <c r="B7" i="7" s="1"/>
  <c r="B6" i="4"/>
  <c r="B6" i="7" s="1"/>
  <c r="B3" i="4"/>
  <c r="B3" i="7" s="1"/>
  <c r="B2" i="4"/>
  <c r="B2" i="7" s="1"/>
  <c r="C68" i="3"/>
  <c r="C54" i="3"/>
  <c r="A54" i="3"/>
  <c r="B54" i="3" s="1"/>
  <c r="C53" i="3"/>
  <c r="B53" i="3"/>
  <c r="A53" i="3"/>
  <c r="E53" i="3" s="1"/>
  <c r="A52" i="3"/>
  <c r="E52" i="3" s="1"/>
  <c r="B51" i="3"/>
  <c r="A51" i="3"/>
  <c r="E51" i="3" s="1"/>
  <c r="C50" i="3"/>
  <c r="A50" i="3"/>
  <c r="B50" i="3" s="1"/>
  <c r="C49" i="3"/>
  <c r="B49" i="3"/>
  <c r="A49" i="3"/>
  <c r="E49" i="3" s="1"/>
  <c r="A48" i="3"/>
  <c r="E48" i="3" s="1"/>
  <c r="K39" i="3"/>
  <c r="K43" i="3" s="1"/>
  <c r="J39" i="3"/>
  <c r="J42" i="3" s="1"/>
  <c r="I39" i="3"/>
  <c r="I42" i="3" s="1"/>
  <c r="H39" i="3"/>
  <c r="H42" i="3" s="1"/>
  <c r="G39" i="3"/>
  <c r="G43" i="3" s="1"/>
  <c r="F39" i="3"/>
  <c r="F42" i="3" s="1"/>
  <c r="E39" i="3"/>
  <c r="E42" i="3" s="1"/>
  <c r="D39" i="3"/>
  <c r="D42" i="3" s="1"/>
  <c r="C39" i="3"/>
  <c r="C43" i="3" s="1"/>
  <c r="B39" i="3"/>
  <c r="B42" i="3" s="1"/>
  <c r="K37" i="3"/>
  <c r="J37" i="3"/>
  <c r="I37" i="3"/>
  <c r="H37" i="3"/>
  <c r="G37" i="3"/>
  <c r="F37" i="3"/>
  <c r="E37" i="3"/>
  <c r="D37" i="3"/>
  <c r="C37" i="3"/>
  <c r="B37" i="3"/>
  <c r="K36" i="3"/>
  <c r="J36" i="3"/>
  <c r="I36" i="3"/>
  <c r="H36" i="3"/>
  <c r="G36" i="3"/>
  <c r="F36" i="3"/>
  <c r="E36" i="3"/>
  <c r="D36" i="3"/>
  <c r="C36" i="3"/>
  <c r="B36" i="3"/>
  <c r="K30" i="3"/>
  <c r="J30" i="3"/>
  <c r="I30" i="3"/>
  <c r="H30" i="3"/>
  <c r="G30" i="3"/>
  <c r="F30" i="3"/>
  <c r="E30" i="3"/>
  <c r="D30" i="3"/>
  <c r="C30" i="3"/>
  <c r="B30" i="3"/>
  <c r="L29" i="3"/>
  <c r="D54" i="3" s="1"/>
  <c r="A29" i="3"/>
  <c r="L28" i="3"/>
  <c r="D53" i="3" s="1"/>
  <c r="A28" i="3"/>
  <c r="L27" i="3"/>
  <c r="D52" i="3" s="1"/>
  <c r="A27" i="3"/>
  <c r="L26" i="3"/>
  <c r="D51" i="3" s="1"/>
  <c r="A26" i="3"/>
  <c r="L25" i="3"/>
  <c r="D50" i="3" s="1"/>
  <c r="A25" i="3"/>
  <c r="L24" i="3"/>
  <c r="D49" i="3" s="1"/>
  <c r="A24" i="3"/>
  <c r="L23" i="3"/>
  <c r="D48" i="3" s="1"/>
  <c r="A23" i="3"/>
  <c r="C18" i="3"/>
  <c r="C17" i="3"/>
  <c r="C16" i="3"/>
  <c r="C15" i="3"/>
  <c r="C14" i="3"/>
  <c r="C13" i="3"/>
  <c r="C12" i="3"/>
  <c r="B8" i="3"/>
  <c r="B7" i="3"/>
  <c r="B6" i="3"/>
  <c r="B3" i="3"/>
  <c r="B2" i="3"/>
  <c r="C70" i="2"/>
  <c r="A55" i="2"/>
  <c r="D54" i="2"/>
  <c r="C54" i="2"/>
  <c r="B54" i="2"/>
  <c r="A54" i="2"/>
  <c r="E54" i="2" s="1"/>
  <c r="D53" i="2"/>
  <c r="C53" i="2"/>
  <c r="A53" i="2"/>
  <c r="B53" i="2" s="1"/>
  <c r="E52" i="2"/>
  <c r="D52" i="2"/>
  <c r="A52" i="2"/>
  <c r="A51" i="2"/>
  <c r="B51" i="2" s="1"/>
  <c r="D50" i="2"/>
  <c r="C50" i="2"/>
  <c r="B50" i="2"/>
  <c r="A50" i="2"/>
  <c r="E50" i="2" s="1"/>
  <c r="D49" i="2"/>
  <c r="C49" i="2"/>
  <c r="A49" i="2"/>
  <c r="B49" i="2" s="1"/>
  <c r="K39" i="2"/>
  <c r="K42" i="2" s="1"/>
  <c r="J39" i="2"/>
  <c r="J42" i="2" s="1"/>
  <c r="I39" i="2"/>
  <c r="H39" i="2"/>
  <c r="H42" i="2" s="1"/>
  <c r="G39" i="2"/>
  <c r="G42" i="2" s="1"/>
  <c r="F39" i="2"/>
  <c r="F42" i="2" s="1"/>
  <c r="E39" i="2"/>
  <c r="E42" i="2" s="1"/>
  <c r="D39" i="2"/>
  <c r="C39" i="2"/>
  <c r="C42" i="2" s="1"/>
  <c r="B39" i="2"/>
  <c r="B42" i="2" s="1"/>
  <c r="K37" i="2"/>
  <c r="J37" i="2"/>
  <c r="I37" i="2"/>
  <c r="H37" i="2"/>
  <c r="G37" i="2"/>
  <c r="F37" i="2"/>
  <c r="E37" i="2"/>
  <c r="D37" i="2"/>
  <c r="C37" i="2"/>
  <c r="B37" i="2"/>
  <c r="K36" i="2"/>
  <c r="J36" i="2"/>
  <c r="I36" i="2"/>
  <c r="H36" i="2"/>
  <c r="G36" i="2"/>
  <c r="F36" i="2"/>
  <c r="E36" i="2"/>
  <c r="D36" i="2"/>
  <c r="C36" i="2"/>
  <c r="B36" i="2"/>
  <c r="K30" i="2"/>
  <c r="J30" i="2"/>
  <c r="I30" i="2"/>
  <c r="H30" i="2"/>
  <c r="G30" i="2"/>
  <c r="F30" i="2"/>
  <c r="E30" i="2"/>
  <c r="D30" i="2"/>
  <c r="C30" i="2"/>
  <c r="B30" i="2"/>
  <c r="L29" i="2"/>
  <c r="A29" i="2"/>
  <c r="L28" i="2"/>
  <c r="A28" i="2"/>
  <c r="L27" i="2"/>
  <c r="A27" i="2"/>
  <c r="L26" i="2"/>
  <c r="A26" i="2"/>
  <c r="L25" i="2"/>
  <c r="A25" i="2"/>
  <c r="L24" i="2"/>
  <c r="A24" i="2"/>
  <c r="L23" i="2"/>
  <c r="A23" i="2"/>
  <c r="D18" i="2"/>
  <c r="E18" i="2" s="1"/>
  <c r="C18" i="2"/>
  <c r="D17" i="2"/>
  <c r="E17" i="2" s="1"/>
  <c r="C17" i="2"/>
  <c r="D16" i="2"/>
  <c r="E16" i="2" s="1"/>
  <c r="C16" i="2"/>
  <c r="D15" i="2"/>
  <c r="E15" i="2" s="1"/>
  <c r="C15" i="2"/>
  <c r="D14" i="2"/>
  <c r="E14" i="2" s="1"/>
  <c r="C14" i="2"/>
  <c r="D13" i="2"/>
  <c r="E13" i="2" s="1"/>
  <c r="C13" i="2"/>
  <c r="D12" i="2"/>
  <c r="E12" i="2" s="1"/>
  <c r="C12" i="2"/>
  <c r="B8" i="2"/>
  <c r="B7" i="2"/>
  <c r="B6" i="2"/>
  <c r="B3" i="2"/>
  <c r="B2" i="2"/>
  <c r="D61" i="1"/>
  <c r="B16" i="1"/>
  <c r="B8" i="1"/>
  <c r="D35" i="7" l="1"/>
  <c r="B42" i="1" s="1"/>
  <c r="B41" i="2"/>
  <c r="J43" i="2"/>
  <c r="K41" i="3"/>
  <c r="I24" i="6"/>
  <c r="J41" i="2"/>
  <c r="E26" i="6"/>
  <c r="B43" i="2"/>
  <c r="C41" i="3"/>
  <c r="G41" i="2"/>
  <c r="C41" i="2"/>
  <c r="K41" i="2"/>
  <c r="F43" i="2"/>
  <c r="G41" i="3"/>
  <c r="H43" i="3"/>
  <c r="B24" i="6"/>
  <c r="J24" i="6"/>
  <c r="I26" i="6"/>
  <c r="F41" i="2"/>
  <c r="G43" i="2"/>
  <c r="H41" i="3"/>
  <c r="E24" i="6"/>
  <c r="B26" i="6"/>
  <c r="J26" i="6"/>
  <c r="F24" i="6"/>
  <c r="C43" i="2"/>
  <c r="K43" i="2"/>
  <c r="D41" i="3"/>
  <c r="D43" i="3"/>
  <c r="F26" i="6"/>
  <c r="B47" i="5"/>
  <c r="B45" i="5"/>
  <c r="B46" i="5" s="1"/>
  <c r="D43" i="2"/>
  <c r="D41" i="2"/>
  <c r="D55" i="2"/>
  <c r="C55" i="2"/>
  <c r="F48" i="4"/>
  <c r="F46" i="4"/>
  <c r="F47" i="4"/>
  <c r="J48" i="4"/>
  <c r="J46" i="4"/>
  <c r="J47" i="4"/>
  <c r="I48" i="4"/>
  <c r="I46" i="4"/>
  <c r="I47" i="4"/>
  <c r="D51" i="2"/>
  <c r="C51" i="2"/>
  <c r="E48" i="4"/>
  <c r="E46" i="4"/>
  <c r="E47" i="4"/>
  <c r="H43" i="2"/>
  <c r="H41" i="2"/>
  <c r="B48" i="4"/>
  <c r="B46" i="4"/>
  <c r="B47" i="4"/>
  <c r="E43" i="2"/>
  <c r="E41" i="2"/>
  <c r="I43" i="2"/>
  <c r="I41" i="2"/>
  <c r="I42" i="2"/>
  <c r="E51" i="2"/>
  <c r="B55" i="2"/>
  <c r="B8" i="6"/>
  <c r="B8" i="4"/>
  <c r="B8" i="5"/>
  <c r="F34" i="5" s="1"/>
  <c r="D42" i="2"/>
  <c r="C52" i="2"/>
  <c r="B52" i="2"/>
  <c r="E55" i="2"/>
  <c r="A58" i="3"/>
  <c r="B33" i="1" s="1"/>
  <c r="B43" i="6"/>
  <c r="C40" i="1"/>
  <c r="D40" i="1" s="1"/>
  <c r="E41" i="3"/>
  <c r="I41" i="3"/>
  <c r="C42" i="3"/>
  <c r="G42" i="3"/>
  <c r="K42" i="3"/>
  <c r="E43" i="3"/>
  <c r="I43" i="3"/>
  <c r="B48" i="3"/>
  <c r="C51" i="3"/>
  <c r="B52" i="3"/>
  <c r="E34" i="4"/>
  <c r="I34" i="4"/>
  <c r="C46" i="4"/>
  <c r="G46" i="4"/>
  <c r="K46" i="4"/>
  <c r="C48" i="4"/>
  <c r="G48" i="4"/>
  <c r="K48" i="4"/>
  <c r="H34" i="5"/>
  <c r="D45" i="5"/>
  <c r="H45" i="5"/>
  <c r="F46" i="5"/>
  <c r="J46" i="5"/>
  <c r="D47" i="5"/>
  <c r="H47" i="5"/>
  <c r="C24" i="6"/>
  <c r="G24" i="6"/>
  <c r="K24" i="6"/>
  <c r="C26" i="6"/>
  <c r="G26" i="6"/>
  <c r="K26" i="6"/>
  <c r="C29" i="7"/>
  <c r="G29" i="7"/>
  <c r="K29" i="7"/>
  <c r="E30" i="7"/>
  <c r="I30" i="7"/>
  <c r="C31" i="7"/>
  <c r="G31" i="7"/>
  <c r="K31" i="7"/>
  <c r="E35" i="7"/>
  <c r="C42" i="1" s="1"/>
  <c r="D42" i="1" s="1"/>
  <c r="B41" i="3"/>
  <c r="F41" i="3"/>
  <c r="J41" i="3"/>
  <c r="B43" i="3"/>
  <c r="F43" i="3"/>
  <c r="J43" i="3"/>
  <c r="C48" i="3"/>
  <c r="E50" i="3"/>
  <c r="C52" i="3"/>
  <c r="E54" i="3"/>
  <c r="J34" i="4"/>
  <c r="D46" i="4"/>
  <c r="H46" i="4"/>
  <c r="D48" i="4"/>
  <c r="H48" i="4"/>
  <c r="E34" i="5"/>
  <c r="E45" i="5"/>
  <c r="I45" i="5"/>
  <c r="E47" i="5"/>
  <c r="I47" i="5"/>
  <c r="D24" i="6"/>
  <c r="H24" i="6"/>
  <c r="D26" i="6"/>
  <c r="H26" i="6"/>
  <c r="D29" i="7"/>
  <c r="H29" i="7"/>
  <c r="B30" i="7"/>
  <c r="F30" i="7"/>
  <c r="J30" i="7"/>
  <c r="D31" i="7"/>
  <c r="H31" i="7"/>
  <c r="E49" i="2"/>
  <c r="E53" i="2"/>
  <c r="C34" i="4"/>
  <c r="G34" i="4"/>
  <c r="E29" i="7"/>
  <c r="I29" i="7"/>
  <c r="B29" i="7"/>
  <c r="F29" i="7"/>
  <c r="J29" i="7"/>
  <c r="A60" i="2" l="1"/>
  <c r="B32" i="1" s="1"/>
  <c r="B34" i="1" s="1"/>
  <c r="B58" i="3"/>
  <c r="C33" i="1" s="1"/>
  <c r="D33" i="1" s="1"/>
  <c r="D45" i="1"/>
  <c r="H34" i="4"/>
  <c r="D34" i="4"/>
  <c r="B8" i="7"/>
  <c r="F34" i="4"/>
  <c r="K34" i="4"/>
  <c r="K34" i="5"/>
  <c r="G34" i="5"/>
  <c r="C34" i="5"/>
  <c r="D34" i="5"/>
  <c r="J34" i="5"/>
  <c r="B34" i="5"/>
  <c r="B60" i="2"/>
  <c r="C32" i="1" s="1"/>
  <c r="I34" i="5"/>
  <c r="B34" i="4"/>
  <c r="D32" i="1" l="1"/>
  <c r="D34" i="1" s="1"/>
  <c r="B52" i="4"/>
  <c r="C36" i="1" s="1"/>
  <c r="B51" i="4"/>
  <c r="B36" i="1" s="1"/>
  <c r="C34" i="1"/>
  <c r="B51" i="5"/>
  <c r="C37" i="1" s="1"/>
  <c r="B50" i="5"/>
  <c r="B37" i="1" s="1"/>
  <c r="B38" i="1" l="1"/>
  <c r="B44" i="1" s="1"/>
  <c r="D36" i="1"/>
  <c r="D37" i="1"/>
  <c r="C38" i="1"/>
  <c r="C44" i="1" s="1"/>
  <c r="D38" i="1" l="1"/>
  <c r="D44" i="1" s="1"/>
  <c r="B43" i="1" s="1"/>
  <c r="C35" i="1" l="1"/>
  <c r="C39" i="1"/>
  <c r="D39" i="1"/>
  <c r="B45" i="1"/>
  <c r="B46" i="1" s="1"/>
  <c r="C41" i="1"/>
  <c r="C43" i="1"/>
  <c r="D43" i="1"/>
  <c r="B35" i="1"/>
  <c r="B39" i="1"/>
  <c r="D35" i="1"/>
  <c r="B41" i="1"/>
  <c r="D46" i="1"/>
  <c r="D41" i="1"/>
  <c r="C45" i="1"/>
  <c r="C46" i="1" s="1"/>
</calcChain>
</file>

<file path=xl/comments1.xml><?xml version="1.0" encoding="utf-8"?>
<comments xmlns="http://schemas.openxmlformats.org/spreadsheetml/2006/main">
  <authors>
    <author/>
  </authors>
  <commentList>
    <comment ref="A39" authorId="0" shapeId="0">
      <text>
        <r>
          <rPr>
            <sz val="11"/>
            <color rgb="FF000000"/>
            <rFont val="Liberation Sans1"/>
          </rPr>
          <t>Date la plus tardive entre
 la sortie de la dernière bande et la date de début de vide réglementaire</t>
        </r>
      </text>
    </comment>
    <comment ref="A40" authorId="0" shapeId="0">
      <text>
        <r>
          <rPr>
            <sz val="10"/>
            <color rgb="FF000000"/>
            <rFont val="Liberation Sans1"/>
          </rPr>
          <t xml:space="preserve">Jour 1er bande présente
</t>
        </r>
      </text>
    </comment>
  </commentList>
</comments>
</file>

<file path=xl/comments2.xml><?xml version="1.0" encoding="utf-8"?>
<comments xmlns="http://schemas.openxmlformats.org/spreadsheetml/2006/main">
  <authors>
    <author/>
  </authors>
  <commentList>
    <comment ref="A39" authorId="0" shapeId="0">
      <text>
        <r>
          <rPr>
            <sz val="11"/>
            <color rgb="FF000000"/>
            <rFont val="Liberation Sans1"/>
          </rPr>
          <t>Date la plus tardive entr la sortie de la dernière bande et la date de début de vide réglementaire</t>
        </r>
      </text>
    </comment>
    <comment ref="A40" authorId="0" shapeId="0">
      <text>
        <r>
          <rPr>
            <sz val="10"/>
            <color rgb="FF000000"/>
            <rFont val="Liberation Sans1"/>
          </rPr>
          <t xml:space="preserve">Jour 1er bande présente
</t>
        </r>
      </text>
    </comment>
  </commentList>
</comments>
</file>

<file path=xl/comments3.xml><?xml version="1.0" encoding="utf-8"?>
<comments xmlns="http://schemas.openxmlformats.org/spreadsheetml/2006/main">
  <authors>
    <author/>
  </authors>
  <commentList>
    <comment ref="A44" authorId="0" shapeId="0">
      <text>
        <r>
          <rPr>
            <sz val="11"/>
            <color rgb="FF000000"/>
            <rFont val="Liberation Sans1"/>
          </rPr>
          <t>Date la plus tardive entre la sortie de la dernière bande et la date de début de vide réglementaire</t>
        </r>
      </text>
    </comment>
    <comment ref="A45" authorId="0" shapeId="0">
      <text>
        <r>
          <rPr>
            <sz val="10"/>
            <color rgb="FF000000"/>
            <rFont val="Liberation Sans1"/>
          </rPr>
          <t xml:space="preserve">Jour 1er bande présente
</t>
        </r>
      </text>
    </comment>
  </commentList>
</comments>
</file>

<file path=xl/comments4.xml><?xml version="1.0" encoding="utf-8"?>
<comments xmlns="http://schemas.openxmlformats.org/spreadsheetml/2006/main">
  <authors>
    <author/>
  </authors>
  <commentList>
    <comment ref="A43" authorId="0" shapeId="0">
      <text>
        <r>
          <rPr>
            <sz val="11"/>
            <color rgb="FF000000"/>
            <rFont val="Liberation Sans1"/>
          </rPr>
          <t>Date la plus tardive entre la sortie de la dernière bande et la date de début de vide réglementaire</t>
        </r>
      </text>
    </comment>
    <comment ref="A44" authorId="0" shapeId="0">
      <text>
        <r>
          <rPr>
            <sz val="10"/>
            <color rgb="FF000000"/>
            <rFont val="Liberation Sans1"/>
          </rPr>
          <t xml:space="preserve">Jour 1er bande présente
</t>
        </r>
      </text>
    </comment>
  </commentList>
</comments>
</file>

<file path=xl/comments5.xml><?xml version="1.0" encoding="utf-8"?>
<comments xmlns="http://schemas.openxmlformats.org/spreadsheetml/2006/main">
  <authors>
    <author/>
  </authors>
  <commentList>
    <comment ref="A22" authorId="0" shapeId="0">
      <text>
        <r>
          <rPr>
            <sz val="11"/>
            <color rgb="FF000000"/>
            <rFont val="Liberation Sans1"/>
          </rPr>
          <t>Date la plus tardive entre la sortie de la dernière bande et la date de début de vide réglementaire</t>
        </r>
      </text>
    </comment>
    <comment ref="A23" authorId="0" shapeId="0">
      <text>
        <r>
          <rPr>
            <sz val="10"/>
            <color rgb="FF000000"/>
            <rFont val="Liberation Sans1"/>
          </rPr>
          <t xml:space="preserve">Jour 1er bande présente
</t>
        </r>
      </text>
    </comment>
  </commentList>
</comments>
</file>

<file path=xl/comments6.xml><?xml version="1.0" encoding="utf-8"?>
<comments xmlns="http://schemas.openxmlformats.org/spreadsheetml/2006/main">
  <authors>
    <author/>
  </authors>
  <commentList>
    <comment ref="A27" authorId="0" shapeId="0">
      <text>
        <r>
          <rPr>
            <sz val="11"/>
            <color rgb="FF000000"/>
            <rFont val="Liberation Sans1"/>
          </rPr>
          <t>Date la plus tardive entre la sortie de la dernière bande et la date de début de vide réglementaire</t>
        </r>
      </text>
    </comment>
    <comment ref="A28" authorId="0" shapeId="0">
      <text>
        <r>
          <rPr>
            <sz val="10"/>
            <color rgb="FF000000"/>
            <rFont val="Liberation Sans1"/>
          </rPr>
          <t xml:space="preserve">Jour 1er bande présente
</t>
        </r>
      </text>
    </comment>
  </commentList>
</comments>
</file>

<file path=xl/sharedStrings.xml><?xml version="1.0" encoding="utf-8"?>
<sst xmlns="http://schemas.openxmlformats.org/spreadsheetml/2006/main" count="15324" uniqueCount="10003">
  <si>
    <r>
      <rPr>
        <b/>
        <sz val="11"/>
        <color rgb="FF000000"/>
        <rFont val="Liberation Sans1"/>
      </rPr>
      <t xml:space="preserve">Annexe 1- ATTESTATION COMPTABLE Aide influenza aviaire – éleveur 2022
</t>
    </r>
    <r>
      <rPr>
        <b/>
        <sz val="11"/>
        <color rgb="FFFF0000"/>
        <rFont val="Liberation Sans1"/>
      </rPr>
      <t>ONGLET A imprimer et signer par le comptable</t>
    </r>
  </si>
  <si>
    <t>Raison sociale du demandeur :</t>
  </si>
  <si>
    <t>SIRET :</t>
  </si>
  <si>
    <t>Période référence*</t>
  </si>
  <si>
    <t>Début période référence (1er jour de la période)</t>
  </si>
  <si>
    <t>*Hors cas particulier, la période de référence correspond à l’exercice comptable clos entre le 01/04/2019 et le 31/03/2020.
En cas de cas particulier, remplir également l’attestation ci-dessous.
Dans tous les cas, la période de référence est unique pour l’ensemble de l’exploitation, y compris s’il y a un cas particulier.</t>
  </si>
  <si>
    <t>Fin période référence (dernier jour de la période)</t>
  </si>
  <si>
    <t>Durée période référence</t>
  </si>
  <si>
    <t>Prise en compte des aides résilience alimentation</t>
  </si>
  <si>
    <t>Si l’élevage n’a pas bénéficié d’une aide résilience alimentation en 2022, indiquer 0 dans le montant d’aide et laisser vide les autres champs</t>
  </si>
  <si>
    <t>Montant de l’aide résilience alimentation attribuée à l’éleveur*</t>
  </si>
  <si>
    <t>* Les aides pour les intégrateurs ne sont pas à comptabiliser ici.</t>
  </si>
  <si>
    <t>Chiffre d’affaires total élevage*</t>
  </si>
  <si>
    <t>*Le chiffre d’affaires s'évalue sur la période de référence renseignée ci-dessus.</t>
  </si>
  <si>
    <t>Chiffre d’affaires volailles*</t>
  </si>
  <si>
    <t>Taux de spécialisation volailles au sein de l’atelier élevage </t>
  </si>
  <si>
    <t>(à saisir dans le téléservice PAD)</t>
  </si>
  <si>
    <r>
      <rPr>
        <b/>
        <sz val="11"/>
        <color rgb="FF0070C0"/>
        <rFont val="Liberation Sans1"/>
      </rPr>
      <t>Attestation cas particulier</t>
    </r>
    <r>
      <rPr>
        <b/>
        <sz val="11"/>
        <color rgb="FF000000"/>
        <rFont val="Liberation Sans1"/>
      </rPr>
      <t>, le cas échéant</t>
    </r>
  </si>
  <si>
    <r>
      <rPr>
        <sz val="11"/>
        <color rgb="FF000000"/>
        <rFont val="Liberation Sans1"/>
      </rPr>
      <t xml:space="preserve">Le demandeur relève des situations suivantes </t>
    </r>
    <r>
      <rPr>
        <b/>
        <sz val="11"/>
        <color rgb="FF000000"/>
        <rFont val="Liberation Sans1"/>
      </rPr>
      <t>(cocher les cases correspondantes)</t>
    </r>
    <r>
      <rPr>
        <sz val="11"/>
        <color rgb="FF000000"/>
        <rFont val="Liberation Sans1"/>
      </rPr>
      <t xml:space="preserve"> :</t>
    </r>
  </si>
  <si>
    <t>Attention, un cas particulier s’applique à toutes l’exploitation et non pas à une partie des UP. En conséquence, les calculs de marges doivent se faire sur une période de référence unique pour l’ensemble de l’exploitation et pour toutes les activités.
Des justificatifs seront à joindre au dépôt de la demande.</t>
  </si>
  <si>
    <t>Cas particuliers</t>
  </si>
  <si>
    <t>Début de la période de référence (date du 1er jour)</t>
  </si>
  <si>
    <t>Fin de la période de référence (date du dernier jour)</t>
  </si>
  <si>
    <r>
      <rPr>
        <sz val="9"/>
        <color rgb="FF000000"/>
        <rFont val="Liberation Sans2"/>
      </rPr>
      <t xml:space="preserve">C1. Cas particulier des producteurs dont la production réalisée sur l’exercice clos entre le 01/04/2019 et le 31/03/2020 n’est pas représentative de l'activité de leur exploitation (difficultés personnelles, sanitaires etc.)
</t>
    </r>
    <r>
      <rPr>
        <b/>
        <sz val="9"/>
        <color rgb="FF000000"/>
        <rFont val="Arial"/>
        <family val="2"/>
      </rPr>
      <t xml:space="preserve">Préciser :
</t>
    </r>
    <r>
      <rPr>
        <sz val="9"/>
        <color rgb="FF000000"/>
        <rFont val="Liberation Sans2"/>
      </rPr>
      <t xml:space="preserve">□ </t>
    </r>
    <r>
      <rPr>
        <sz val="9"/>
        <color rgb="FF000000"/>
        <rFont val="Arial"/>
        <family val="2"/>
      </rPr>
      <t>utilisation de l’exercice clos entre le 01/04/2018 et le 31/03/2019
□ utilisation de l’exercice clos entre le 01/04/2020 et la date du premier vide subi sur influenza 2021-2022</t>
    </r>
  </si>
  <si>
    <t xml:space="preserve">
…./…./……..</t>
  </si>
  <si>
    <t xml:space="preserve">
…./…./……..</t>
  </si>
  <si>
    <r>
      <rPr>
        <b/>
        <sz val="8"/>
        <color rgb="FF0070C0"/>
        <rFont val="Liberation Sans1"/>
      </rPr>
      <t xml:space="preserve">date de l'évenement DE (modification):
</t>
    </r>
    <r>
      <rPr>
        <sz val="11"/>
        <color rgb="FF0070C0"/>
        <rFont val="Liberation Sans1"/>
      </rPr>
      <t xml:space="preserve">…./…./……..
</t>
    </r>
    <r>
      <rPr>
        <sz val="11"/>
        <color rgb="FF000000"/>
        <rFont val="Liberation Sans1"/>
      </rPr>
      <t xml:space="preserve">
</t>
    </r>
    <r>
      <rPr>
        <sz val="10"/>
        <color rgb="FF000000"/>
        <rFont val="Arial"/>
        <family val="2"/>
      </rPr>
      <t>…./…./……..</t>
    </r>
  </si>
  <si>
    <r>
      <rPr>
        <sz val="11"/>
        <color rgb="FF000000"/>
        <rFont val="Liberation Sans1"/>
      </rPr>
      <t xml:space="preserve">
…</t>
    </r>
    <r>
      <rPr>
        <sz val="10"/>
        <color rgb="FF000000"/>
        <rFont val="Arial"/>
        <family val="2"/>
      </rPr>
      <t>…./…./……..</t>
    </r>
  </si>
  <si>
    <r>
      <rPr>
        <sz val="9"/>
        <color rgb="FF000000"/>
        <rFont val="Liberation Sans2"/>
      </rPr>
      <t xml:space="preserve">C3. Cas particulier des nouveaux producteurs ayant débuté leur production après le début de l’exercice clos entre le 01/04/2019 et le 31/03/2020 et avant la mise en œuvre des mesures de dépeuplement/vide sanitaire sur leur exploitation.
</t>
    </r>
    <r>
      <rPr>
        <b/>
        <sz val="9"/>
        <color rgb="FF000000"/>
        <rFont val="Arial"/>
        <family val="2"/>
      </rPr>
      <t xml:space="preserve">Préciser :
</t>
    </r>
    <r>
      <rPr>
        <sz val="9"/>
        <color rgb="FF000000"/>
        <rFont val="Liberation Sans2"/>
      </rPr>
      <t>□ C.3.1 Le nouveau producteur a bénéficié d'une aide à l'installation et souhaite que l’analyse de sa production soit basée sur le Plan d’entreprise (PE)
La marge brute de référence et le nombre d’animaux produits par UP et pour l’activité considérée seront déterminés sur la base des données du PE. La période de référence est l’année civile 2022.
□ C3.2 Le nouveau producteur n’a pas bénéficié d'une aide à l'installation ou ne souhaite pas que l’analyse de sa production soit basée sur le Plan d’entreprise.
Le traitement sera identique à C2 avec date d’installation = date de modification.</t>
    </r>
  </si>
  <si>
    <r>
      <rPr>
        <b/>
        <sz val="8"/>
        <color rgb="FF0070C0"/>
        <rFont val="Liberation Sans1"/>
      </rPr>
      <t xml:space="preserve">date d'installation:
</t>
    </r>
    <r>
      <rPr>
        <sz val="11"/>
        <color rgb="FF0070C0"/>
        <rFont val="Liberation Sans1"/>
      </rPr>
      <t xml:space="preserve">…./…./……..
</t>
    </r>
    <r>
      <rPr>
        <sz val="11"/>
        <color rgb="FF000000"/>
        <rFont val="Liberation Sans1"/>
      </rPr>
      <t xml:space="preserve">
01/01/2022
</t>
    </r>
    <r>
      <rPr>
        <sz val="10"/>
        <color rgb="FF000000"/>
        <rFont val="Arial"/>
        <family val="2"/>
      </rPr>
      <t xml:space="preserve">…./…./……..
</t>
    </r>
    <r>
      <rPr>
        <sz val="11"/>
        <color rgb="FF000000"/>
        <rFont val="Liberation Sans1"/>
      </rPr>
      <t xml:space="preserve">
</t>
    </r>
  </si>
  <si>
    <r>
      <rPr>
        <sz val="11"/>
        <color rgb="FF000000"/>
        <rFont val="Liberation Sans1"/>
      </rPr>
      <t xml:space="preserve">
31/12/2022
</t>
    </r>
    <r>
      <rPr>
        <sz val="10"/>
        <color rgb="FF000000"/>
        <rFont val="Arial"/>
        <family val="2"/>
      </rPr>
      <t xml:space="preserve">…./…./……..
</t>
    </r>
    <r>
      <rPr>
        <sz val="11"/>
        <color rgb="FF000000"/>
        <rFont val="Liberation Sans1"/>
      </rPr>
      <t xml:space="preserve">
</t>
    </r>
  </si>
  <si>
    <t>D. Cas particulier relatif à la non possibilité réglementaire de remise en place, suite à la mise en place de nouvelles zones réglementées après le 15/09/2022</t>
  </si>
  <si>
    <r>
      <rPr>
        <sz val="8"/>
        <color rgb="FF000000"/>
        <rFont val="Liberation Sans1"/>
      </rPr>
      <t xml:space="preserve">Communes concernées
</t>
    </r>
  </si>
  <si>
    <r>
      <rPr>
        <sz val="8"/>
        <color rgb="FF000000"/>
        <rFont val="Liberation Sans1"/>
      </rPr>
      <t xml:space="preserve">Dates des restrictions
</t>
    </r>
    <r>
      <rPr>
        <sz val="11"/>
        <color rgb="FF000000"/>
        <rFont val="Liberation Sans1"/>
      </rPr>
      <t xml:space="preserve">…./…./……
</t>
    </r>
    <r>
      <rPr>
        <sz val="10"/>
        <color rgb="FF000000"/>
        <rFont val="Arial"/>
        <family val="2"/>
      </rPr>
      <t>…./…./……..
…./…./……..</t>
    </r>
  </si>
  <si>
    <t>E. Cas particulier lié à la saisonnalité de la filière gibier à plumes</t>
  </si>
  <si>
    <t>→ utilisation de l’onglet « Gibier-Cas E »</t>
  </si>
  <si>
    <t>Synthèse du calcul de l’indemnisation</t>
  </si>
  <si>
    <t>Catégories</t>
  </si>
  <si>
    <r>
      <rPr>
        <b/>
        <sz val="11"/>
        <color rgb="FF000000"/>
        <rFont val="Liberation Sans1"/>
      </rPr>
      <t xml:space="preserve">I1
</t>
    </r>
    <r>
      <rPr>
        <b/>
        <sz val="9"/>
        <color rgb="FF000000"/>
        <rFont val="Liberation Sans1"/>
      </rPr>
      <t>(pertes dues aux restrictions)</t>
    </r>
  </si>
  <si>
    <r>
      <rPr>
        <b/>
        <sz val="11"/>
        <color rgb="FF000000"/>
        <rFont val="Liberation Sans1"/>
      </rPr>
      <t xml:space="preserve">I2
</t>
    </r>
    <r>
      <rPr>
        <b/>
        <sz val="9"/>
        <color rgb="FF000000"/>
        <rFont val="Liberation Sans1"/>
      </rPr>
      <t>(pertes post restrictions)</t>
    </r>
  </si>
  <si>
    <t>Total</t>
  </si>
  <si>
    <t>En rouge : à saisir dans le téléservice PAD</t>
  </si>
  <si>
    <t>Palmipèdes-  filière longue avec forfaits ITAVI</t>
  </si>
  <si>
    <r>
      <rPr>
        <sz val="10"/>
        <color rgb="FF000000"/>
        <rFont val="Liberation Sans1"/>
      </rPr>
      <t xml:space="preserve">Palmipèdes – autres cas.
</t>
    </r>
    <r>
      <rPr>
        <b/>
        <sz val="10"/>
        <color rgb="FF000000"/>
        <rFont val="Liberation Sans1"/>
      </rPr>
      <t xml:space="preserve">Préciser :
</t>
    </r>
    <r>
      <rPr>
        <sz val="10"/>
        <color rgb="FF000000"/>
        <rFont val="Arial"/>
        <family val="2"/>
      </rPr>
      <t>□ filière courte (remplir attestation)
□ filière longue pour des activités sans forfait ITAVI</t>
    </r>
  </si>
  <si>
    <t>Total indemnisation palmipèdes</t>
  </si>
  <si>
    <t>Total indemnisation palmipèdes après déduction résilience</t>
  </si>
  <si>
    <t>Gallinacés filières longue (avec forfaits ITAVI)</t>
  </si>
  <si>
    <r>
      <rPr>
        <sz val="10"/>
        <color rgb="FF000000"/>
        <rFont val="Liberation Sans1"/>
      </rPr>
      <t xml:space="preserve">Gallinacés – autres cas. </t>
    </r>
    <r>
      <rPr>
        <b/>
        <sz val="10"/>
        <color rgb="FF000000"/>
        <rFont val="Liberation Sans1"/>
      </rPr>
      <t xml:space="preserve">Préciser :
</t>
    </r>
    <r>
      <rPr>
        <sz val="10"/>
        <color rgb="FF000000"/>
        <rFont val="Arial"/>
        <family val="2"/>
      </rPr>
      <t>□ filière courte (remplir attestation)
□ filière longue pour des activités sans forfait ITAVI</t>
    </r>
  </si>
  <si>
    <t>Total indemnisation gallinacés hors poules pondeuses</t>
  </si>
  <si>
    <t>Total indemnisation gallinacés hors poules pondeuses, aprés déduction résilience</t>
  </si>
  <si>
    <t>Poules pondeuses</t>
  </si>
  <si>
    <t>Poules pondeuses, après déduction résilience</t>
  </si>
  <si>
    <t>Gibier</t>
  </si>
  <si>
    <t>Gibier, après déduction résilience</t>
  </si>
  <si>
    <t>Total indemnisation</t>
  </si>
  <si>
    <t>Déduction aide résilience sur périodes de vide</t>
  </si>
  <si>
    <t>Total indemnisation après déduction résilience</t>
  </si>
  <si>
    <r>
      <rPr>
        <b/>
        <sz val="11"/>
        <color rgb="FF0070C0"/>
        <rFont val="Liberation Sans1"/>
      </rPr>
      <t>Attestation filière courte</t>
    </r>
    <r>
      <rPr>
        <b/>
        <sz val="11"/>
        <color rgb="FF000000"/>
        <rFont val="Liberation Sans1"/>
      </rPr>
      <t>, le cas échéant :</t>
    </r>
  </si>
  <si>
    <r>
      <rPr>
        <sz val="11"/>
        <color rgb="FF000000"/>
        <rFont val="Liberation Sans1"/>
      </rPr>
      <t>Le demandeur relève des situations suivantes</t>
    </r>
    <r>
      <rPr>
        <b/>
        <sz val="11"/>
        <color rgb="FF000000"/>
        <rFont val="Liberation Sans1"/>
      </rPr>
      <t xml:space="preserve"> (cocher les cases correspondantes)</t>
    </r>
    <r>
      <rPr>
        <sz val="11"/>
        <color rgb="FF000000"/>
        <rFont val="Liberation Sans1"/>
      </rPr>
      <t xml:space="preserve"> :</t>
    </r>
  </si>
  <si>
    <t>Justificatifs joints à la demande</t>
  </si>
  <si>
    <r>
      <rPr>
        <sz val="9"/>
        <color rgb="FF000000"/>
        <rFont val="Arial"/>
        <family val="2"/>
      </rPr>
      <t xml:space="preserve">□ </t>
    </r>
    <r>
      <rPr>
        <b/>
        <sz val="9"/>
        <color rgb="FF000000"/>
        <rFont val="Arial"/>
        <family val="2"/>
      </rPr>
      <t>Cas 1 :</t>
    </r>
    <r>
      <rPr>
        <sz val="9"/>
        <color rgb="FF000000"/>
        <rFont val="Arial"/>
        <family val="2"/>
      </rPr>
      <t xml:space="preserve"> l'éleveur a abattu et/ou découpé et/ou transformé lui-même ses animaux et les a ensuite commercialisés lui-même en vente directe ou à un intermédiaire.
</t>
    </r>
    <r>
      <rPr>
        <b/>
        <sz val="9"/>
        <color rgb="FF000000"/>
        <rFont val="Arial"/>
        <family val="2"/>
      </rPr>
      <t>Préciser</t>
    </r>
    <r>
      <rPr>
        <sz val="9"/>
        <color rgb="FF000000"/>
        <rFont val="Arial"/>
        <family val="2"/>
      </rPr>
      <t xml:space="preserve"> les étapes d’abattage/découpe/transformation réalisées et intégrées dans la marge brute déclarée en abattage/transformation : </t>
    </r>
    <r>
      <rPr>
        <b/>
        <sz val="9"/>
        <color rgb="FF000000"/>
        <rFont val="Arial"/>
        <family val="2"/>
      </rPr>
      <t xml:space="preserve">□ abattage □ découpe □ transformation
</t>
    </r>
    <r>
      <rPr>
        <sz val="9"/>
        <color rgb="FF000000"/>
        <rFont val="Arial"/>
        <family val="2"/>
      </rPr>
      <t xml:space="preserve">
La vente de produits transformés peut être incluse dans la marge brute dans tous les cas.</t>
    </r>
  </si>
  <si>
    <r>
      <rPr>
        <sz val="9"/>
        <color rgb="FF000000"/>
        <rFont val="Liberation Sans1"/>
      </rPr>
      <t xml:space="preserve">Au choix (cocher l’option retenue) :
</t>
    </r>
    <r>
      <rPr>
        <sz val="9"/>
        <color rgb="FF000000"/>
        <rFont val="Arial"/>
        <family val="2"/>
      </rPr>
      <t>□</t>
    </r>
    <r>
      <rPr>
        <sz val="9"/>
        <color rgb="FF000000"/>
        <rFont val="Liberation Sans1"/>
      </rPr>
      <t xml:space="preserve"> récépissé de déclaration
</t>
    </r>
    <r>
      <rPr>
        <sz val="9"/>
        <color rgb="FF000000"/>
        <rFont val="Arial"/>
        <family val="2"/>
      </rPr>
      <t>□</t>
    </r>
    <r>
      <rPr>
        <sz val="9"/>
        <color rgb="FF000000"/>
        <rFont val="Liberation Sans1"/>
      </rPr>
      <t xml:space="preserve"> agrément abattoir</t>
    </r>
  </si>
  <si>
    <r>
      <rPr>
        <sz val="9"/>
        <color rgb="FF00000A"/>
        <rFont val="Arial"/>
        <family val="2"/>
      </rPr>
      <t xml:space="preserve">□ </t>
    </r>
    <r>
      <rPr>
        <b/>
        <sz val="9"/>
        <color rgb="FF00000A"/>
        <rFont val="Arial"/>
        <family val="2"/>
      </rPr>
      <t>Cas 2 :</t>
    </r>
    <r>
      <rPr>
        <sz val="9"/>
        <color rgb="FF000000"/>
        <rFont val="Arial"/>
        <family val="2"/>
      </rPr>
      <t xml:space="preserve"> l'éleveur a fait abattre et/ou découper et/ou transformer à façon ses animaux et les a ensuite commercialisés lui-même en vente directe ou à un intermédiaire.
Dans ce cas, il n’y a pas d’indemnisation sur les activités d’abattage/découpe/transformation. Par contre, la vente de produits transformés peut être incluse dans la marge brute.</t>
    </r>
  </si>
  <si>
    <t>néant : la présente attestation fait foi</t>
  </si>
  <si>
    <r>
      <rPr>
        <sz val="9"/>
        <color rgb="FF00000A"/>
        <rFont val="Arial"/>
        <family val="2"/>
      </rPr>
      <t xml:space="preserve">□ </t>
    </r>
    <r>
      <rPr>
        <b/>
        <sz val="9"/>
        <color rgb="FF00000A"/>
        <rFont val="Arial"/>
        <family val="2"/>
      </rPr>
      <t>Cas 3 :</t>
    </r>
    <r>
      <rPr>
        <sz val="9"/>
        <color rgb="FF000000"/>
        <rFont val="Arial"/>
        <family val="2"/>
      </rPr>
      <t xml:space="preserve"> l'éleveur a commercialisé ses animaux vivants en vente directe (sur les marchés ou à la ferme par exemple).
</t>
    </r>
  </si>
  <si>
    <r>
      <rPr>
        <sz val="9"/>
        <color rgb="FF00000A"/>
        <rFont val="Arial"/>
        <family val="2"/>
      </rPr>
      <t xml:space="preserve">□ </t>
    </r>
    <r>
      <rPr>
        <b/>
        <sz val="9"/>
        <color rgb="FF00000A"/>
        <rFont val="Arial"/>
        <family val="2"/>
      </rPr>
      <t>Cas 4 :</t>
    </r>
    <r>
      <rPr>
        <sz val="9"/>
        <color rgb="FF000000"/>
        <rFont val="Arial"/>
        <family val="2"/>
      </rPr>
      <t xml:space="preserve"> l'éleveur a commercialisé ses animaux en vif auprès d'un autre éleveur qui se trouve dans l'un des trois cas cités ci-dessus, ou a réalisé une prestation d’élevage auprès d'un autre éleveur qui se trouve le cas 1 cité ci-dessus.
</t>
    </r>
    <r>
      <rPr>
        <b/>
        <sz val="10"/>
        <color rgb="FF000000"/>
        <rFont val="Liberation Sans1"/>
      </rPr>
      <t>Préciser</t>
    </r>
    <r>
      <rPr>
        <sz val="10"/>
        <color rgb="FF000000"/>
        <rFont val="Liberation Sans1"/>
      </rPr>
      <t xml:space="preserve"> au moins 1 éleveur.se.s en filière courte à qui ont été vendus des animaux en vif (raison sociale, commune et SIRET) :
Eleveur.se 1 :………………………………………………………………………………………………………………….
</t>
    </r>
    <r>
      <rPr>
        <sz val="9"/>
        <color rgb="FF000000"/>
        <rFont val="Arial"/>
        <family val="2"/>
      </rPr>
      <t xml:space="preserve">Eleveur.se 2 :……………………………………………………………………………………………………………………………….
Eleveur.se 3 :……………………………………………………………………………………………………………………………….
</t>
    </r>
  </si>
  <si>
    <t>joindre les justificatifs filières courtes de l’éleveur qui achète les animaux ou commande la prestation</t>
  </si>
  <si>
    <t>Certification par le comptable :</t>
  </si>
  <si>
    <t>Nom de la structure professionnelle d’exercice (ou du centre comptable) :</t>
  </si>
  <si>
    <t>Date :</t>
  </si>
  <si>
    <t>Nom du signataire :</t>
  </si>
  <si>
    <r>
      <rPr>
        <sz val="10"/>
        <color rgb="FF000000"/>
        <rFont val="Liberation Sans1"/>
      </rPr>
      <t xml:space="preserve">Atteste avoir utilisé la version suivante de la fiche de calcul disponible sur le site de FranceAgriMer, </t>
    </r>
    <r>
      <rPr>
        <u/>
        <sz val="10"/>
        <color rgb="FF000000"/>
        <rFont val="Arial"/>
        <family val="2"/>
      </rPr>
      <t>sans aucune modification</t>
    </r>
    <r>
      <rPr>
        <sz val="10"/>
        <color rgb="FF000000"/>
        <rFont val="Liberation Sans1"/>
      </rPr>
      <t xml:space="preserve"> des formules de calcul :</t>
    </r>
  </si>
  <si>
    <t>Atteste l’exactitude des éléments renseignées ci-dessus.</t>
  </si>
  <si>
    <t>Atteste que le demandeur n’a pas bénéficié d’indemnisations par une assurance privée pour les pertes de marge brute ci-dessus.</t>
  </si>
  <si>
    <t>Cachet et signature :</t>
  </si>
  <si>
    <r>
      <rPr>
        <b/>
        <sz val="11"/>
        <color rgb="FF000000"/>
        <rFont val="Liberation Sans1"/>
      </rPr>
      <t xml:space="preserve">FICHE DE CALCUL PALMIPEDES – FILIERE LONGUE - </t>
    </r>
    <r>
      <rPr>
        <b/>
        <sz val="11"/>
        <color rgb="FF0070C0"/>
        <rFont val="Liberation Sans1"/>
      </rPr>
      <t>ONGLET à imprimer et signer par le comptable SI COMPLETÉ</t>
    </r>
  </si>
  <si>
    <t>Période référence</t>
  </si>
  <si>
    <t>Début période référence (1er jour)</t>
  </si>
  <si>
    <t>Fin période référence (dernier jour)</t>
  </si>
  <si>
    <t>Marges brutes par activité sur la période de référence</t>
  </si>
  <si>
    <t>Activité</t>
  </si>
  <si>
    <t>MCA(activité)</t>
  </si>
  <si>
    <t>Taux ITAVI</t>
  </si>
  <si>
    <t>MB(activité)</t>
  </si>
  <si>
    <t>MB journalière(activité)</t>
  </si>
  <si>
    <t>Nb animaux produits sur la période de référence</t>
  </si>
  <si>
    <t>Nb animaux UP1</t>
  </si>
  <si>
    <t>Nb animaux UP2</t>
  </si>
  <si>
    <t>Nb animaux UP3</t>
  </si>
  <si>
    <t>Nb animaux UP4</t>
  </si>
  <si>
    <t>Nb animaux UP5</t>
  </si>
  <si>
    <t>Nb animaux UP6</t>
  </si>
  <si>
    <t>Nb animaux UP7</t>
  </si>
  <si>
    <t>Nb animaux UP8</t>
  </si>
  <si>
    <t>Nb animaux UP9</t>
  </si>
  <si>
    <t>Nb animaux UP10</t>
  </si>
  <si>
    <t>Nb animaux TOTAL</t>
  </si>
  <si>
    <t>Alertes éventuelles</t>
  </si>
  <si>
    <t>Durées de vides par UP</t>
  </si>
  <si>
    <t>Données</t>
  </si>
  <si>
    <t>UP1</t>
  </si>
  <si>
    <t>UP2</t>
  </si>
  <si>
    <t>UP3</t>
  </si>
  <si>
    <t>UP4</t>
  </si>
  <si>
    <t>UP5</t>
  </si>
  <si>
    <t>UP6</t>
  </si>
  <si>
    <t>UP7</t>
  </si>
  <si>
    <t>UP8</t>
  </si>
  <si>
    <t>UP9</t>
  </si>
  <si>
    <t>UP10</t>
  </si>
  <si>
    <t>Désignation de l’UP</t>
  </si>
  <si>
    <t>Commune en ZR</t>
  </si>
  <si>
    <t>Date début restrictions</t>
  </si>
  <si>
    <t>Date levée des restrictions (Df)</t>
  </si>
  <si>
    <t>Date de sortie de la dernière bande (jour de la sortie) :</t>
  </si>
  <si>
    <t>date début vide retenue (Dd)</t>
  </si>
  <si>
    <t>date reprise réelle (Dr)</t>
  </si>
  <si>
    <t>DV1</t>
  </si>
  <si>
    <t>DV2</t>
  </si>
  <si>
    <t>Durée de vide sur période résilience</t>
  </si>
  <si>
    <t>Calcul indemnisation</t>
  </si>
  <si>
    <t>DV1(activité)</t>
  </si>
  <si>
    <t>DV2(activité)</t>
  </si>
  <si>
    <t>I1(activité)</t>
  </si>
  <si>
    <t>I2(activité)</t>
  </si>
  <si>
    <t>I1</t>
  </si>
  <si>
    <t>I2</t>
  </si>
  <si>
    <t>Nom  du signataire :</t>
  </si>
  <si>
    <r>
      <rPr>
        <b/>
        <sz val="11"/>
        <color rgb="FF000000"/>
        <rFont val="Liberation Sans1"/>
      </rPr>
      <t xml:space="preserve">FICHE DE CALCUL PALMIPEDES – FILIERE COURTE OU FILIERE LONGUE sans forfait ITAVI - </t>
    </r>
    <r>
      <rPr>
        <b/>
        <sz val="11"/>
        <color rgb="FF0070C0"/>
        <rFont val="Liberation Sans1"/>
      </rPr>
      <t>ONGLET à imprimer et signer par le comptable SI COMPLETÉ</t>
    </r>
  </si>
  <si>
    <t>Marges brutes par activité et pour abattage/transformation sur la période de référence</t>
  </si>
  <si>
    <t>Mbjournal(activité)</t>
  </si>
  <si>
    <r>
      <rPr>
        <b/>
        <sz val="11"/>
        <color rgb="FF000000"/>
        <rFont val="Liberation Sans1"/>
      </rPr>
      <t xml:space="preserve">Abattage/découpe/transformation/vente
</t>
    </r>
    <r>
      <rPr>
        <sz val="11"/>
        <color rgb="FF000000"/>
        <rFont val="Liberation Sans1"/>
      </rPr>
      <t>Préciser les étapes incluses dans la marge brute</t>
    </r>
  </si>
  <si>
    <t>□ aucune □ abattage □ découpe
□ transformation □ vente de produits transformés</t>
  </si>
  <si>
    <t>Pertes</t>
  </si>
  <si>
    <t>DV1(activite)</t>
  </si>
  <si>
    <r>
      <rPr>
        <b/>
        <sz val="11"/>
        <color rgb="FF000000"/>
        <rFont val="Liberation Sans1"/>
      </rPr>
      <t>FICHE DE CALCUL GALLINACES – FILIERE LONGUE -</t>
    </r>
    <r>
      <rPr>
        <b/>
        <sz val="11"/>
        <color rgb="FF0070C0"/>
        <rFont val="Liberation Sans1"/>
      </rPr>
      <t xml:space="preserve"> ONGLET à imprimer et signer par le comptable SI COMPLETÉ</t>
    </r>
  </si>
  <si>
    <t>(onglet synthese)</t>
  </si>
  <si>
    <t>Espèce</t>
  </si>
  <si>
    <t>Mbref(espèce)</t>
  </si>
  <si>
    <t>Mbref par tête(espèce)</t>
  </si>
  <si>
    <t>MB journalière(UP)</t>
  </si>
  <si>
    <t>Pertes de marge brute</t>
  </si>
  <si>
    <r>
      <rPr>
        <b/>
        <sz val="11"/>
        <color rgb="FF000000"/>
        <rFont val="Liberation Sans1"/>
      </rPr>
      <t>FICHE DE CALCUL GALLINACES – FILIERE COURTE OU FILIERE LONGUE sans forfait ITAVI -</t>
    </r>
    <r>
      <rPr>
        <b/>
        <sz val="11"/>
        <color rgb="FF0070C0"/>
        <rFont val="Liberation Sans1"/>
      </rPr>
      <t xml:space="preserve"> ONGLET à imprimer et signer par le comptable SI COMPLETÉ</t>
    </r>
  </si>
  <si>
    <t>Totalité Espèces/activités</t>
  </si>
  <si>
    <r>
      <rPr>
        <b/>
        <sz val="11"/>
        <color rgb="FF000000"/>
        <rFont val="Liberation Sans1"/>
      </rPr>
      <t>FICHE DE CALCUL POULES PONDEUSES -</t>
    </r>
    <r>
      <rPr>
        <b/>
        <sz val="11"/>
        <color rgb="FF0070C0"/>
        <rFont val="Liberation Sans1"/>
      </rPr>
      <t xml:space="preserve"> ONGLET à imprimer et signer par le comptable SI COMPLETÉ</t>
    </r>
  </si>
  <si>
    <t>poules pondeuses</t>
  </si>
  <si>
    <t>Nb animaux mis en place durant la période de référence*</t>
  </si>
  <si>
    <t>*s’il n’y a pas eu de mises en place durant la période de référence, mais que des animaux étaient présents le premier jour de la période, ce nombre d’animaux peut être indiqué.</t>
  </si>
  <si>
    <r>
      <rPr>
        <b/>
        <sz val="11"/>
        <color rgb="FF000000"/>
        <rFont val="Liberation Sans1"/>
      </rPr>
      <t>FICHE DE CALCUL GIBIER POUR LE CAS PARTICULIER E -</t>
    </r>
    <r>
      <rPr>
        <b/>
        <sz val="11"/>
        <color rgb="FF0070C0"/>
        <rFont val="Liberation Sans1"/>
      </rPr>
      <t xml:space="preserve"> ONGLET à imprimer et signer par le comptable SI COMPLETÉ</t>
    </r>
  </si>
  <si>
    <t>Marge brute réelle</t>
  </si>
  <si>
    <t>Période de référence</t>
  </si>
  <si>
    <t>Période 2022</t>
  </si>
  <si>
    <t>Perte</t>
  </si>
  <si>
    <t>gibier</t>
  </si>
  <si>
    <t>Nb animaux Site1</t>
  </si>
  <si>
    <t>Nb animaux Site2</t>
  </si>
  <si>
    <t>Nb animaux Site3</t>
  </si>
  <si>
    <t>Nb animaux Site4</t>
  </si>
  <si>
    <t>Nb animaux Site5</t>
  </si>
  <si>
    <t>Nb animaux Site6</t>
  </si>
  <si>
    <t>Nb animaux Site7</t>
  </si>
  <si>
    <t>Nb animaux Site8</t>
  </si>
  <si>
    <t>Nb animaux Site9</t>
  </si>
  <si>
    <t>Nb animaux Site10</t>
  </si>
  <si>
    <t>Durées de vides par Site</t>
  </si>
  <si>
    <t>Site1</t>
  </si>
  <si>
    <t>Site2</t>
  </si>
  <si>
    <t>Site3</t>
  </si>
  <si>
    <t>Site4</t>
  </si>
  <si>
    <t>Site5</t>
  </si>
  <si>
    <t>Site6</t>
  </si>
  <si>
    <t>Site7</t>
  </si>
  <si>
    <t>Site8</t>
  </si>
  <si>
    <t>Site9</t>
  </si>
  <si>
    <t>Site10</t>
  </si>
  <si>
    <t>Désignation du site</t>
  </si>
  <si>
    <t>DV1 exploitation</t>
  </si>
  <si>
    <t>DV2 exploitation</t>
  </si>
  <si>
    <t>Version calculette</t>
  </si>
  <si>
    <t>date reprise max pour éligibilité I2</t>
  </si>
  <si>
    <t>date fin I2 max</t>
  </si>
  <si>
    <t>début période résilience</t>
  </si>
  <si>
    <t>fin période résilience</t>
  </si>
  <si>
    <t>durée période résilience</t>
  </si>
  <si>
    <t>Activités palmi FL</t>
  </si>
  <si>
    <t>taux ITAVI</t>
  </si>
  <si>
    <t>Activités gallus FL</t>
  </si>
  <si>
    <t>Activités filière courte palmi</t>
  </si>
  <si>
    <t>Coeff MCA/MB</t>
  </si>
  <si>
    <t>Listes communes</t>
  </si>
  <si>
    <t>Canard prêt-à-engraisser</t>
  </si>
  <si>
    <t>cailles</t>
  </si>
  <si>
    <t>Canards : élevage prêts à engraisser</t>
  </si>
  <si>
    <t>Département</t>
  </si>
  <si>
    <t>Code INSEE</t>
  </si>
  <si>
    <t>Nom Commune</t>
  </si>
  <si>
    <t>INSEE – commune</t>
  </si>
  <si>
    <t>début ZR</t>
  </si>
  <si>
    <t>fin ZR</t>
  </si>
  <si>
    <t>Canard prêt-à-engraisser démarré (20 premiers jours)</t>
  </si>
  <si>
    <t>chapon</t>
  </si>
  <si>
    <t>Canards : engraissement et étapes suivantes éventuelles</t>
  </si>
  <si>
    <t>AMBERIEUX EN DOMBES</t>
  </si>
  <si>
    <t>Canard prêt-à-engraisser finition (de 21 à 90 jours)</t>
  </si>
  <si>
    <t>coquelet</t>
  </si>
  <si>
    <t>Canards : démarrage</t>
  </si>
  <si>
    <t>BEYNOST</t>
  </si>
  <si>
    <t>Canard gras</t>
  </si>
  <si>
    <t>dinde</t>
  </si>
  <si>
    <t>Canards : finition</t>
  </si>
  <si>
    <t>BIRIEUX</t>
  </si>
  <si>
    <t>canard à rôtir</t>
  </si>
  <si>
    <t>pintade</t>
  </si>
  <si>
    <t>Oies : élevage prêts à engraisser</t>
  </si>
  <si>
    <t>BOISSE (LA)</t>
  </si>
  <si>
    <t>Oie prêt-à-engraisser</t>
  </si>
  <si>
    <t>pintade chaponnée</t>
  </si>
  <si>
    <t>Oies : engraissement et étapes suivantes éventuelles</t>
  </si>
  <si>
    <t>BOULIGNEUX</t>
  </si>
  <si>
    <t>Oie engraissée</t>
  </si>
  <si>
    <t>poulet biologique</t>
  </si>
  <si>
    <t>Oies : démarrage</t>
  </si>
  <si>
    <t>CERTINES</t>
  </si>
  <si>
    <t>Poulet cabanes mobiles</t>
  </si>
  <si>
    <t>Oies : finition</t>
  </si>
  <si>
    <t>CHALAMONT</t>
  </si>
  <si>
    <t>poulet certifié</t>
  </si>
  <si>
    <t>Canards à rôtir, y compris abattage/transformation éventuels</t>
  </si>
  <si>
    <t>LA CHAPELLE-DU-CHATELARD</t>
  </si>
  <si>
    <t>poulet export</t>
  </si>
  <si>
    <t>Oies à rôtir, y compris abattage/transformation éventuels</t>
  </si>
  <si>
    <t>CHATENAY</t>
  </si>
  <si>
    <t>poulet label rouge</t>
  </si>
  <si>
    <t>Autres : à saisir manuellement</t>
  </si>
  <si>
    <t>CHATILLON-LA-PALUD</t>
  </si>
  <si>
    <t>poulet lourd non sexé</t>
  </si>
  <si>
    <t>CHATILLON SUR CHALARONNE</t>
  </si>
  <si>
    <t>poulet lourd sexé</t>
  </si>
  <si>
    <t>CONDEISSIAT</t>
  </si>
  <si>
    <t>poulet standard</t>
  </si>
  <si>
    <t>CRANS</t>
  </si>
  <si>
    <t>DAGNEUX</t>
  </si>
  <si>
    <t>DOMPIERRE-SUR-VEYLE</t>
  </si>
  <si>
    <t>DRUILLAT</t>
  </si>
  <si>
    <t>FARAMANS</t>
  </si>
  <si>
    <t>JOYEUX</t>
  </si>
  <si>
    <t>LAPEYROUSE</t>
  </si>
  <si>
    <t>LENT</t>
  </si>
  <si>
    <t>LHUIS</t>
  </si>
  <si>
    <t>MARLIEUX</t>
  </si>
  <si>
    <t>MIRIBEL</t>
  </si>
  <si>
    <t>MONTELLIER (LE)</t>
  </si>
  <si>
    <t>MONTHIEUX</t>
  </si>
  <si>
    <t>MONTLUEL</t>
  </si>
  <si>
    <t>NEUVILLE LES DAMES</t>
  </si>
  <si>
    <t>NIEVROZ</t>
  </si>
  <si>
    <t>PIZAY</t>
  </si>
  <si>
    <t>LE PLANTAY</t>
  </si>
  <si>
    <t>RELEVANT</t>
  </si>
  <si>
    <t>RIGNIEUX-LE-FRANC</t>
  </si>
  <si>
    <t>ROMANS</t>
  </si>
  <si>
    <t>SAINT ANDRE DE CORCY</t>
  </si>
  <si>
    <t>SAINT-ANDRE-LE-BOUCHOUX</t>
  </si>
  <si>
    <t>SAINT-ANDRE-SUR-VIEUX-JONC</t>
  </si>
  <si>
    <t>GROSLEE-SAINT BENOIT</t>
  </si>
  <si>
    <t>SAINTE CROIX</t>
  </si>
  <si>
    <t>SAINT ELOI</t>
  </si>
  <si>
    <t>SAINT-GEORGES-SUR-RENON</t>
  </si>
  <si>
    <t>SAINT-GERMAIN-SUR-RENON</t>
  </si>
  <si>
    <t>SAINT MARCEL</t>
  </si>
  <si>
    <t>SAINT MAURICE DE BEYNOST</t>
  </si>
  <si>
    <t>SAINT-NIZIER-LE-DESERT</t>
  </si>
  <si>
    <t>SAINTE OLIVE</t>
  </si>
  <si>
    <t>SAINT-PAUL-DE-VARAX</t>
  </si>
  <si>
    <t>SAINT TRIVIER SUR MOIGNANS</t>
  </si>
  <si>
    <t>SANDRANS</t>
  </si>
  <si>
    <t>SERVAS</t>
  </si>
  <si>
    <t>THIL</t>
  </si>
  <si>
    <t>TRAMOYES</t>
  </si>
  <si>
    <t>LA TRANCLIERE</t>
  </si>
  <si>
    <t>VARAMBON</t>
  </si>
  <si>
    <t>VERSAILLEUX</t>
  </si>
  <si>
    <t>VILLARS-LES-DOMBES</t>
  </si>
  <si>
    <t>VILLETTE-SUR-AIN</t>
  </si>
  <si>
    <t>LES PONTS-DE-CÉ</t>
  </si>
  <si>
    <t>LA BOISSIERE</t>
  </si>
  <si>
    <t>ATTIGNY</t>
  </si>
  <si>
    <t>BALLAY</t>
  </si>
  <si>
    <t>BELLEVILLE-ET-CHATILLON-SUR-BAR</t>
  </si>
  <si>
    <t>BOULT-AUX-BOIS</t>
  </si>
  <si>
    <t>BOURCQ</t>
  </si>
  <si>
    <t>BRECY-BRIERES</t>
  </si>
  <si>
    <t>CHARDENY</t>
  </si>
  <si>
    <t>BAIRON ET SES ENVIRONS</t>
  </si>
  <si>
    <t>CHUFFILLY-ROCHE</t>
  </si>
  <si>
    <t>CONTREUVE</t>
  </si>
  <si>
    <t>COULOMMES-ET-MARQUENY</t>
  </si>
  <si>
    <t>LA CROIX-AUX-BOIS</t>
  </si>
  <si>
    <t>FALAISE</t>
  </si>
  <si>
    <t>GRIVY-LOISY</t>
  </si>
  <si>
    <t>LAMETZ</t>
  </si>
  <si>
    <t>LONGWE</t>
  </si>
  <si>
    <t>MARS-SOUS-BOURCQ</t>
  </si>
  <si>
    <t>MONTGON</t>
  </si>
  <si>
    <t>MONT-SAINT-MARTIN</t>
  </si>
  <si>
    <t>NEUVILLE-DAY</t>
  </si>
  <si>
    <t>NOIRVAL</t>
  </si>
  <si>
    <t>OLIZY-PRIMAT</t>
  </si>
  <si>
    <t>QUATRE-CHAMPS</t>
  </si>
  <si>
    <t>QUILLY</t>
  </si>
  <si>
    <t>RILLY-SUR-AISNE</t>
  </si>
  <si>
    <t>SAINT-LAMBERT-ET-MONT-DE-JEUX</t>
  </si>
  <si>
    <t>SAINTE-MARIE</t>
  </si>
  <si>
    <t>SAINT-MOREL</t>
  </si>
  <si>
    <t>SAINTE-VAUBOURG</t>
  </si>
  <si>
    <t>SAVIGNY-SUR-AISNE</t>
  </si>
  <si>
    <t>SEMUY</t>
  </si>
  <si>
    <t>SUGNY</t>
  </si>
  <si>
    <t>SUZANNE</t>
  </si>
  <si>
    <t>TANNAY</t>
  </si>
  <si>
    <t>TOGES</t>
  </si>
  <si>
    <t>TOURCELLES-CHAUMONT</t>
  </si>
  <si>
    <t>VANDY</t>
  </si>
  <si>
    <t>VAUX-CHAMPAGNE</t>
  </si>
  <si>
    <t>VONCQ</t>
  </si>
  <si>
    <t>VOUZIERS</t>
  </si>
  <si>
    <t>ALLIAT</t>
  </si>
  <si>
    <t>ARIGNAC</t>
  </si>
  <si>
    <t>ARNAVE</t>
  </si>
  <si>
    <t>BEDEILHAC-ET-AYNAT</t>
  </si>
  <si>
    <t>BOMPAS</t>
  </si>
  <si>
    <t>GENAT</t>
  </si>
  <si>
    <t>MERCUS-GARRABET</t>
  </si>
  <si>
    <t>ORNOLAC-USSAT-LES-BAINS</t>
  </si>
  <si>
    <t>MONTOULIEU</t>
  </si>
  <si>
    <t>NIAUX</t>
  </si>
  <si>
    <t>PRAYOLS</t>
  </si>
  <si>
    <t>QUIE</t>
  </si>
  <si>
    <t>RABAT-LES-TROIS-SEIGNEURS</t>
  </si>
  <si>
    <t>SAINT-PAUL-DE-JARRAT</t>
  </si>
  <si>
    <t>SAURAT</t>
  </si>
  <si>
    <t>SURBA</t>
  </si>
  <si>
    <t>TARASCON-SUR-ARIEGE</t>
  </si>
  <si>
    <t>USSAT</t>
  </si>
  <si>
    <t>ARREMBÉCOURT</t>
  </si>
  <si>
    <t>BAILLY-LE-FRANC</t>
  </si>
  <si>
    <t>BRIEL SUR BARSE</t>
  </si>
  <si>
    <t>DOSCHES</t>
  </si>
  <si>
    <t>GERAUDOT</t>
  </si>
  <si>
    <t>JONCREUIL</t>
  </si>
  <si>
    <t>LA LOGE AUX CHEVRES</t>
  </si>
  <si>
    <t>LUSIGNY SUR BARSE</t>
  </si>
  <si>
    <t>MESNIL SAINT PERE</t>
  </si>
  <si>
    <t>MONTIERAMEY</t>
  </si>
  <si>
    <t>MONTREUIL SUR BARSE</t>
  </si>
  <si>
    <t>PINEY</t>
  </si>
  <si>
    <t>LA VILLENEUVE AU CHENE</t>
  </si>
  <si>
    <t>BAGES</t>
  </si>
  <si>
    <t>GRUISSAN</t>
  </si>
  <si>
    <t>NARBONNE</t>
  </si>
  <si>
    <t>PORT-LA-NOUVELLE</t>
  </si>
  <si>
    <t>PEYRIAC-DE-MER</t>
  </si>
  <si>
    <t>PORTEL-DES-CORBIERES</t>
  </si>
  <si>
    <t>ROQUEFORT-DES-CORBIERES</t>
  </si>
  <si>
    <t>SIGEAN</t>
  </si>
  <si>
    <t>ALMONT-LES-JUNIES</t>
  </si>
  <si>
    <t>AMBEYRAC</t>
  </si>
  <si>
    <t xml:space="preserve">AUZITS </t>
  </si>
  <si>
    <t>BALAGUIER-D'OLT</t>
  </si>
  <si>
    <t>CAMPUAC</t>
  </si>
  <si>
    <t>LA CAPELLE-BALAGUIER</t>
  </si>
  <si>
    <t>CONQUES-EN-ROUERGUE HORS ZP</t>
  </si>
  <si>
    <t>CONQUES-EN-ROUERGUE PARTIEL</t>
  </si>
  <si>
    <t>ESPEYRAC</t>
  </si>
  <si>
    <t xml:space="preserve">FIRMI </t>
  </si>
  <si>
    <t xml:space="preserve">FOISSAC </t>
  </si>
  <si>
    <t xml:space="preserve">GOLINHAC </t>
  </si>
  <si>
    <t>MARCILLAC-VALLON</t>
  </si>
  <si>
    <t xml:space="preserve">MARTIEL </t>
  </si>
  <si>
    <t>MONTSALES</t>
  </si>
  <si>
    <t>MOSTUEJOULS</t>
  </si>
  <si>
    <t>MOURET</t>
  </si>
  <si>
    <t>NAUVIALE</t>
  </si>
  <si>
    <t>OLS-ET-RINHODES</t>
  </si>
  <si>
    <t>PEYRELEAU</t>
  </si>
  <si>
    <t>PRUINES HORS ZP</t>
  </si>
  <si>
    <t>PRUINES PARTIEL</t>
  </si>
  <si>
    <t>LA ROQUE SAINTE MARGUERITE  (12204)E</t>
  </si>
  <si>
    <t xml:space="preserve">SAINT-ANDRE-DE-VEZINES </t>
  </si>
  <si>
    <t>SAINT-CHRISTOPHE-VALLON</t>
  </si>
  <si>
    <t>SAINTE-CROIX</t>
  </si>
  <si>
    <t>SAINT-FELIX-DE-LUNEL HORS ZP</t>
  </si>
  <si>
    <t>SAINT-FELIX-DE-LUNEL PARTIEL</t>
  </si>
  <si>
    <t>SAINT-LAURENT-DE-LEVEZOU</t>
  </si>
  <si>
    <t>SAINT-LEONS EX ZP</t>
  </si>
  <si>
    <t>SAINT-LEONS HORS ZP</t>
  </si>
  <si>
    <t>SAINT-LEONS PARTIEL</t>
  </si>
  <si>
    <t>SAINT-SANTIN</t>
  </si>
  <si>
    <t>SALVAGNAC-CAJARC EX-ZP</t>
  </si>
  <si>
    <t>SALVAGNAC-CAJARC HORS ZP</t>
  </si>
  <si>
    <t>SALVAGNAC-CAJARC PARTIEL</t>
  </si>
  <si>
    <t>CAUSSE-ET-DIÈGE</t>
  </si>
  <si>
    <t>SAUJAC EX ZP</t>
  </si>
  <si>
    <t>SAUJAC HORS ZP</t>
  </si>
  <si>
    <t>SAUJAC PARTIEL</t>
  </si>
  <si>
    <t>SEGUR</t>
  </si>
  <si>
    <t>SENERGUES HORS ZP</t>
  </si>
  <si>
    <t>SENERGUES PARTIEL</t>
  </si>
  <si>
    <t>SEVERAC-D'AVEYRON</t>
  </si>
  <si>
    <t>VERRIERES</t>
  </si>
  <si>
    <t>VEYREAU</t>
  </si>
  <si>
    <t>VEZINS-DE-LEVEZOU EX ZP</t>
  </si>
  <si>
    <t>VEZINS-DE-LEVEZOU HORS ZP</t>
  </si>
  <si>
    <t>VEZINS-DE-LEVEZOU PARTIEL</t>
  </si>
  <si>
    <t>VILLENEUVE</t>
  </si>
  <si>
    <t>BOISSET</t>
  </si>
  <si>
    <t>CAYROLS</t>
  </si>
  <si>
    <t>GLENAT</t>
  </si>
  <si>
    <t>LEYNHAC</t>
  </si>
  <si>
    <t>MAURS</t>
  </si>
  <si>
    <t>MONTMURAT</t>
  </si>
  <si>
    <t>MOURJOU</t>
  </si>
  <si>
    <t>PARLAN</t>
  </si>
  <si>
    <t>QUEZAC</t>
  </si>
  <si>
    <t>ROUMEGOUX</t>
  </si>
  <si>
    <t>ROUZIERS</t>
  </si>
  <si>
    <t>SAINT CONSTANT FOURNOULES</t>
  </si>
  <si>
    <t>SAINT-ETIENNE-DE-MAURS</t>
  </si>
  <si>
    <t>SAINT-JULIEN-DE-TOURSAC</t>
  </si>
  <si>
    <t>SAINT SANTIN DE MAURS</t>
  </si>
  <si>
    <t>SAINT SAURY</t>
  </si>
  <si>
    <t>SIRAN</t>
  </si>
  <si>
    <t>LE TRIOULOU</t>
  </si>
  <si>
    <t>LES ADJOTS</t>
  </si>
  <si>
    <t>AUBETERRE-SUR-DRONNE</t>
  </si>
  <si>
    <t>BARDENAC</t>
  </si>
  <si>
    <t>BAZAC</t>
  </si>
  <si>
    <t>BELLON</t>
  </si>
  <si>
    <t>BERNAC</t>
  </si>
  <si>
    <t>BONNES</t>
  </si>
  <si>
    <t>BORS (CANTON DE TUDE-ET-LAVALETTE)</t>
  </si>
  <si>
    <t>BRIE-SOUS-CHALAIS</t>
  </si>
  <si>
    <t>CHALAIS</t>
  </si>
  <si>
    <t>CHATIGNAC</t>
  </si>
  <si>
    <t>LA CHEVRERIE</t>
  </si>
  <si>
    <t>COURGEAC</t>
  </si>
  <si>
    <t>COURLAC</t>
  </si>
  <si>
    <t>CURAC</t>
  </si>
  <si>
    <t>LES ESSARDS</t>
  </si>
  <si>
    <t>LA FORET-DE-TESSE</t>
  </si>
  <si>
    <t>JUIGNAC</t>
  </si>
  <si>
    <t>LAPRADE</t>
  </si>
  <si>
    <t>LONDIGNY</t>
  </si>
  <si>
    <t>MEDILLAC</t>
  </si>
  <si>
    <t>MONTBOYER</t>
  </si>
  <si>
    <t>MONTIGNAC-LE-COQ</t>
  </si>
  <si>
    <t>MONTJEAN</t>
  </si>
  <si>
    <t>MONTMOREAU</t>
  </si>
  <si>
    <t>NABINAUD</t>
  </si>
  <si>
    <t>ORIVAL</t>
  </si>
  <si>
    <t>PALLUAUD</t>
  </si>
  <si>
    <t>PILLAC</t>
  </si>
  <si>
    <t>RIOUX-MARTIN</t>
  </si>
  <si>
    <t>ROUFFIAC</t>
  </si>
  <si>
    <t>RUFFEC</t>
  </si>
  <si>
    <t>SAINT-AVIT</t>
  </si>
  <si>
    <t>SAINT-LAURENT-DES-COMBES</t>
  </si>
  <si>
    <t>SAINT-MARTIAL</t>
  </si>
  <si>
    <t>SAINT-MARTIN-DU-CLOCHER</t>
  </si>
  <si>
    <t>SAINT-QUENTIN-DE-CHALAIS</t>
  </si>
  <si>
    <t>SAINT-ROMAIN</t>
  </si>
  <si>
    <t>SAINT-SEVERIN</t>
  </si>
  <si>
    <t>TAIZE-AIZIE</t>
  </si>
  <si>
    <t>VILLIERS-LE-ROUX</t>
  </si>
  <si>
    <t>YVIERS</t>
  </si>
  <si>
    <t>COURÇON</t>
  </si>
  <si>
    <t>LA GRÈVE SUR MIGNON</t>
  </si>
  <si>
    <t>MARANS</t>
  </si>
  <si>
    <t>LA RONDE</t>
  </si>
  <si>
    <t>SAINT CYR DU DORET</t>
  </si>
  <si>
    <t>SAINT JEAN DE LIVERSAY</t>
  </si>
  <si>
    <t>TAUGON</t>
  </si>
  <si>
    <t>ALBIGNAC</t>
  </si>
  <si>
    <t>ALBUSSAC</t>
  </si>
  <si>
    <t>ALLASSAC</t>
  </si>
  <si>
    <t>ALTILLAC</t>
  </si>
  <si>
    <t>ARGENTAT-SUR-DORDOGNE</t>
  </si>
  <si>
    <t>ASTAILLAC</t>
  </si>
  <si>
    <t>AYEN</t>
  </si>
  <si>
    <t>BASSIGNAC-LE-BAS</t>
  </si>
  <si>
    <t>BEAULIEU-SUR-DORDOGNE</t>
  </si>
  <si>
    <t>BEYNAT</t>
  </si>
  <si>
    <t>BEYSSAC</t>
  </si>
  <si>
    <t>BEYSSENAC</t>
  </si>
  <si>
    <t>BILHAC</t>
  </si>
  <si>
    <t>BRANCEILLES</t>
  </si>
  <si>
    <t>BRIGNAC-LA-PLAINE</t>
  </si>
  <si>
    <t>BRIVE-LA-GAILLARDE</t>
  </si>
  <si>
    <t>BRIVEZAC</t>
  </si>
  <si>
    <t>CAMPS-SAINT-MATHURIN-LEOBAZEL</t>
  </si>
  <si>
    <t>CHABRIGNAC</t>
  </si>
  <si>
    <t>LA CHAPELLE-AUX-BROCS</t>
  </si>
  <si>
    <t>LA CHAPELLE-AUX-SAINTS</t>
  </si>
  <si>
    <t>LA CHAPELLE-SAINT-GERAUD</t>
  </si>
  <si>
    <t>CHARTRIER-FERRIERE</t>
  </si>
  <si>
    <t>CHASTEAUX</t>
  </si>
  <si>
    <t>CHAUFFOUR-SUR-VELL</t>
  </si>
  <si>
    <t>CHENAILLER-MASCHEIX</t>
  </si>
  <si>
    <t>COLLONGES-LA-ROUGE</t>
  </si>
  <si>
    <t>CONCEZE</t>
  </si>
  <si>
    <t>COSNAC</t>
  </si>
  <si>
    <t>CUBLAC</t>
  </si>
  <si>
    <t>CUREMONTE</t>
  </si>
  <si>
    <t>DAMPNIAT</t>
  </si>
  <si>
    <t>DONZENAC</t>
  </si>
  <si>
    <t>ESTIVALS</t>
  </si>
  <si>
    <t>HAUTEFAGE</t>
  </si>
  <si>
    <t>JUGEALS-NAZARETH</t>
  </si>
  <si>
    <t>JUILLAC</t>
  </si>
  <si>
    <t>LAGLEYGEOLLE</t>
  </si>
  <si>
    <t>LANTEUIL</t>
  </si>
  <si>
    <t>LARCHE</t>
  </si>
  <si>
    <t>LASCAUX</t>
  </si>
  <si>
    <t>LIGNEYRAC</t>
  </si>
  <si>
    <t>LIOURDRES</t>
  </si>
  <si>
    <t>LISSAC-SUR-COUZE</t>
  </si>
  <si>
    <t>LOSTANGES</t>
  </si>
  <si>
    <t>LOUIGNAC</t>
  </si>
  <si>
    <t>LUBERSAC</t>
  </si>
  <si>
    <t>MALEMORT</t>
  </si>
  <si>
    <t>MANSAC</t>
  </si>
  <si>
    <t>MARCILLAC-LA-CROZE</t>
  </si>
  <si>
    <t>MENOIRE</t>
  </si>
  <si>
    <t>MERCOEUR</t>
  </si>
  <si>
    <t>MEYSSAC</t>
  </si>
  <si>
    <t>MONCEAUX-SUR-DORDOGNE</t>
  </si>
  <si>
    <t>NESPOULS</t>
  </si>
  <si>
    <t>NEUVILLE</t>
  </si>
  <si>
    <t>NOAILHAC</t>
  </si>
  <si>
    <t>NOAILLES</t>
  </si>
  <si>
    <t>NONARDS</t>
  </si>
  <si>
    <t>ORGNAC-SUR-VEZERE</t>
  </si>
  <si>
    <t>PERPEZAC-LE-BLANC</t>
  </si>
  <si>
    <t>LE PESCHER</t>
  </si>
  <si>
    <t>PUY-D'ARNAC</t>
  </si>
  <si>
    <t>QUEYSSAC-LES-VIGNES</t>
  </si>
  <si>
    <t>REYGADE</t>
  </si>
  <si>
    <t>ROSIERS-DE-JUILLAC</t>
  </si>
  <si>
    <t>SAILLAC</t>
  </si>
  <si>
    <t>SAINT-AULAIRE</t>
  </si>
  <si>
    <t>SAINT-BAZILE-DE-MEYSSAC</t>
  </si>
  <si>
    <t>SAINT-BONNET-LA-RIVIERE</t>
  </si>
  <si>
    <t>SAINT-CERNIN-DE-LARCHE</t>
  </si>
  <si>
    <t>SAINT-CHAMANT</t>
  </si>
  <si>
    <t>SAINT-CYPRIEN</t>
  </si>
  <si>
    <t>SAINT-CYR-LA-ROCHE</t>
  </si>
  <si>
    <t>SAINT-HILAIRE-TAURIEUX</t>
  </si>
  <si>
    <t>SAINT-JULIEN-LE-PELERIN</t>
  </si>
  <si>
    <t>SAINT-JULIEN-MAUMONT</t>
  </si>
  <si>
    <t>SAINT-PANTALEON-DE-LARCHE</t>
  </si>
  <si>
    <t>SAINT-ROBERT</t>
  </si>
  <si>
    <t>SAINT-SOLVE</t>
  </si>
  <si>
    <t>SAINT-VIANCE</t>
  </si>
  <si>
    <t>SEGONZAC</t>
  </si>
  <si>
    <t>SERILHAC</t>
  </si>
  <si>
    <t>SEXCLES</t>
  </si>
  <si>
    <t>SIONIAC</t>
  </si>
  <si>
    <t>TUDEILS</t>
  </si>
  <si>
    <t>TURENNE</t>
  </si>
  <si>
    <t>USSAC</t>
  </si>
  <si>
    <t>VARETZ</t>
  </si>
  <si>
    <t>VARS-SUR-ROSEIX</t>
  </si>
  <si>
    <t>VEGENNES</t>
  </si>
  <si>
    <t>VIGNOLS</t>
  </si>
  <si>
    <t>YSSANDON</t>
  </si>
  <si>
    <t>LA BOUILLIE</t>
  </si>
  <si>
    <t>CAMLEZ</t>
  </si>
  <si>
    <t>LA-CHAPELLE-BLANCHE</t>
  </si>
  <si>
    <t>COETLOGON</t>
  </si>
  <si>
    <t>DUAULT</t>
  </si>
  <si>
    <t>ERQUY</t>
  </si>
  <si>
    <t>GOMENE PARTIE DE LA COMMUNE AU SUD DE LA RN164</t>
  </si>
  <si>
    <t>GUENROC</t>
  </si>
  <si>
    <t>GUITTE</t>
  </si>
  <si>
    <t>HILLION</t>
  </si>
  <si>
    <t>ILLIFAUT</t>
  </si>
  <si>
    <t>KERMARIA-SULARD</t>
  </si>
  <si>
    <t>LANGUEUX</t>
  </si>
  <si>
    <t>LANNION</t>
  </si>
  <si>
    <t>LOCARN</t>
  </si>
  <si>
    <t>LOSCOUËT-SUR-MEU</t>
  </si>
  <si>
    <t>LOUANNEC</t>
  </si>
  <si>
    <t>Maël CARHAIX</t>
  </si>
  <si>
    <t>MERDRIGNAC PARTIE DE LA COMMUNE AU SUD DE LA RN164</t>
  </si>
  <si>
    <t>LE MOUSTOIR</t>
  </si>
  <si>
    <t>PENVENAN</t>
  </si>
  <si>
    <t>PERROS-GUIREC</t>
  </si>
  <si>
    <t>PLEDRAN</t>
  </si>
  <si>
    <t>PLENEUF-VAL-ANDRE</t>
  </si>
  <si>
    <t>PLANGUENOUAL (ancienne commune intégrée dans la nouvelle commune de LAMBALLE-ARMOR)</t>
  </si>
  <si>
    <t>PLEUMEUR-BODOU</t>
  </si>
  <si>
    <t>PLOUASNE</t>
  </si>
  <si>
    <t>PLOURAC’H</t>
  </si>
  <si>
    <t>PLUMAUGAT PARTIE SUD DE LA D46</t>
  </si>
  <si>
    <t>PLUMIEUX</t>
  </si>
  <si>
    <t>PLUSQUELLEC</t>
  </si>
  <si>
    <t>ROSPEZ</t>
  </si>
  <si>
    <t>SAINT-ALBAN</t>
  </si>
  <si>
    <t>SAINT-BRIEUC</t>
  </si>
  <si>
    <t>SAINT-JOUAN-DE-L’ISLE</t>
  </si>
  <si>
    <t>SAINT-MADEN</t>
  </si>
  <si>
    <t>SAINT-QUAY-PERROS</t>
  </si>
  <si>
    <t>TREBRIVAN</t>
  </si>
  <si>
    <t>TREFFRIN</t>
  </si>
  <si>
    <t>TREFUMEL</t>
  </si>
  <si>
    <t>TREGUEUX</t>
  </si>
  <si>
    <t>TRELEVERN</t>
  </si>
  <si>
    <t>TREVOU-TREGUINEC</t>
  </si>
  <si>
    <t>TREZENY</t>
  </si>
  <si>
    <t>YFFINIAC</t>
  </si>
  <si>
    <t>ABJAT-SUR-BANDIAT</t>
  </si>
  <si>
    <t>AGONAC</t>
  </si>
  <si>
    <t>AJAT</t>
  </si>
  <si>
    <t>ALLES-SUR-DORDOGNE</t>
  </si>
  <si>
    <t>ALLAS-LES-MINES</t>
  </si>
  <si>
    <t>ALLEMANS</t>
  </si>
  <si>
    <t>ANGOISSE</t>
  </si>
  <si>
    <t>ANLHIAC</t>
  </si>
  <si>
    <t>ANNESSE-ET-BEAULIEU</t>
  </si>
  <si>
    <t>ANTONNE-ET-TRIGONANT</t>
  </si>
  <si>
    <t>ARCHIGNAC</t>
  </si>
  <si>
    <t>AUBAS (NORD DE LA D704)</t>
  </si>
  <si>
    <t>AUDRIX</t>
  </si>
  <si>
    <t>AUGIGNAC</t>
  </si>
  <si>
    <t>AURIAC-DU-PERIGORD</t>
  </si>
  <si>
    <t>AZERAT</t>
  </si>
  <si>
    <t>BACHELLERIE</t>
  </si>
  <si>
    <t>BADEFOLS-D'ANS</t>
  </si>
  <si>
    <t>BADEFOLS-SUR-DORDOGNE</t>
  </si>
  <si>
    <t>BANEUIL</t>
  </si>
  <si>
    <t>BARDOU</t>
  </si>
  <si>
    <t>BARS</t>
  </si>
  <si>
    <t>BASSILLAC ET AUBEROCHE</t>
  </si>
  <si>
    <t>BAYAC</t>
  </si>
  <si>
    <t>BEAUMONTOIS EN PERIGORD</t>
  </si>
  <si>
    <t>BEAUPOUYET</t>
  </si>
  <si>
    <t>BEAUREGARD-DE-TERRASSON</t>
  </si>
  <si>
    <t>BEAUREGARD-ET-BASSAC</t>
  </si>
  <si>
    <t>BEAURONNE</t>
  </si>
  <si>
    <t>BELEYMAS</t>
  </si>
  <si>
    <t>PAYS DE BELVES</t>
  </si>
  <si>
    <t>BERBIGUIERES</t>
  </si>
  <si>
    <t>BERGERAC(SUD EST /NORD OUEST )</t>
  </si>
  <si>
    <t>BERTRIC-BUREE</t>
  </si>
  <si>
    <t>BESSE</t>
  </si>
  <si>
    <t>BEYNAC-ET-CAZENAC</t>
  </si>
  <si>
    <t>BIRON</t>
  </si>
  <si>
    <t>BOISSE</t>
  </si>
  <si>
    <t>BOISSEUILH</t>
  </si>
  <si>
    <t>BORREZE</t>
  </si>
  <si>
    <t>BOSSET</t>
  </si>
  <si>
    <t>BOUILLAC</t>
  </si>
  <si>
    <t>BOULAZAC ISLE MANOIRE SUD/NORD DE A89</t>
  </si>
  <si>
    <t>BOUNIAGUES</t>
  </si>
  <si>
    <t>BOURDEIX</t>
  </si>
  <si>
    <t>BOURG-DU-BOST</t>
  </si>
  <si>
    <t>BOURGNAC</t>
  </si>
  <si>
    <t>BOURNIQUEL</t>
  </si>
  <si>
    <t>BOURROU</t>
  </si>
  <si>
    <t>BOUTEILLES-SAINT-SEBASTIEN</t>
  </si>
  <si>
    <t>BOUZIC</t>
  </si>
  <si>
    <t>BRANTOME EN PERIGORD</t>
  </si>
  <si>
    <t>BROUCHAUD</t>
  </si>
  <si>
    <t>BUGUE</t>
  </si>
  <si>
    <t>BUISSON-DE-CADOUIN</t>
  </si>
  <si>
    <t>BUSSAC</t>
  </si>
  <si>
    <t>BUSSEROLLES</t>
  </si>
  <si>
    <t>BUSSIERE-BADIL</t>
  </si>
  <si>
    <t>CALES</t>
  </si>
  <si>
    <t>CALVIAC-EN-PERIGORD</t>
  </si>
  <si>
    <t>CAMPAGNAC-LES-QUERCY</t>
  </si>
  <si>
    <t>CAMPAGNE</t>
  </si>
  <si>
    <t>CAMPSEGRET</t>
  </si>
  <si>
    <t>CANTILLAC</t>
  </si>
  <si>
    <t>CAPDROT</t>
  </si>
  <si>
    <t>CARLUX</t>
  </si>
  <si>
    <t>CARSAC-AILLAC</t>
  </si>
  <si>
    <t>CARVES</t>
  </si>
  <si>
    <t>CASSAGNE</t>
  </si>
  <si>
    <t>CASTELNAUD-LA-CHAPELLE</t>
  </si>
  <si>
    <t>CASTELS ET BEZENAC</t>
  </si>
  <si>
    <t>CAUSE-DE-CLERANS</t>
  </si>
  <si>
    <t>CAZOULES</t>
  </si>
  <si>
    <t>CENAC-ET-SAINT-JULIEN</t>
  </si>
  <si>
    <t>CHALAGNAC</t>
  </si>
  <si>
    <t>CHAMPAGNAC-DE-BELAIR</t>
  </si>
  <si>
    <t>CHAMPCEVINEL</t>
  </si>
  <si>
    <t>CHAMPNIERS-ET-REILHAC</t>
  </si>
  <si>
    <t>CHAMPS-ROMAIN</t>
  </si>
  <si>
    <t>CHANCELADE</t>
  </si>
  <si>
    <t>CHANTERAC</t>
  </si>
  <si>
    <t>CHAPELLE-AUBAREIL</t>
  </si>
  <si>
    <t>CHAPELLE-FAUCHER</t>
  </si>
  <si>
    <t>CHAPELLE-GONAGUET</t>
  </si>
  <si>
    <t>CHAPELLE-GRESIGNAC</t>
  </si>
  <si>
    <t>CHAPELLE-MONTMOREAU</t>
  </si>
  <si>
    <t>CHAPELLE-SAINT-JEAN</t>
  </si>
  <si>
    <t>CHASSAIGNES</t>
  </si>
  <si>
    <t>CHATEAU-L'EVEQUE</t>
  </si>
  <si>
    <t>CHATRES</t>
  </si>
  <si>
    <t>COTEAUX PERIGOURDINS</t>
  </si>
  <si>
    <t>CHERVEIX-CUBAS</t>
  </si>
  <si>
    <t>CHOURGNAC</t>
  </si>
  <si>
    <t>CLADECH</t>
  </si>
  <si>
    <t>CLERMONT-DE-BEAUREGARD</t>
  </si>
  <si>
    <t>CLERMONT-D'EXCIDEUIL</t>
  </si>
  <si>
    <t>COLOMBIER</t>
  </si>
  <si>
    <t>COLY</t>
  </si>
  <si>
    <t>COMBERANCHE-ET-EPELUCHE</t>
  </si>
  <si>
    <t>CONDAT-SUR-TRINCOU</t>
  </si>
  <si>
    <t>CONDAT-SUR-VEZERE</t>
  </si>
  <si>
    <t>CONNE-DE-LABARDE</t>
  </si>
  <si>
    <t>COQUILLE</t>
  </si>
  <si>
    <t>CORGNAC-SUR-L'ISLE</t>
  </si>
  <si>
    <t>CORNILLE</t>
  </si>
  <si>
    <t>COUBJOURS</t>
  </si>
  <si>
    <t>COULAURES</t>
  </si>
  <si>
    <t>COULOUNIEIX-CHAMIERS</t>
  </si>
  <si>
    <t>COURSAC</t>
  </si>
  <si>
    <t>COURS-DE-PILE</t>
  </si>
  <si>
    <t>COUX ET BIGAROQUE-MOUZENS</t>
  </si>
  <si>
    <t>COUZE-ET-SAINT-FRONT</t>
  </si>
  <si>
    <t>CREYSSE</t>
  </si>
  <si>
    <t>CREYSSENSAC-ET-PISSOT</t>
  </si>
  <si>
    <t>CUBJAC-AUVEZERE-VAL D'ANS</t>
  </si>
  <si>
    <t>CUNEGES</t>
  </si>
  <si>
    <t>DAGLAN</t>
  </si>
  <si>
    <t>DOISSAT</t>
  </si>
  <si>
    <t>DOMME</t>
  </si>
  <si>
    <t>DORNAC</t>
  </si>
  <si>
    <t>DOUVILLE</t>
  </si>
  <si>
    <t>DOUZE</t>
  </si>
  <si>
    <t>DOUZILLAC</t>
  </si>
  <si>
    <t>DUSSAC</t>
  </si>
  <si>
    <t>ECHOURGNAC</t>
  </si>
  <si>
    <t>EGLISE-NEUVE-DE-VERGT</t>
  </si>
  <si>
    <t>EGLISE-NEUVE-D'ISSAC</t>
  </si>
  <si>
    <t>ESCOIRE</t>
  </si>
  <si>
    <t>ETOUARS</t>
  </si>
  <si>
    <t>EXCIDEUIL</t>
  </si>
  <si>
    <t>EYGURANDE-ET-GARDEDEUIL</t>
  </si>
  <si>
    <t>EYMET</t>
  </si>
  <si>
    <t>PLAISANCE</t>
  </si>
  <si>
    <t>EYVIRAT</t>
  </si>
  <si>
    <t>EYZERAC</t>
  </si>
  <si>
    <t>EYZIES</t>
  </si>
  <si>
    <t>FANLAC NORD DE LA GR 36</t>
  </si>
  <si>
    <t>FARGES</t>
  </si>
  <si>
    <t>FAURILLES</t>
  </si>
  <si>
    <t>FAUX</t>
  </si>
  <si>
    <t>FEUILLADE</t>
  </si>
  <si>
    <t>FIRBEIX</t>
  </si>
  <si>
    <t>FLAUGEAC</t>
  </si>
  <si>
    <t>FLEIX</t>
  </si>
  <si>
    <t>FLEURAC</t>
  </si>
  <si>
    <t>FLORIMONT-GAUMIER</t>
  </si>
  <si>
    <t>FONROQUE</t>
  </si>
  <si>
    <t>FOSSEMAGNE</t>
  </si>
  <si>
    <t>FOULEIX</t>
  </si>
  <si>
    <t>FRAISSE</t>
  </si>
  <si>
    <t>GABILLOU</t>
  </si>
  <si>
    <t>GAGEAC-ET-ROUILLAC</t>
  </si>
  <si>
    <t>GARDONNE</t>
  </si>
  <si>
    <t>GAUGEAC</t>
  </si>
  <si>
    <t>GENIS</t>
  </si>
  <si>
    <t>GINESTET</t>
  </si>
  <si>
    <t>GRANGES-D'ANS (AU SUD DE LA D70)</t>
  </si>
  <si>
    <t>GRANGES-D'ANS (AU NORD DE LA D70)</t>
  </si>
  <si>
    <t>GRIGNOLS</t>
  </si>
  <si>
    <t>GRIVES</t>
  </si>
  <si>
    <t>GROLEJAC</t>
  </si>
  <si>
    <t>GRUN-BORDAS</t>
  </si>
  <si>
    <t>HAUTEFORT</t>
  </si>
  <si>
    <t>ISSAC</t>
  </si>
  <si>
    <t>ISSIGEAC</t>
  </si>
  <si>
    <t>JAURE</t>
  </si>
  <si>
    <t>JAVERLHAC-ET-LA-CHAPELLE-SAINT-ROBERT</t>
  </si>
  <si>
    <t>JAYAC</t>
  </si>
  <si>
    <t>JEMAYE-PONTEYRAUD</t>
  </si>
  <si>
    <t>JOURNIAC</t>
  </si>
  <si>
    <t>JUMILHAC-LE-GRAND</t>
  </si>
  <si>
    <t>LACROPTE</t>
  </si>
  <si>
    <t>FORCE</t>
  </si>
  <si>
    <t>LALINDE</t>
  </si>
  <si>
    <t>LAMONZIE-MONTASTRUC</t>
  </si>
  <si>
    <t>LAMONZIE-SAINT-MARTIN</t>
  </si>
  <si>
    <t>LANOUAILLE</t>
  </si>
  <si>
    <t>LANQUAIS</t>
  </si>
  <si>
    <t>LARDIN-SAINT-LAZARE</t>
  </si>
  <si>
    <t>LARZAC</t>
  </si>
  <si>
    <t>LAVALADE</t>
  </si>
  <si>
    <t>LAVAUR</t>
  </si>
  <si>
    <t>LAVEYSSIERE</t>
  </si>
  <si>
    <t>LECHES</t>
  </si>
  <si>
    <t>LEGUILLAC-DE-L'AUCHE</t>
  </si>
  <si>
    <t>LEMBRAS</t>
  </si>
  <si>
    <t>LEMPZOURS</t>
  </si>
  <si>
    <t>LIMEUIL</t>
  </si>
  <si>
    <t>LIMEYRAT</t>
  </si>
  <si>
    <t>LIORAC-SUR-LOUYRE</t>
  </si>
  <si>
    <t>LISLE</t>
  </si>
  <si>
    <t>LOLME</t>
  </si>
  <si>
    <t>LOUBEJAC</t>
  </si>
  <si>
    <t>LUNAS</t>
  </si>
  <si>
    <t>LUSIGNAC</t>
  </si>
  <si>
    <t>LUSSAS-ET-NONTRONNEAU</t>
  </si>
  <si>
    <t>MANAURIE</t>
  </si>
  <si>
    <t>MANZAC-SUR-VERN</t>
  </si>
  <si>
    <t>MARCILLAC-SAINT-QUENTIN</t>
  </si>
  <si>
    <t>MARNAC</t>
  </si>
  <si>
    <t>MARQUAY</t>
  </si>
  <si>
    <t>MARSAC-SUR-L'ISLE</t>
  </si>
  <si>
    <t>MARSALES</t>
  </si>
  <si>
    <t>EYRAUD CREMPSE MAURENS</t>
  </si>
  <si>
    <t>MAUZAC-ET-GRAND-CASTANG</t>
  </si>
  <si>
    <t>MAUZENS-ET-MIREMONT</t>
  </si>
  <si>
    <t>MAYAC</t>
  </si>
  <si>
    <t>MAZEYROLLES</t>
  </si>
  <si>
    <t>MENSIGNAC</t>
  </si>
  <si>
    <t>MESCOULES</t>
  </si>
  <si>
    <t>MEYRALS</t>
  </si>
  <si>
    <t>MIALET</t>
  </si>
  <si>
    <t>MILHAC-DE-NONTRON</t>
  </si>
  <si>
    <t>MOLIERES</t>
  </si>
  <si>
    <t>MONBAZILLAC</t>
  </si>
  <si>
    <t>MONESTIER</t>
  </si>
  <si>
    <t>MONFAUCON</t>
  </si>
  <si>
    <t>MONMADALES</t>
  </si>
  <si>
    <t>MONMARVES</t>
  </si>
  <si>
    <t>MONPAZIER</t>
  </si>
  <si>
    <t>MONSAC</t>
  </si>
  <si>
    <t>MONSAGUEL</t>
  </si>
  <si>
    <t>MONTAGNAC-D'AUBEROCHE</t>
  </si>
  <si>
    <t>MONTAGNAC-LA-CREMPSE</t>
  </si>
  <si>
    <t>MONTAUT</t>
  </si>
  <si>
    <t>MONTFERRAND-DU-PERIGORD</t>
  </si>
  <si>
    <t>MONTIGNAC (0107 AU NORD DE LA VÉZÈRE)</t>
  </si>
  <si>
    <t>MONPLAISANT</t>
  </si>
  <si>
    <t>MONTREM</t>
  </si>
  <si>
    <t>MOULEYDIER</t>
  </si>
  <si>
    <t>MUSSIDAN</t>
  </si>
  <si>
    <t>NABIRAT</t>
  </si>
  <si>
    <t>NADAILLAC</t>
  </si>
  <si>
    <t>NAILHAC</t>
  </si>
  <si>
    <t>NANTEUIL-AURIAC-DE-BOURZAC</t>
  </si>
  <si>
    <t>NANTHEUIL</t>
  </si>
  <si>
    <t>NANTHIAT</t>
  </si>
  <si>
    <t>NAUSSANNES</t>
  </si>
  <si>
    <t>NEGRONDES</t>
  </si>
  <si>
    <t>NEUVIC</t>
  </si>
  <si>
    <t>NONTRON</t>
  </si>
  <si>
    <t>SANILHAC</t>
  </si>
  <si>
    <t>ORLIAC</t>
  </si>
  <si>
    <t>ORLIAGUET</t>
  </si>
  <si>
    <t>PARCOUL-CHENAUD</t>
  </si>
  <si>
    <t>PAULIN</t>
  </si>
  <si>
    <t>PAUNAT</t>
  </si>
  <si>
    <t>PAYZAC</t>
  </si>
  <si>
    <t>PAZAYAC</t>
  </si>
  <si>
    <t>PERIGUEUX</t>
  </si>
  <si>
    <t>PETIT-BERSAC</t>
  </si>
  <si>
    <t>PEYRIGNAC</t>
  </si>
  <si>
    <t>PEYRILLAC-ET-MILLAC</t>
  </si>
  <si>
    <t>PEYZAC-LE-MOUSTIER</t>
  </si>
  <si>
    <t>PEZULS</t>
  </si>
  <si>
    <t>PIEGUT-PLUVIERS</t>
  </si>
  <si>
    <t>PLAZAC (SUD / NORD)</t>
  </si>
  <si>
    <t>POMPORT</t>
  </si>
  <si>
    <t>PONTOURS</t>
  </si>
  <si>
    <t>PRATS-DE-CARLUX</t>
  </si>
  <si>
    <t>PRATS-DU-PERIGORD</t>
  </si>
  <si>
    <t>PRESSIGNAC-VICQ</t>
  </si>
  <si>
    <t>PREYSSAC-D'EXCIDEUIL</t>
  </si>
  <si>
    <t>PRIGONRIEUX</t>
  </si>
  <si>
    <t>PROISSANS</t>
  </si>
  <si>
    <t>QUEYSSAC</t>
  </si>
  <si>
    <t>QUINSAC</t>
  </si>
  <si>
    <t>RAMPIEUX</t>
  </si>
  <si>
    <t>RAZAC-D'EYMET</t>
  </si>
  <si>
    <t>RAZAC-DE-SAUSSIGNAC</t>
  </si>
  <si>
    <t>RAZAC-SUR-L'ISLE</t>
  </si>
  <si>
    <t>RIBAGNAC</t>
  </si>
  <si>
    <t>RIBERAC</t>
  </si>
  <si>
    <t>ROCHE-CHALAIS</t>
  </si>
  <si>
    <t>ROQUE-GAGEAC</t>
  </si>
  <si>
    <t>ROUFFIGNAC-SAINT-CERNIN-DE-REILHAC</t>
  </si>
  <si>
    <t>ROUFFIGNAC-DE-SIGOULES</t>
  </si>
  <si>
    <t>SADILLAC</t>
  </si>
  <si>
    <t>SAGELAT</t>
  </si>
  <si>
    <t>SAINT-AGNE</t>
  </si>
  <si>
    <t>VAL DE LOUYRE ET CAUDEAU</t>
  </si>
  <si>
    <t>SAINT-AMAND-DE-COLY</t>
  </si>
  <si>
    <t>SAINT-AMAND-DE-VERGT</t>
  </si>
  <si>
    <t>SAINT-ANDRE-D'ALLAS</t>
  </si>
  <si>
    <t>SAINT-ANDRE-DE-DOUBLE</t>
  </si>
  <si>
    <t>SAINT-AQUILIN</t>
  </si>
  <si>
    <t>SAINT-ASTIER</t>
  </si>
  <si>
    <t>SAINT-AUBIN-DE-CADELECH</t>
  </si>
  <si>
    <t>SAINT-AUBIN-DE-LANQUAIS</t>
  </si>
  <si>
    <t>SAINT-AUBIN-DE-NABIRAT</t>
  </si>
  <si>
    <t>SAINT AULAYE-PUYMANGOU</t>
  </si>
  <si>
    <t>SAINT-AVIT-DE-VIALARD</t>
  </si>
  <si>
    <t>SAINT-AVIT-RIVIERE</t>
  </si>
  <si>
    <t>SAINT-AVIT-SENIEUR</t>
  </si>
  <si>
    <t>SAINT-BARTHELEMY-DE-BELLEGARDE</t>
  </si>
  <si>
    <t>SAINT-BARTHELEMY-DE-BUSSIERE</t>
  </si>
  <si>
    <t>SAINT-CAPRAISE-DE-LALINDE</t>
  </si>
  <si>
    <t>SAINT-CAPRAISE-D'EYMET</t>
  </si>
  <si>
    <t>SAINT-CASSIEN</t>
  </si>
  <si>
    <t>SAINT-CERNIN-DE-LABARDE</t>
  </si>
  <si>
    <t>SAINT-CERNIN-DE-L'HERM</t>
  </si>
  <si>
    <t>SAINT-CHAMASSY</t>
  </si>
  <si>
    <t>SAINT-CIRQ</t>
  </si>
  <si>
    <t>SAINT-CREPIN-D'AUBEROCHE</t>
  </si>
  <si>
    <t>SAINT-CREPIN-DE-RICHEMONT</t>
  </si>
  <si>
    <t>SAINT-CREPIN-ET-CARLUCET</t>
  </si>
  <si>
    <t>SAINT-CYBRANET</t>
  </si>
  <si>
    <t>SAINT-CYR-LES-CHAMPAGNES</t>
  </si>
  <si>
    <t>SAINT-ESTEPHE</t>
  </si>
  <si>
    <t>SAINT-ETIENNE-DE-PUYCORBIER</t>
  </si>
  <si>
    <t>SAINTE-EULALIE-D'ANS</t>
  </si>
  <si>
    <t>SAINTE-EULALIE-D'EYMET</t>
  </si>
  <si>
    <t>SAINT-FELIX-DE-REILLAC-ET-MORTEMART</t>
  </si>
  <si>
    <t>SAINT-FELIX-DE-VILLADEIX</t>
  </si>
  <si>
    <t>SAINTE-FOY-DE-BELVES</t>
  </si>
  <si>
    <t>SAINTE-FOY-DE-LONGAS</t>
  </si>
  <si>
    <t>SAINT-FRONT-D'ALEMPS</t>
  </si>
  <si>
    <t>SAINT-FRONT-DE-PRADOUX</t>
  </si>
  <si>
    <t>SAINT-FRONT-LA-RIVIERE</t>
  </si>
  <si>
    <t>SAINT-FRONT-SUR-NIZONNE</t>
  </si>
  <si>
    <t>SAINT-GENIES</t>
  </si>
  <si>
    <t>SAINT-GEORGES-BLANCANEIX</t>
  </si>
  <si>
    <t>SAINT-GEORGES-DE-MONTCLARD</t>
  </si>
  <si>
    <t>SAINT-GERAUD-DE-CORPS</t>
  </si>
  <si>
    <t>SAINT-GERMAIN-DE-BELVES</t>
  </si>
  <si>
    <t>SAINT-GERMAIN-DES-PRES</t>
  </si>
  <si>
    <t>SAINT-GERMAIN-DU-SALEMBRE</t>
  </si>
  <si>
    <t>SAINT-GERMAIN-ET-MONS</t>
  </si>
  <si>
    <t>SAINT-GERY</t>
  </si>
  <si>
    <t>SAINT-GEYRAC</t>
  </si>
  <si>
    <t>SAINT-HILAIRE-D'ESTISSAC</t>
  </si>
  <si>
    <t>SAINT JULIEN INNOCENCE EULALIE</t>
  </si>
  <si>
    <t>SAINT-JEAN-D'ATAUX</t>
  </si>
  <si>
    <t>SAINT-JEAN-DE-COLE</t>
  </si>
  <si>
    <t>SAINT-JEAN-D'ESTISSAC</t>
  </si>
  <si>
    <t>SAINT-JEAN-D'EYRAUD</t>
  </si>
  <si>
    <t>SAINT-JORY-DE-CHALAIS</t>
  </si>
  <si>
    <t>SAINT-JORY-LAS-BLOUX</t>
  </si>
  <si>
    <t>SAINT-JULIEN-DE-CREMPSE</t>
  </si>
  <si>
    <t>SAINT-JULIEN-DE-LAMPON</t>
  </si>
  <si>
    <t>SAINT-JULIEN-D'EYMET</t>
  </si>
  <si>
    <t>SAINT-LAURENT-DES-HOMMES</t>
  </si>
  <si>
    <t>SAINT-LAURENT-DES-VIGNES</t>
  </si>
  <si>
    <t>SAINT-LAURENT-LA-VALLEE</t>
  </si>
  <si>
    <t>SAINT-LEON-D'ISSIGEAC</t>
  </si>
  <si>
    <t>SAINT-LEON-SUR-L'ISLE</t>
  </si>
  <si>
    <t>SAINT-LEON-SUR-VEZERE</t>
  </si>
  <si>
    <t>SAINT-LOUIS-EN-L'ISLE</t>
  </si>
  <si>
    <t>SAINT-MARCEL-DU-PERIGORD</t>
  </si>
  <si>
    <t>SAINT-MARCORY</t>
  </si>
  <si>
    <t>SAINT-MARTIAL-D'ALBAREDE</t>
  </si>
  <si>
    <t>SAINT-MARTIAL-D'ARTENSET</t>
  </si>
  <si>
    <t>SAINT-MARTIAL-DE-NABIRAT</t>
  </si>
  <si>
    <t>SAINT-MARTIAL-DE-VALETTE</t>
  </si>
  <si>
    <t>SAINT-MARTIAL-VIVEYROL</t>
  </si>
  <si>
    <t>SAINT-MARTIN-DE-FRESSENGEAS</t>
  </si>
  <si>
    <t>SAINT-MARTIN-DE-RIBERAC</t>
  </si>
  <si>
    <t>SAINT-MARTIN-DES-COMBES</t>
  </si>
  <si>
    <t>SAINT-MARTIN-L'ASTIER</t>
  </si>
  <si>
    <t>SAINT-MARTIN-LE-PIN</t>
  </si>
  <si>
    <t>SAINT-MAIME-DE-PEREYROL</t>
  </si>
  <si>
    <t>SAINT-MEDARD-DE-MUSSIDAN</t>
  </si>
  <si>
    <t>SAINT-MEDARD-D'EXCIDEUIL</t>
  </si>
  <si>
    <t>SAINT-MESMIN</t>
  </si>
  <si>
    <t>SAINT-MICHEL-DE-DOUBLE</t>
  </si>
  <si>
    <t>SAINT-MICHEL-DE-VILLADEIX</t>
  </si>
  <si>
    <t>SAINTE-MONDANE</t>
  </si>
  <si>
    <t>SAINTE-NATHALENE</t>
  </si>
  <si>
    <t>SAINT-NEXANS</t>
  </si>
  <si>
    <t xml:space="preserve">SAINTE-ORSE </t>
  </si>
  <si>
    <t>SAINT-PANCRACE</t>
  </si>
  <si>
    <t>SAINT-PANTALY-D'EXCIDEUIL</t>
  </si>
  <si>
    <t>SAINT-PARDOUX-ET-VIELVIC</t>
  </si>
  <si>
    <t>SAINT-PARDOUX-LA-RIVIERE</t>
  </si>
  <si>
    <t>SAINT-PAUL-DE-SERRE</t>
  </si>
  <si>
    <t>SAINT-PAUL-LA-ROCHE</t>
  </si>
  <si>
    <t>SAINT-PAUL-LIZONNE</t>
  </si>
  <si>
    <t>SAINT-PERDOUX</t>
  </si>
  <si>
    <t>SAINT-PIERRE-DE-CHIGNAC</t>
  </si>
  <si>
    <t>SAINT-PIERRE-DE-COLE</t>
  </si>
  <si>
    <t>SAINT-PIERRE-DE-FRUGIE</t>
  </si>
  <si>
    <t>SAINT-PIERRE-D'EYRAUD</t>
  </si>
  <si>
    <t>SAINT-POMPONT</t>
  </si>
  <si>
    <t>SAINT-PRIEST-LES-FOUGERES</t>
  </si>
  <si>
    <t>SAINT PRIVAT EN PERIGORD</t>
  </si>
  <si>
    <t>SAINT-RABIER</t>
  </si>
  <si>
    <t>SAINTE-RADEGONDE</t>
  </si>
  <si>
    <t>SAINT-RAPHAEL</t>
  </si>
  <si>
    <t>SAINT-ROMAIN-DE-MONPAZIER</t>
  </si>
  <si>
    <t>SAINT-ROMAIN-ET-SAINT-CLEMENT</t>
  </si>
  <si>
    <t>SAINT-SAUD-LACOUSSIERE</t>
  </si>
  <si>
    <t>SAINT-SAUVEUR</t>
  </si>
  <si>
    <t>SAINT-SAUVEUR-LALANDE</t>
  </si>
  <si>
    <t>SAINT-SEVERIN-D'ESTISSAC</t>
  </si>
  <si>
    <t>SAINT-SULPICE-D'EXCIDEUIL</t>
  </si>
  <si>
    <t>SAINTE-TRIE</t>
  </si>
  <si>
    <t>SAINT-VINCENT-DE-CONNEZAC</t>
  </si>
  <si>
    <t>SAINT-VINCENT-DE-COSSE</t>
  </si>
  <si>
    <t>SAINT-VINCENT-JALMOUTIERS</t>
  </si>
  <si>
    <t>SAINT-VINCENT-LE-PALUEL</t>
  </si>
  <si>
    <t>SAINT-VINCENT-SUR-L'ISLE</t>
  </si>
  <si>
    <t>SALAGNAC</t>
  </si>
  <si>
    <t>SALIGNAC-EYVIGUES</t>
  </si>
  <si>
    <t>SALLES-DE-BELVES</t>
  </si>
  <si>
    <t>SALON</t>
  </si>
  <si>
    <t>SARLANDE</t>
  </si>
  <si>
    <t>SARLAT-LA-CANEDA</t>
  </si>
  <si>
    <t>SARLIAC-SUR-L'ISLE</t>
  </si>
  <si>
    <t>SARRAZAC</t>
  </si>
  <si>
    <t>SAUSSIGNAC</t>
  </si>
  <si>
    <t>SAVIGNAC-DE-MIREMONT</t>
  </si>
  <si>
    <t>SAVIGNAC-DE-NONTRON</t>
  </si>
  <si>
    <t>SAVIGNAC-LEDRIER</t>
  </si>
  <si>
    <t>SAVIGNAC-LES-EGLISES</t>
  </si>
  <si>
    <t>SCEAU-SAINT-ANGEL</t>
  </si>
  <si>
    <t>SENCENAC-PUY-DE-FOURCHES</t>
  </si>
  <si>
    <t>SERGEAC</t>
  </si>
  <si>
    <t>SERRES-ET-MONTGUYARD</t>
  </si>
  <si>
    <t>SERVANCHES</t>
  </si>
  <si>
    <t>SIGOULES ET FLAUGEAC</t>
  </si>
  <si>
    <t>SIMEYROLS</t>
  </si>
  <si>
    <t>SINGLEYRAC</t>
  </si>
  <si>
    <t>SIORAC-DE-RIBERAC</t>
  </si>
  <si>
    <t>SIORAC-EN-PERIGORD</t>
  </si>
  <si>
    <t>SORGES ET LIGUEUX EN PERIGORD EST DE LA RN21 /OUEST DE LA RN21</t>
  </si>
  <si>
    <t>SOUDAT</t>
  </si>
  <si>
    <t>SOULAURES</t>
  </si>
  <si>
    <t>SOURZAC</t>
  </si>
  <si>
    <t>TAMNIES</t>
  </si>
  <si>
    <t>TEILLOTS</t>
  </si>
  <si>
    <t>TEMPLE-LAGUYON</t>
  </si>
  <si>
    <t>TERRASSON-LAVILLEDIEU</t>
  </si>
  <si>
    <t>TEYJAT</t>
  </si>
  <si>
    <t>THENAC</t>
  </si>
  <si>
    <t>THENON</t>
  </si>
  <si>
    <t>THIVIERS</t>
  </si>
  <si>
    <t>THONAC</t>
  </si>
  <si>
    <t>TOCANE-SAINT-APRE</t>
  </si>
  <si>
    <t>TOURTOIRAC</t>
  </si>
  <si>
    <t>TRELISSAC</t>
  </si>
  <si>
    <t>TREMOLAT</t>
  </si>
  <si>
    <t>TURSAC</t>
  </si>
  <si>
    <t>URVAL</t>
  </si>
  <si>
    <t>VALLEREUIL</t>
  </si>
  <si>
    <t>VALOJOULX</t>
  </si>
  <si>
    <t>VANXAINS</t>
  </si>
  <si>
    <t>VARENNES</t>
  </si>
  <si>
    <t>VAUNAC</t>
  </si>
  <si>
    <t>VENDOIRE</t>
  </si>
  <si>
    <t>VERDON</t>
  </si>
  <si>
    <t>VERGT</t>
  </si>
  <si>
    <t>VERGT-DE-BIRON</t>
  </si>
  <si>
    <t>VERTEILLAC</t>
  </si>
  <si>
    <t>VEYRIGNAC</t>
  </si>
  <si>
    <t>VEYRINES-DE-DOMME</t>
  </si>
  <si>
    <t>VEYRINES-DE-VERGT</t>
  </si>
  <si>
    <t>VEZAC</t>
  </si>
  <si>
    <t>VILLAC</t>
  </si>
  <si>
    <t>VILLAMBLARD</t>
  </si>
  <si>
    <t>VILLARS</t>
  </si>
  <si>
    <t>VILLEFRANCHE-DU-PERIGORD</t>
  </si>
  <si>
    <t>VILLETOUREIX</t>
  </si>
  <si>
    <t>VITRAC</t>
  </si>
  <si>
    <t>LETTEGUIVES</t>
  </si>
  <si>
    <t>PERRUEL</t>
  </si>
  <si>
    <t>VASCOEUIL</t>
  </si>
  <si>
    <t>CARHAIX-PLOUGUER</t>
  </si>
  <si>
    <t>KERGLOFF</t>
  </si>
  <si>
    <t>MOTREFF</t>
  </si>
  <si>
    <t>PLOUNEVEZEL</t>
  </si>
  <si>
    <t>POULLAOUEN</t>
  </si>
  <si>
    <t>ANAN</t>
  </si>
  <si>
    <t>BLAJAN</t>
  </si>
  <si>
    <t>BOULOGNE-SUR-GESSE</t>
  </si>
  <si>
    <t>CASSAGNABERE-TOURNAS</t>
  </si>
  <si>
    <t>CASTERA-VIGNOLES</t>
  </si>
  <si>
    <t>CHARLAS</t>
  </si>
  <si>
    <t>CIADOUX</t>
  </si>
  <si>
    <t>ESCANECRABE</t>
  </si>
  <si>
    <t>ESPARRON</t>
  </si>
  <si>
    <t>LESPUGUE</t>
  </si>
  <si>
    <t>LILHAC</t>
  </si>
  <si>
    <t>MONDILHAN</t>
  </si>
  <si>
    <t>MONTBERNARD</t>
  </si>
  <si>
    <t>MONTESQUIEU-GUITTAUT</t>
  </si>
  <si>
    <t>MONTGAILLARD-SUR-SAVE</t>
  </si>
  <si>
    <t>NENIGAN</t>
  </si>
  <si>
    <t>PEGUILHAN</t>
  </si>
  <si>
    <t>PUYMAURIN</t>
  </si>
  <si>
    <t>SAINT-ANDRE</t>
  </si>
  <si>
    <t>SAINT-FERREOL-DE-COMMINGES</t>
  </si>
  <si>
    <t>SAINT-LARY-BOUJEAN</t>
  </si>
  <si>
    <t>SAINT-LAURENT</t>
  </si>
  <si>
    <t>SAINT-MARCET</t>
  </si>
  <si>
    <t>SAINT-PE-DELBOSC</t>
  </si>
  <si>
    <t>SALERM</t>
  </si>
  <si>
    <t>SAMAN</t>
  </si>
  <si>
    <t>AIGNAN</t>
  </si>
  <si>
    <t>ANTRAS</t>
  </si>
  <si>
    <t>ARBLADE-LE-BAS</t>
  </si>
  <si>
    <t>ARBLADE-LE-HAUT</t>
  </si>
  <si>
    <t>ARMENTIEUX</t>
  </si>
  <si>
    <t>ARMOUS-ET-CAU</t>
  </si>
  <si>
    <t>ARROUEDE</t>
  </si>
  <si>
    <t>AUJAN-MOURNEDE</t>
  </si>
  <si>
    <t>AURADE</t>
  </si>
  <si>
    <t>AURENSAN</t>
  </si>
  <si>
    <t>AURIMONT</t>
  </si>
  <si>
    <t>AUX-AUSSAT</t>
  </si>
  <si>
    <t>AVERON-BERGELLE</t>
  </si>
  <si>
    <t>AYGUETINTE</t>
  </si>
  <si>
    <t>AYZIEU</t>
  </si>
  <si>
    <t>BAJONNETTE</t>
  </si>
  <si>
    <t>BARCELONNE-DU-GERS</t>
  </si>
  <si>
    <t>BARCUGNAN</t>
  </si>
  <si>
    <t>BARRAN</t>
  </si>
  <si>
    <t>BASCOUS</t>
  </si>
  <si>
    <t>BASSOUES</t>
  </si>
  <si>
    <t>BAZIAN</t>
  </si>
  <si>
    <t>BAZUGUES</t>
  </si>
  <si>
    <t>BEAUCAIRE</t>
  </si>
  <si>
    <t>BEAUMARCHES</t>
  </si>
  <si>
    <t>BEAUMONT</t>
  </si>
  <si>
    <t>BEAUPUY</t>
  </si>
  <si>
    <t>BECCAS</t>
  </si>
  <si>
    <t>BELLEGARDE</t>
  </si>
  <si>
    <t>BELLOC-SAINT-CLAMENS</t>
  </si>
  <si>
    <t>BELMONT</t>
  </si>
  <si>
    <t>BERAUT</t>
  </si>
  <si>
    <t>BERDOUES</t>
  </si>
  <si>
    <t>BERNEDE</t>
  </si>
  <si>
    <t>BERRAC</t>
  </si>
  <si>
    <t>BETCAVE-AGUIN</t>
  </si>
  <si>
    <t>BETOUS</t>
  </si>
  <si>
    <t>BETPLAN</t>
  </si>
  <si>
    <t>BEZERIL</t>
  </si>
  <si>
    <t>BEZOLLES</t>
  </si>
  <si>
    <t>BEZUES-BAJON</t>
  </si>
  <si>
    <t>BIRAN</t>
  </si>
  <si>
    <t>BIVES</t>
  </si>
  <si>
    <t>BLAZIERT</t>
  </si>
  <si>
    <t>BLOUSSON-SERIAN</t>
  </si>
  <si>
    <t>BONAS</t>
  </si>
  <si>
    <t>BOURROUILLAN</t>
  </si>
  <si>
    <t>BOUZON-GELLENAVE</t>
  </si>
  <si>
    <t>BRETAGNE-D'ARMAGNAC</t>
  </si>
  <si>
    <t>LE BROUILH-MONBERT</t>
  </si>
  <si>
    <t>BRUGNENS</t>
  </si>
  <si>
    <t>CABAS-LOUMASSES</t>
  </si>
  <si>
    <t>CADEILHAN</t>
  </si>
  <si>
    <t>CAHUZAC-SUR-ADOUR</t>
  </si>
  <si>
    <t>CAILLAVET</t>
  </si>
  <si>
    <t>CALLIAN</t>
  </si>
  <si>
    <t>CAMPAGNE-D'ARMAGNAC</t>
  </si>
  <si>
    <t>CASTELNAU-D'ANGLES</t>
  </si>
  <si>
    <t>CASTELNAU-D'ARBIEU</t>
  </si>
  <si>
    <t>CASTELNAU D'AUZAN LABARRERE</t>
  </si>
  <si>
    <t>CASTELNAU-SUR-L'AUVIGNON</t>
  </si>
  <si>
    <t>CASTELNAVET</t>
  </si>
  <si>
    <t>CASTERA-LECTOUROIS</t>
  </si>
  <si>
    <t>CASTERA-VERDUZAN</t>
  </si>
  <si>
    <t>CASTET-ARROUY</t>
  </si>
  <si>
    <t>CASTEX</t>
  </si>
  <si>
    <t>CASTEX-D'ARMAGNAC</t>
  </si>
  <si>
    <t>CASTILLON-DEBATS</t>
  </si>
  <si>
    <t>CASTILLON-SAVES</t>
  </si>
  <si>
    <t>CATONVIELLE</t>
  </si>
  <si>
    <t>CAUMONT</t>
  </si>
  <si>
    <t>CAUPENNE-D'ARMAGNAC</t>
  </si>
  <si>
    <t>CAUSSENS</t>
  </si>
  <si>
    <t>CAZAUBON</t>
  </si>
  <si>
    <t>CAZAUX-D'ANGLES</t>
  </si>
  <si>
    <t>CAZAUX-SAVES</t>
  </si>
  <si>
    <t>CAZAUX-VILLECOMTAL</t>
  </si>
  <si>
    <t>CAZENEUVE</t>
  </si>
  <si>
    <t>CERAN</t>
  </si>
  <si>
    <t>CEZAN</t>
  </si>
  <si>
    <t>CHELAN</t>
  </si>
  <si>
    <t>CLERMONT-POUYGUILLES</t>
  </si>
  <si>
    <t>CLERMONT-SAVES</t>
  </si>
  <si>
    <t>CONDOM</t>
  </si>
  <si>
    <t>CORNEILLAN</t>
  </si>
  <si>
    <t>COULOUME-MONDEBAT</t>
  </si>
  <si>
    <t>COURRENSAN</t>
  </si>
  <si>
    <t>CRAVENCERES</t>
  </si>
  <si>
    <t>CUELAS</t>
  </si>
  <si>
    <t>DEMU</t>
  </si>
  <si>
    <t>DUFFORT</t>
  </si>
  <si>
    <t>DURBAN</t>
  </si>
  <si>
    <t>EAUZE</t>
  </si>
  <si>
    <t>ENDOUFIELLE</t>
  </si>
  <si>
    <t>ESCLASSAN-LABASTIDE</t>
  </si>
  <si>
    <t>ESCORNEBŒUF</t>
  </si>
  <si>
    <t>ESPAS</t>
  </si>
  <si>
    <t>ESTAMPES</t>
  </si>
  <si>
    <t>ESTANG</t>
  </si>
  <si>
    <t>ESTIPOUY</t>
  </si>
  <si>
    <t>FAGET-ABBATIAL</t>
  </si>
  <si>
    <t>FLAMARENS</t>
  </si>
  <si>
    <t>FLEURANCE</t>
  </si>
  <si>
    <t>FOURCES</t>
  </si>
  <si>
    <t>FREGOUVILLE</t>
  </si>
  <si>
    <t>FUSTEROUAU</t>
  </si>
  <si>
    <t>GALIAX</t>
  </si>
  <si>
    <t>GAVARRET-SUR-AULOUSTE</t>
  </si>
  <si>
    <t>GAZAUPOUY</t>
  </si>
  <si>
    <t>GAZAX-ET-BACCARISSE</t>
  </si>
  <si>
    <t>GEE-RIVIERE</t>
  </si>
  <si>
    <t>GIMBREDE</t>
  </si>
  <si>
    <t>GIMONT</t>
  </si>
  <si>
    <t>GISCARO</t>
  </si>
  <si>
    <t>GONDRIN</t>
  </si>
  <si>
    <t>GOUTZ</t>
  </si>
  <si>
    <t>GOUX</t>
  </si>
  <si>
    <t>HAGET</t>
  </si>
  <si>
    <t>LE HOUGA</t>
  </si>
  <si>
    <t>IDRAC-RESPAILLES</t>
  </si>
  <si>
    <t>L'ISLE-BOUZON</t>
  </si>
  <si>
    <t>L'ISLE-DE-NOE</t>
  </si>
  <si>
    <t>L'ISLE-JOURDAIN</t>
  </si>
  <si>
    <t>IZOTGES</t>
  </si>
  <si>
    <t>JEGUN</t>
  </si>
  <si>
    <t>JU-BELLOC</t>
  </si>
  <si>
    <t>JUILLES</t>
  </si>
  <si>
    <t>JUSTIAN</t>
  </si>
  <si>
    <t>LAAS</t>
  </si>
  <si>
    <t>LABARTHE</t>
  </si>
  <si>
    <t>LABARTHETE</t>
  </si>
  <si>
    <t>LABASTIDE-SAVES</t>
  </si>
  <si>
    <t>LABEJAN</t>
  </si>
  <si>
    <t>LADEVEZE-RIVIERE</t>
  </si>
  <si>
    <t>LADEVEZE-VILLE</t>
  </si>
  <si>
    <t>LAGARDE</t>
  </si>
  <si>
    <t>LAGARDE-HACHAN</t>
  </si>
  <si>
    <t>LAGARDERE</t>
  </si>
  <si>
    <t>LAGRAULET-DU-GERS</t>
  </si>
  <si>
    <t>LAGUIAN-MAZOUS</t>
  </si>
  <si>
    <t>LAHAS</t>
  </si>
  <si>
    <t>LALANNE</t>
  </si>
  <si>
    <t>LALANNE-ARQUE</t>
  </si>
  <si>
    <t>LAMAGUERE</t>
  </si>
  <si>
    <t>LAMAZERE</t>
  </si>
  <si>
    <t>LAMOTHE-GOAS</t>
  </si>
  <si>
    <t>LANNEMAIGNAN</t>
  </si>
  <si>
    <t>LANNEPAX</t>
  </si>
  <si>
    <t>LANNE-SOUBIRAN</t>
  </si>
  <si>
    <t>LANNUX</t>
  </si>
  <si>
    <t>LAREE</t>
  </si>
  <si>
    <t>LARRESSINGLE</t>
  </si>
  <si>
    <t>LARROQUE-ENGALIN</t>
  </si>
  <si>
    <t>LARROQUE-SAINT-SERNIN</t>
  </si>
  <si>
    <t>LARROQUE-SUR-L'OSSE</t>
  </si>
  <si>
    <t>LASSERADE</t>
  </si>
  <si>
    <t>LAUJUZAN</t>
  </si>
  <si>
    <t>LAURAET</t>
  </si>
  <si>
    <t>LAVARDENS</t>
  </si>
  <si>
    <t>LAVERAET</t>
  </si>
  <si>
    <t>LECTOURE</t>
  </si>
  <si>
    <t>LELIN-LAPUJOLLE</t>
  </si>
  <si>
    <t>LIAS</t>
  </si>
  <si>
    <t>LIAS-D'ARMAGNAC</t>
  </si>
  <si>
    <t>LOUBEDAT</t>
  </si>
  <si>
    <t>LOUBERSAN</t>
  </si>
  <si>
    <t>LOURTIES-MONBRUN</t>
  </si>
  <si>
    <t>LOUSLITGES</t>
  </si>
  <si>
    <t>LOUSSOUS-DEBAT</t>
  </si>
  <si>
    <t>LUPIAC</t>
  </si>
  <si>
    <t>LUPPE-VIOLLES</t>
  </si>
  <si>
    <t>MAGNAN</t>
  </si>
  <si>
    <t>MAGNAS</t>
  </si>
  <si>
    <t>MAIGNAUT-TAUZIA</t>
  </si>
  <si>
    <t>MALABAT</t>
  </si>
  <si>
    <t>MANAS-BASTANOUS</t>
  </si>
  <si>
    <t>MANCIET</t>
  </si>
  <si>
    <t>MANENT-MONTANE</t>
  </si>
  <si>
    <t>MANSENCOME</t>
  </si>
  <si>
    <t>MARAMBAT</t>
  </si>
  <si>
    <t>MARAVAT</t>
  </si>
  <si>
    <t>MARCIAC</t>
  </si>
  <si>
    <t>MARESTAING</t>
  </si>
  <si>
    <t>MARGOUET-MEYMES</t>
  </si>
  <si>
    <t>MARGUESTAU</t>
  </si>
  <si>
    <t>MARSEILLAN</t>
  </si>
  <si>
    <t>MARSOLAN</t>
  </si>
  <si>
    <t>MASCARAS</t>
  </si>
  <si>
    <t>MAS-D'AUVIGNON</t>
  </si>
  <si>
    <t>MASSEUBE</t>
  </si>
  <si>
    <t>MAULEON-D'ARMAGNAC</t>
  </si>
  <si>
    <t>MAULICHERES</t>
  </si>
  <si>
    <t>MAUMUSSON-LAGUIAN</t>
  </si>
  <si>
    <t>MAUPAS</t>
  </si>
  <si>
    <t>MAURENS</t>
  </si>
  <si>
    <t>MAUROUX</t>
  </si>
  <si>
    <t>MEILHAN</t>
  </si>
  <si>
    <t>MERENS</t>
  </si>
  <si>
    <t>MIELAN</t>
  </si>
  <si>
    <t>MIRADOUX</t>
  </si>
  <si>
    <t>MIRAMONT-D'ASTARAC</t>
  </si>
  <si>
    <t>MIRAMONT-LATOUR</t>
  </si>
  <si>
    <t>MIRANDE</t>
  </si>
  <si>
    <t>MIRANNES</t>
  </si>
  <si>
    <t>MIREPOIX</t>
  </si>
  <si>
    <t>MONBLANC</t>
  </si>
  <si>
    <t>MONCASSIN</t>
  </si>
  <si>
    <t>MONCLAR</t>
  </si>
  <si>
    <t>MONCLAR-SUR-LOSSE</t>
  </si>
  <si>
    <t>MONCORNEIL-GRAZAN</t>
  </si>
  <si>
    <t>MONFERRAN-PLAVES</t>
  </si>
  <si>
    <t>MONFERRAN-SAVES</t>
  </si>
  <si>
    <t>MONGUILHEM</t>
  </si>
  <si>
    <t>MONLAUR-BERNET</t>
  </si>
  <si>
    <t>MONLEZUN</t>
  </si>
  <si>
    <t>MONLEZUN-D'ARMAGNAC</t>
  </si>
  <si>
    <t>MONPARDIAC</t>
  </si>
  <si>
    <t>MONT-D'ASTARAC</t>
  </si>
  <si>
    <t>MONT-DE-MARRAST</t>
  </si>
  <si>
    <t>MONTEGUT-ARROS</t>
  </si>
  <si>
    <t>MONTESQUIOU</t>
  </si>
  <si>
    <t>MONTESTRUC-SUR-GERS</t>
  </si>
  <si>
    <t>MONTIES</t>
  </si>
  <si>
    <t>MONTIRON</t>
  </si>
  <si>
    <t>MONTREAL</t>
  </si>
  <si>
    <t>MORMES</t>
  </si>
  <si>
    <t>MOUCHAN</t>
  </si>
  <si>
    <t>MOUCHES</t>
  </si>
  <si>
    <t>MOUREDE</t>
  </si>
  <si>
    <t>NIZAS</t>
  </si>
  <si>
    <t>NOGARO</t>
  </si>
  <si>
    <t>NOILHAN</t>
  </si>
  <si>
    <t>NOULENS</t>
  </si>
  <si>
    <t>ORBESSAN</t>
  </si>
  <si>
    <t>ORNEZAN</t>
  </si>
  <si>
    <t>PALLANNE</t>
  </si>
  <si>
    <t>PANASSAC</t>
  </si>
  <si>
    <t>PANJAS</t>
  </si>
  <si>
    <t>PAUILHAC</t>
  </si>
  <si>
    <t>PEBEES</t>
  </si>
  <si>
    <t>PERCHEDE</t>
  </si>
  <si>
    <t>PEYRECAVE</t>
  </si>
  <si>
    <t>PEYRUSSE-GRANDE</t>
  </si>
  <si>
    <t>PEYRUSSE-MASSAS</t>
  </si>
  <si>
    <t>PEYRUSSE-VIEILLE</t>
  </si>
  <si>
    <t>PIS</t>
  </si>
  <si>
    <t>PLIEUX</t>
  </si>
  <si>
    <t>POLASTRON</t>
  </si>
  <si>
    <t>POMPIAC</t>
  </si>
  <si>
    <t>PONSAMPERE</t>
  </si>
  <si>
    <t>PONSAN-SOUBIRAN</t>
  </si>
  <si>
    <t>POUYDRAGUIN</t>
  </si>
  <si>
    <t>POUYLEBON</t>
  </si>
  <si>
    <t>POUY-LOUBRIN</t>
  </si>
  <si>
    <t>PRECHAC</t>
  </si>
  <si>
    <t>PRECHAC-SUR-ADOUR</t>
  </si>
  <si>
    <t>PREIGNAN</t>
  </si>
  <si>
    <t>PRENERON</t>
  </si>
  <si>
    <t>PROJAN</t>
  </si>
  <si>
    <t>PUYCASQUIER</t>
  </si>
  <si>
    <t>PUYSEGUR</t>
  </si>
  <si>
    <t>RAMOUZENS</t>
  </si>
  <si>
    <t>RAZENGUES</t>
  </si>
  <si>
    <t>REANS</t>
  </si>
  <si>
    <t>REJAUMONT</t>
  </si>
  <si>
    <t>RICOURT</t>
  </si>
  <si>
    <t>RIGUEPEU</t>
  </si>
  <si>
    <t>RISCLE</t>
  </si>
  <si>
    <t>LA ROMIEU</t>
  </si>
  <si>
    <t>ROQUEBRUNE</t>
  </si>
  <si>
    <t>ROQUEFORT</t>
  </si>
  <si>
    <t>ROQUELAURE</t>
  </si>
  <si>
    <t>ROQUELAURE-SAINT-AUBIN</t>
  </si>
  <si>
    <t>ROQUEPINE</t>
  </si>
  <si>
    <t>ROQUES</t>
  </si>
  <si>
    <t>ROZES</t>
  </si>
  <si>
    <t>SABAZAN</t>
  </si>
  <si>
    <t>SADEILLAN</t>
  </si>
  <si>
    <t>SAINT-ANTOINE</t>
  </si>
  <si>
    <t>SAINT-ARAILLES</t>
  </si>
  <si>
    <t>SAINT-ARROMAN</t>
  </si>
  <si>
    <t>SAINT-AUNIX-LENGROS</t>
  </si>
  <si>
    <t>SAINTE-AURENCE-CAZAUX</t>
  </si>
  <si>
    <t>SAINT-BLANCARD</t>
  </si>
  <si>
    <t>SAINT-BRES</t>
  </si>
  <si>
    <t>SAINT-CHRISTAUD</t>
  </si>
  <si>
    <t>SAINTE-CHRISTIE</t>
  </si>
  <si>
    <t>SAINTE-CHRISTIE-D'ARMAGNAC</t>
  </si>
  <si>
    <t>SAINT-CLAR</t>
  </si>
  <si>
    <t>SAINT-CREAC</t>
  </si>
  <si>
    <t>SAINTE-DODE</t>
  </si>
  <si>
    <t>SAINT-ELIX-D'ASTARAC</t>
  </si>
  <si>
    <t>SAINT-ELIX-THEUX</t>
  </si>
  <si>
    <t>SAINTE-GEMME</t>
  </si>
  <si>
    <t>SAINT-GERME</t>
  </si>
  <si>
    <t>SAINT-GRIEDE</t>
  </si>
  <si>
    <t>SAINT-JEAN-LE-COMTAL</t>
  </si>
  <si>
    <t>SAINT-JEAN-POUTGE</t>
  </si>
  <si>
    <t>SAINT-JUSTIN</t>
  </si>
  <si>
    <t>SAINT-LEONARD</t>
  </si>
  <si>
    <t>SAINT-LOUBE</t>
  </si>
  <si>
    <t>SAINT-MARTIN</t>
  </si>
  <si>
    <t>SAINT-MARTIN-D'ARMAGNAC</t>
  </si>
  <si>
    <t>SAINT-MARTIN-DE-GOYNE</t>
  </si>
  <si>
    <t>SAINT-MAUR</t>
  </si>
  <si>
    <t>SAINT-MEDARD</t>
  </si>
  <si>
    <t>SAINTE-MERE</t>
  </si>
  <si>
    <t>SAINT-MICHEL</t>
  </si>
  <si>
    <t>SAINT-MONT</t>
  </si>
  <si>
    <t>SAINT-ORENS-POUY-PETIT</t>
  </si>
  <si>
    <t>SAINT-OST</t>
  </si>
  <si>
    <t>SAINT-PAUL-DE-BAISE</t>
  </si>
  <si>
    <t>SAINT-PIERRE-D'AUBEZIES</t>
  </si>
  <si>
    <t>SAINT-PUY</t>
  </si>
  <si>
    <t>SAINT-SOULAN</t>
  </si>
  <si>
    <t>SALLES-D'ARMAGNAC</t>
  </si>
  <si>
    <t>SAMARAN</t>
  </si>
  <si>
    <t>SAMATAN</t>
  </si>
  <si>
    <t>SANSAN</t>
  </si>
  <si>
    <t>SARCOS</t>
  </si>
  <si>
    <t>SARRAGACHIES</t>
  </si>
  <si>
    <t>SARRAGUZAN</t>
  </si>
  <si>
    <t>LA SAUVETAT</t>
  </si>
  <si>
    <t>SAUVIAC</t>
  </si>
  <si>
    <t>SAUVIMONT</t>
  </si>
  <si>
    <t>SAVIGNAC-MONA</t>
  </si>
  <si>
    <t>SCIEURAC-ET-FLOURES</t>
  </si>
  <si>
    <t>SEAILLES</t>
  </si>
  <si>
    <t>SEGOS</t>
  </si>
  <si>
    <t>SEISSAN</t>
  </si>
  <si>
    <t>SEMBOUES</t>
  </si>
  <si>
    <t>SERE</t>
  </si>
  <si>
    <t>SEYSSES-SAVES</t>
  </si>
  <si>
    <t>SION</t>
  </si>
  <si>
    <t>SORBETS</t>
  </si>
  <si>
    <t>TACHOIRES</t>
  </si>
  <si>
    <t>TARSAC</t>
  </si>
  <si>
    <t>TASQUE</t>
  </si>
  <si>
    <t>TAYBOSC</t>
  </si>
  <si>
    <t>TERRAUBE</t>
  </si>
  <si>
    <t>TERMES-D'ARMAGNAC</t>
  </si>
  <si>
    <t>TIESTE-URAGNOUX</t>
  </si>
  <si>
    <t>TILLAC</t>
  </si>
  <si>
    <t>TOUJOUSE</t>
  </si>
  <si>
    <t>TOURDUN</t>
  </si>
  <si>
    <t>TOURRENQUETS</t>
  </si>
  <si>
    <t>TRAVERSERES</t>
  </si>
  <si>
    <t>TRONCENS</t>
  </si>
  <si>
    <t>TUDELLE</t>
  </si>
  <si>
    <t>URDENS</t>
  </si>
  <si>
    <t>URGOSSE</t>
  </si>
  <si>
    <t>VALENCE-SUR-BAISE</t>
  </si>
  <si>
    <t>VERGOIGNAN</t>
  </si>
  <si>
    <t>VERLUS</t>
  </si>
  <si>
    <t>VIC-FEZENSAC</t>
  </si>
  <si>
    <t>VIELLA</t>
  </si>
  <si>
    <t>VILLECOMTAL-SUR-ARROS</t>
  </si>
  <si>
    <t>VIOZAN</t>
  </si>
  <si>
    <t>AUSSOS</t>
  </si>
  <si>
    <t>CAPLONG</t>
  </si>
  <si>
    <t>COURS-DE-MONSEGUR</t>
  </si>
  <si>
    <t>LANDERROUAT</t>
  </si>
  <si>
    <t>LES LEVES-ET-THOUMEYRAGUES</t>
  </si>
  <si>
    <t>LIGUEUX</t>
  </si>
  <si>
    <t>MARGUERON</t>
  </si>
  <si>
    <t>PELLEGRUE</t>
  </si>
  <si>
    <t>PINEUILH</t>
  </si>
  <si>
    <t>RIOCAUD</t>
  </si>
  <si>
    <t>LA ROQUILLE</t>
  </si>
  <si>
    <t>SAINT-ANDRE-ET-APPELLES</t>
  </si>
  <si>
    <t>SAINT-PHILIPPE-DU-SEIGNAL</t>
  </si>
  <si>
    <t>TAILLECAVAT</t>
  </si>
  <si>
    <t>AMANLIS</t>
  </si>
  <si>
    <t>BAIN DE BRETAGNE</t>
  </si>
  <si>
    <t>BAINS-SUR-OUST</t>
  </si>
  <si>
    <t>LA BAUSSAINE</t>
  </si>
  <si>
    <t>BECHEREL</t>
  </si>
  <si>
    <t>BEDEE</t>
  </si>
  <si>
    <t>BLERUAIS</t>
  </si>
  <si>
    <t>BOISGERVILLY</t>
  </si>
  <si>
    <t>BOISTRUDAN</t>
  </si>
  <si>
    <t>LA BOSSE DE BRETAGNE</t>
  </si>
  <si>
    <t>BOURG DES COMPTES</t>
  </si>
  <si>
    <t>BRIE</t>
  </si>
  <si>
    <t>CARDROC</t>
  </si>
  <si>
    <t>CHANTELOUP</t>
  </si>
  <si>
    <t>LA CHAPELLE CHAUSSEE</t>
  </si>
  <si>
    <t>LA CHAPELLE DU LOU DU LAC</t>
  </si>
  <si>
    <t>CHATEAUGIRON</t>
  </si>
  <si>
    <t>COESMES</t>
  </si>
  <si>
    <t>CORPS NUDS</t>
  </si>
  <si>
    <t>LA COUYERE</t>
  </si>
  <si>
    <t>LE CROUAIS</t>
  </si>
  <si>
    <t>LA DOMINELAIS</t>
  </si>
  <si>
    <t>ERCEE EN LAMEE</t>
  </si>
  <si>
    <t>ESSE</t>
  </si>
  <si>
    <t>GAEL</t>
  </si>
  <si>
    <t>GRAND FOUGERAY</t>
  </si>
  <si>
    <t>GUICHEN</t>
  </si>
  <si>
    <t>GUIGNEN</t>
  </si>
  <si>
    <t>IRODOUER</t>
  </si>
  <si>
    <t>JANZE</t>
  </si>
  <si>
    <t>LALLEU</t>
  </si>
  <si>
    <t>LANDUJAN</t>
  </si>
  <si>
    <t>LANGON</t>
  </si>
  <si>
    <t>LIEURON</t>
  </si>
  <si>
    <t>LOHEAC</t>
  </si>
  <si>
    <t>LONGAULNAY</t>
  </si>
  <si>
    <t>MARCILLE ROBERT</t>
  </si>
  <si>
    <t>MEDREAC</t>
  </si>
  <si>
    <t>GUIPRY MESSAC</t>
  </si>
  <si>
    <t>MINIAC SOUS BECHREL</t>
  </si>
  <si>
    <t>MONTAUBAN DE BRETAGNE</t>
  </si>
  <si>
    <t>MONTAUBAN DE BRETAGNE
 PARTIE DE LA COMMUNE SITUÉE À L’EST DU TRIANGLE FORMÉ PAR LES ROUTES N12 ET N164</t>
  </si>
  <si>
    <t>MONTAUBAN DE BRETAGNE
PARTIE DE LA COMMUNE SITUÉE À L’OUEST DU TRIANGLE FORMÉ PAR LES ROUTES N12 ET N164</t>
  </si>
  <si>
    <t>GAUSSAN</t>
  </si>
  <si>
    <t>MOULINS</t>
  </si>
  <si>
    <t>MUEL</t>
  </si>
  <si>
    <t>LA NOE BLANCHE</t>
  </si>
  <si>
    <t>LA NOUYE</t>
  </si>
  <si>
    <t>NOUVOITOU</t>
  </si>
  <si>
    <t>PANCE</t>
  </si>
  <si>
    <t>LE PETIT FOUGERAY</t>
  </si>
  <si>
    <t>PIPRIAC</t>
  </si>
  <si>
    <t>PIRE SUR SEICHE</t>
  </si>
  <si>
    <t>PLECHATEL</t>
  </si>
  <si>
    <t>POLIGNE</t>
  </si>
  <si>
    <t>QUEDILLAC</t>
  </si>
  <si>
    <t>RETIERS</t>
  </si>
  <si>
    <t>ROMILLE</t>
  </si>
  <si>
    <t>SAINTE ANNE SUR VIALINE</t>
  </si>
  <si>
    <t>SAINT ARMEL</t>
  </si>
  <si>
    <t>SAINTE COLOMBE</t>
  </si>
  <si>
    <t>SAINT GANTON</t>
  </si>
  <si>
    <t>SAINT MALO DE PHILY</t>
  </si>
  <si>
    <t>SAINT MAUGAN</t>
  </si>
  <si>
    <t>IFFENDIC
 PARTIE DE LA COMMUNE SITUÉE À L’OUEST DU TRIANGLE FORMÉ PAR LES ROUTES D61 ET D30</t>
  </si>
  <si>
    <t>SAINT MEEN LE GRNAD</t>
  </si>
  <si>
    <t>ST ONEN LA CHAPELLE</t>
  </si>
  <si>
    <t>SAINT-PERN</t>
  </si>
  <si>
    <t>SAINT SENOUX</t>
  </si>
  <si>
    <t>SAINT SULPICE DES LANDES</t>
  </si>
  <si>
    <t>SAINT UNIAC</t>
  </si>
  <si>
    <t>SAULNIERES</t>
  </si>
  <si>
    <t>SEL DE BRETAGNE</t>
  </si>
  <si>
    <t>TEILLAY</t>
  </si>
  <si>
    <t>THEIL DE BRETAGNE</t>
  </si>
  <si>
    <t>THOURIE</t>
  </si>
  <si>
    <t>TRESBOEUF</t>
  </si>
  <si>
    <t>ARGENTON-SUR-CREUSE</t>
  </si>
  <si>
    <t>CHASSENEUIL</t>
  </si>
  <si>
    <t>CHATILLON SUR INDRE</t>
  </si>
  <si>
    <t>CHITRAY</t>
  </si>
  <si>
    <t>CIRON</t>
  </si>
  <si>
    <t>CLERE DU BOIS</t>
  </si>
  <si>
    <t>FLERE LA RIVIERE (AUTRE PARTIE)</t>
  </si>
  <si>
    <t>FLERE LA RIVIERE (PARTIE)</t>
  </si>
  <si>
    <t>LUZERET</t>
  </si>
  <si>
    <t>MIGNE</t>
  </si>
  <si>
    <t>NURET-LE-FERRON</t>
  </si>
  <si>
    <t>OBTERRE</t>
  </si>
  <si>
    <t>OULCHES</t>
  </si>
  <si>
    <t>LE PONT-CHRETIEN-CHABENET</t>
  </si>
  <si>
    <t>PRISSAC</t>
  </si>
  <si>
    <t>RIVARENNES</t>
  </si>
  <si>
    <t>SACIERGES-SAINT-MARTIN</t>
  </si>
  <si>
    <t>SAINT CYRAN DU JAMBOT</t>
  </si>
  <si>
    <t>SAINT-GAULTIER</t>
  </si>
  <si>
    <t>SAINT-MARCEL</t>
  </si>
  <si>
    <t>THENAY</t>
  </si>
  <si>
    <t>VIGOUX</t>
  </si>
  <si>
    <t>ECUEILLE</t>
  </si>
  <si>
    <t>VILLENTROIS FAVEROLLES EN BERRY (AUTRE PARTIE)</t>
  </si>
  <si>
    <t>VILLENTROIS FAVEROLLES EN BERRY (PARTIE)</t>
  </si>
  <si>
    <t>LUCAY LE MALE</t>
  </si>
  <si>
    <t>AZAY-SUR-INDRE</t>
  </si>
  <si>
    <t>BEAULIEU-LES-LOCHES</t>
  </si>
  <si>
    <t>BEAUMONT-VILLAGE</t>
  </si>
  <si>
    <t>BETZ LE CHATEAU</t>
  </si>
  <si>
    <t>BLERE</t>
  </si>
  <si>
    <t>BRIDORE</t>
  </si>
  <si>
    <t>CERE-LA-RONDE</t>
  </si>
  <si>
    <t>CHAMBOURG-SUR-INDRE</t>
  </si>
  <si>
    <t>CHANCEAUX-PRES-LOCHES</t>
  </si>
  <si>
    <t>CHARNIZAY</t>
  </si>
  <si>
    <t>CHEDIGNY</t>
  </si>
  <si>
    <t>CHEMILLE-SUR-INDROIS</t>
  </si>
  <si>
    <t>CIGOGNE</t>
  </si>
  <si>
    <t>COURCAY</t>
  </si>
  <si>
    <t>DOLUS-LE-SEC</t>
  </si>
  <si>
    <t>FERRIERE-SUR-BEAULIEU</t>
  </si>
  <si>
    <t>GENILLE</t>
  </si>
  <si>
    <t>LE LIEGE</t>
  </si>
  <si>
    <t>LOCHES</t>
  </si>
  <si>
    <t>LOCHE-SUR-INDROIS</t>
  </si>
  <si>
    <t>LUZILLE</t>
  </si>
  <si>
    <t>MONTRESOR</t>
  </si>
  <si>
    <t>NOUANS-LES-FONTAINES</t>
  </si>
  <si>
    <t>ORBIGNY</t>
  </si>
  <si>
    <t>PERRUSSON</t>
  </si>
  <si>
    <t>REIGNAC-SUR-INDRE</t>
  </si>
  <si>
    <t>SAINT FLOVIER</t>
  </si>
  <si>
    <t>SAINT HIPPOLYTE</t>
  </si>
  <si>
    <t>SAINT JEAN SAINT GERMAIN</t>
  </si>
  <si>
    <t>SAINT-QUENTIN-SUR-INDROIS</t>
  </si>
  <si>
    <t>SAINT SENOCH</t>
  </si>
  <si>
    <t>SUBLAINES</t>
  </si>
  <si>
    <t>VERNEUIL SUR INDRE</t>
  </si>
  <si>
    <t>VILLEDOMAIN</t>
  </si>
  <si>
    <t>VILLELOIN-COULANGE</t>
  </si>
  <si>
    <t>LES AVENIERES VEYRINS -THUELLIN</t>
  </si>
  <si>
    <t>LE BOUCHAGE</t>
  </si>
  <si>
    <t>BRANGUES</t>
  </si>
  <si>
    <t>CREYS-MEPIEU</t>
  </si>
  <si>
    <t>MORESTEL</t>
  </si>
  <si>
    <t>ARANDON-PASSINS</t>
  </si>
  <si>
    <t>SAINT VICTOR DE MORESTEL</t>
  </si>
  <si>
    <t>VEZERONCE CURTIN</t>
  </si>
  <si>
    <t>AIRE-SUR-L'ADOUR</t>
  </si>
  <si>
    <t>AMOU</t>
  </si>
  <si>
    <t>ANGOUMÉ</t>
  </si>
  <si>
    <t>ARBOUCAVE</t>
  </si>
  <si>
    <t>ARENGOSSE</t>
  </si>
  <si>
    <t>ANDREZÉ (BEAUPRÉAU-EN-MAUGES)</t>
  </si>
  <si>
    <t>ARGELOS</t>
  </si>
  <si>
    <t>ARSAGUE</t>
  </si>
  <si>
    <t>ARTASSENX</t>
  </si>
  <si>
    <t>ARTHEZ-D'ARMAGNAC</t>
  </si>
  <si>
    <t>ARUE</t>
  </si>
  <si>
    <t>ARX</t>
  </si>
  <si>
    <t>AUBAGNAN</t>
  </si>
  <si>
    <t>AUDIGNON</t>
  </si>
  <si>
    <t>AUDON</t>
  </si>
  <si>
    <t>AURICE</t>
  </si>
  <si>
    <t>BAHUS-SOUBIRAN</t>
  </si>
  <si>
    <t>BAIGTS</t>
  </si>
  <si>
    <t>BANOS</t>
  </si>
  <si>
    <t>BASCONS</t>
  </si>
  <si>
    <t>BAS-MAUCO</t>
  </si>
  <si>
    <t>BASSERCLES</t>
  </si>
  <si>
    <t>BASTENNES</t>
  </si>
  <si>
    <t>BATS</t>
  </si>
  <si>
    <t>BAUDIGNAN</t>
  </si>
  <si>
    <t>BÉGAAR</t>
  </si>
  <si>
    <t>BÉLIS</t>
  </si>
  <si>
    <t>BÉLUS</t>
  </si>
  <si>
    <t>BÉNESSE-LÈS-DAX</t>
  </si>
  <si>
    <t>BENQUET</t>
  </si>
  <si>
    <t>BERGOUEY</t>
  </si>
  <si>
    <t>BETBEZER-D'ARMAGNAC</t>
  </si>
  <si>
    <t>BEYLONGUE</t>
  </si>
  <si>
    <t>BEYRIES</t>
  </si>
  <si>
    <t>BIARROTTE</t>
  </si>
  <si>
    <t>BONNEGARDE</t>
  </si>
  <si>
    <t>BORDÈRES-ET-LAMENSANS</t>
  </si>
  <si>
    <t>BOSTENS</t>
  </si>
  <si>
    <t>BOUGUE</t>
  </si>
  <si>
    <t>BOURDALAT</t>
  </si>
  <si>
    <t>BOURRIOT-BERGONCE</t>
  </si>
  <si>
    <t>BRASSEMPOUY</t>
  </si>
  <si>
    <t>BRETAGNE-DE-MARSAN</t>
  </si>
  <si>
    <t>BUANES</t>
  </si>
  <si>
    <t>CACHEN</t>
  </si>
  <si>
    <t>CAGNOTTE</t>
  </si>
  <si>
    <t>CAMPET-ET-LAMOLÈRE</t>
  </si>
  <si>
    <t>CANDRESSE</t>
  </si>
  <si>
    <t>CARCARÈS-SAINTE-CROIX</t>
  </si>
  <si>
    <t>CARCEN-PONSON</t>
  </si>
  <si>
    <t>CASSEN</t>
  </si>
  <si>
    <t>CASTAIGNOS-SOUSLENS</t>
  </si>
  <si>
    <t>CASTANDET</t>
  </si>
  <si>
    <t>CASTELNAU-CHALOSSE</t>
  </si>
  <si>
    <t>CASTELNAU-TURSAN</t>
  </si>
  <si>
    <t>LA CHAPELLE-DU-GENÊT (BEAUPRÉAU-EN-MAUGES)</t>
  </si>
  <si>
    <t>CASTELNER</t>
  </si>
  <si>
    <t>CASTEL-SARRAZIN</t>
  </si>
  <si>
    <t>CAUNA</t>
  </si>
  <si>
    <t>CAUNEILLE</t>
  </si>
  <si>
    <t>CAUPENNE</t>
  </si>
  <si>
    <t>CAZALIS</t>
  </si>
  <si>
    <t>CAZÈRES-SUR-L'ADOUR</t>
  </si>
  <si>
    <t>CLASSUN</t>
  </si>
  <si>
    <t>CLÈDES</t>
  </si>
  <si>
    <t>CLERMONT</t>
  </si>
  <si>
    <t>COUDURES</t>
  </si>
  <si>
    <t>CRÉON-D'ARMAGNAC</t>
  </si>
  <si>
    <t>DAX</t>
  </si>
  <si>
    <t>DOAZIT</t>
  </si>
  <si>
    <t>DONZACQ</t>
  </si>
  <si>
    <t>DUHORT-BACHEN</t>
  </si>
  <si>
    <t>DUMES</t>
  </si>
  <si>
    <t>ESCALANS</t>
  </si>
  <si>
    <t>ESTIBEAUX</t>
  </si>
  <si>
    <t>ESTIGARDE</t>
  </si>
  <si>
    <t>EUGÉNIE-LES-BAINS</t>
  </si>
  <si>
    <t>EYRES-MONCUBE</t>
  </si>
  <si>
    <t>FARGUES</t>
  </si>
  <si>
    <t>LE FRÊCHE</t>
  </si>
  <si>
    <t>GAAS</t>
  </si>
  <si>
    <t>GABARRET</t>
  </si>
  <si>
    <t>GAILLÈRES</t>
  </si>
  <si>
    <t>COMBRÉE (OMBRÉE-D’ANJOU)</t>
  </si>
  <si>
    <t>GAMARDE-LES-BAINS</t>
  </si>
  <si>
    <t>GARREY</t>
  </si>
  <si>
    <t>GAUJACQ</t>
  </si>
  <si>
    <t>GEAUNE</t>
  </si>
  <si>
    <t>GIBRET</t>
  </si>
  <si>
    <t>GOOS</t>
  </si>
  <si>
    <t>GOUSSE</t>
  </si>
  <si>
    <t>GOUTS</t>
  </si>
  <si>
    <t>GRENADE-SUR-L'ADOUR</t>
  </si>
  <si>
    <t>HABAS</t>
  </si>
  <si>
    <t>HAGETMAU</t>
  </si>
  <si>
    <t>HASTINGUES</t>
  </si>
  <si>
    <t>HAURIET</t>
  </si>
  <si>
    <t>HAUT-MAUCO</t>
  </si>
  <si>
    <t>HERRÉ</t>
  </si>
  <si>
    <t>HEUGAS</t>
  </si>
  <si>
    <t>HINX</t>
  </si>
  <si>
    <t>HONTANX</t>
  </si>
  <si>
    <t>HORSARRIEU</t>
  </si>
  <si>
    <t>JOSSE</t>
  </si>
  <si>
    <t>LABASTIDE-CHALOSSE</t>
  </si>
  <si>
    <t>LABASTIDE-D'ARMAGNAC</t>
  </si>
  <si>
    <t>LABATUT</t>
  </si>
  <si>
    <t>LACAJUNTE</t>
  </si>
  <si>
    <t>LACQUY</t>
  </si>
  <si>
    <t>LACRABE</t>
  </si>
  <si>
    <t>LAGLORIEUSE</t>
  </si>
  <si>
    <t>LAGRANGE</t>
  </si>
  <si>
    <t>LAHOSSE</t>
  </si>
  <si>
    <t>LALUQUE</t>
  </si>
  <si>
    <t>LAMOTHE</t>
  </si>
  <si>
    <t>LARBEY</t>
  </si>
  <si>
    <t>LARRIVIÈRE-SAINT-SAVIN</t>
  </si>
  <si>
    <t>LATRILLE</t>
  </si>
  <si>
    <t>LAURÈDE</t>
  </si>
  <si>
    <t>LAURET</t>
  </si>
  <si>
    <t>LESGOR</t>
  </si>
  <si>
    <t>LE LEUY</t>
  </si>
  <si>
    <t>LOSSE</t>
  </si>
  <si>
    <t>LOUER</t>
  </si>
  <si>
    <t>LOURQUEN</t>
  </si>
  <si>
    <t>LUBBON</t>
  </si>
  <si>
    <t>LUCBARDEZ ET BARGUES</t>
  </si>
  <si>
    <t>RETJONS</t>
  </si>
  <si>
    <t>LUSSAGNET</t>
  </si>
  <si>
    <t>MAGESCQ</t>
  </si>
  <si>
    <t>MANT</t>
  </si>
  <si>
    <t>MARPAPS</t>
  </si>
  <si>
    <t>MAURIES</t>
  </si>
  <si>
    <t>MAURRIN</t>
  </si>
  <si>
    <t>MAUVEZIN-D'ARMAGNAC</t>
  </si>
  <si>
    <t>MAYLIS</t>
  </si>
  <si>
    <t xml:space="preserve">MAZEROLLES </t>
  </si>
  <si>
    <t>MÉES</t>
  </si>
  <si>
    <t>MIMBASTE</t>
  </si>
  <si>
    <t>MIRAMONT-SENSACQ</t>
  </si>
  <si>
    <t>MISSON</t>
  </si>
  <si>
    <t>MOMUY</t>
  </si>
  <si>
    <t>MONGET</t>
  </si>
  <si>
    <t>MONSÉGUR</t>
  </si>
  <si>
    <t>MONT-DE-MARSAN</t>
  </si>
  <si>
    <t>MONTÉGUT</t>
  </si>
  <si>
    <t>MONTFORT-EN-CHALOSSE</t>
  </si>
  <si>
    <t>MONTGAILLARD</t>
  </si>
  <si>
    <t>MONTSOUÉ</t>
  </si>
  <si>
    <t>MORGANX</t>
  </si>
  <si>
    <t>MOUSCARDÈS</t>
  </si>
  <si>
    <t>MUGRON</t>
  </si>
  <si>
    <t>NARROSSE</t>
  </si>
  <si>
    <t>NASSIET</t>
  </si>
  <si>
    <t>NERBIS</t>
  </si>
  <si>
    <t>NOUSSE</t>
  </si>
  <si>
    <t>OEYREGAVE</t>
  </si>
  <si>
    <t>OEYRELUY</t>
  </si>
  <si>
    <t>ONARD</t>
  </si>
  <si>
    <t>ORIST</t>
  </si>
  <si>
    <t>ORTHEVIELLE</t>
  </si>
  <si>
    <t>OSSAGES</t>
  </si>
  <si>
    <t>OUSSE-SUZAN</t>
  </si>
  <si>
    <t>OZOURT</t>
  </si>
  <si>
    <t>PARLEBOSCQ</t>
  </si>
  <si>
    <t>PAYROS-CAZAUTETS</t>
  </si>
  <si>
    <t>PÉCORADE</t>
  </si>
  <si>
    <t>PERQUIE</t>
  </si>
  <si>
    <t>PEY</t>
  </si>
  <si>
    <t>PEYRE</t>
  </si>
  <si>
    <t>PEYREHORADE</t>
  </si>
  <si>
    <t>PHILONDENX</t>
  </si>
  <si>
    <t>PIMBO</t>
  </si>
  <si>
    <t>POMAREZ</t>
  </si>
  <si>
    <t>PONTONX-SUR-L'ADOUR</t>
  </si>
  <si>
    <t>PORT-DE-LANNE</t>
  </si>
  <si>
    <t>POUDENX</t>
  </si>
  <si>
    <t>POUILLON</t>
  </si>
  <si>
    <t>POUYDESSEAUX</t>
  </si>
  <si>
    <t>POYANNE</t>
  </si>
  <si>
    <t>POYARTIN</t>
  </si>
  <si>
    <t>PRÉCHACQ-LES-BAINS</t>
  </si>
  <si>
    <t>PUJO-LE-PLAN</t>
  </si>
  <si>
    <t>PUYOL-CAZALET</t>
  </si>
  <si>
    <t>RENUNG</t>
  </si>
  <si>
    <t>RIMBEZ-ET-BAUDIETS</t>
  </si>
  <si>
    <t>RION-DES-LANDES</t>
  </si>
  <si>
    <t>RIVIÈRE-SAAS-ET-GOURBY</t>
  </si>
  <si>
    <t>SAINT-AGNET</t>
  </si>
  <si>
    <t>SAINT-AUBIN</t>
  </si>
  <si>
    <t>SAINTE-COLOMBE</t>
  </si>
  <si>
    <t>SAINT-CRICQ-CHALOSSE</t>
  </si>
  <si>
    <t>SAINT-CRICQ-DU-GAVE</t>
  </si>
  <si>
    <t>SAINT-CRICQ-VILLENEUVE</t>
  </si>
  <si>
    <t>SAINT-ÉTIENNE-D'ORTHE</t>
  </si>
  <si>
    <t>SAINTE-FOY</t>
  </si>
  <si>
    <t>SAINT-GEIN</t>
  </si>
  <si>
    <t>SAINT-GEOURS-D'AURIBAT</t>
  </si>
  <si>
    <t xml:space="preserve">SAINT-GEOURS-DE-MAREMNE </t>
  </si>
  <si>
    <t>SAINT-GOR</t>
  </si>
  <si>
    <t>SAINT-JEAN-DE-LIER</t>
  </si>
  <si>
    <t>SAINT-JEAN-DE-MARSACQ</t>
  </si>
  <si>
    <t>SAINT-JULIEN-D'ARMAGNAC</t>
  </si>
  <si>
    <t>SAINT-LAURENT-DE-GOSSE</t>
  </si>
  <si>
    <t>SAINT-LON-LES-MINES</t>
  </si>
  <si>
    <t>SAINT-LOUBOUER</t>
  </si>
  <si>
    <t>SAINTE-MARIE-DE-GOSSE</t>
  </si>
  <si>
    <t>SAINT-MARTIN-DE-HINX</t>
  </si>
  <si>
    <t>SAINT-MARTIN-D'ONEY</t>
  </si>
  <si>
    <t>SAINT-MAURICE-SUR-ADOUR</t>
  </si>
  <si>
    <t>SAINT-PANDELON</t>
  </si>
  <si>
    <t>SAINT-PAUL-LÈS-DAX</t>
  </si>
  <si>
    <t>SAINT-PERDON</t>
  </si>
  <si>
    <t>SAINT-PIERRE-DU-MONT</t>
  </si>
  <si>
    <t>SAINT-SEVER</t>
  </si>
  <si>
    <t>SAINT-VINCENT-DE-PAUL</t>
  </si>
  <si>
    <t>SAINT-VINCENT-DE-TYROSSE</t>
  </si>
  <si>
    <t>SAINT-YAGUEN</t>
  </si>
  <si>
    <t>SAMADET</t>
  </si>
  <si>
    <t>SARRAZIET</t>
  </si>
  <si>
    <t>SARRON</t>
  </si>
  <si>
    <t>SAUBION</t>
  </si>
  <si>
    <t>SAUBRIGUES</t>
  </si>
  <si>
    <t>SAUBUSSE</t>
  </si>
  <si>
    <t>SAUGNAC-ET-CAMBRAN</t>
  </si>
  <si>
    <t>SERRES-GASTON</t>
  </si>
  <si>
    <t>SERRESLOUS-ET-ARRIBANS</t>
  </si>
  <si>
    <t>SEYRESSE</t>
  </si>
  <si>
    <t>SIEST</t>
  </si>
  <si>
    <t>SORDE-L'ABBAYE</t>
  </si>
  <si>
    <t>SORT-EN-CHALOSSE</t>
  </si>
  <si>
    <t>SOUPROSSE</t>
  </si>
  <si>
    <t>SOUSTONS</t>
  </si>
  <si>
    <t>TARTAS</t>
  </si>
  <si>
    <t>TERCIS-LES-BAINS</t>
  </si>
  <si>
    <t>TÉTHIEU</t>
  </si>
  <si>
    <t>TILH</t>
  </si>
  <si>
    <t>TOSSE</t>
  </si>
  <si>
    <t>TOULOUZETTE</t>
  </si>
  <si>
    <t>URGONS</t>
  </si>
  <si>
    <t>VICQ-D'AURIBAT</t>
  </si>
  <si>
    <t>VIELLE-TURSAN</t>
  </si>
  <si>
    <t>VIELLE-SOUBIRAN</t>
  </si>
  <si>
    <t>LE VIGNAU</t>
  </si>
  <si>
    <t>VILLENAVE</t>
  </si>
  <si>
    <t>VILLENEUVE-DE-MARSAN</t>
  </si>
  <si>
    <t>YGOS-SAINT-SATURNIN</t>
  </si>
  <si>
    <t>YZOSSE</t>
  </si>
  <si>
    <t>BAUZY</t>
  </si>
  <si>
    <t>BRACIEUX</t>
  </si>
  <si>
    <t>CELLÉ</t>
  </si>
  <si>
    <t>CELLETTES</t>
  </si>
  <si>
    <t>CHAMBORD</t>
  </si>
  <si>
    <t>CHAON</t>
  </si>
  <si>
    <t>LA CHAPELLE-MONTMARTIN</t>
  </si>
  <si>
    <t>CHATEAUVIEUX</t>
  </si>
  <si>
    <t>CHEMERY</t>
  </si>
  <si>
    <t>CHEVERNY</t>
  </si>
  <si>
    <t>CHITENAY</t>
  </si>
  <si>
    <t>CONTRES</t>
  </si>
  <si>
    <t>CORMERAY</t>
  </si>
  <si>
    <t>COUDDES</t>
  </si>
  <si>
    <t>COUR-CHEVERNY</t>
  </si>
  <si>
    <t>COURMEMIN</t>
  </si>
  <si>
    <t>FEINGS</t>
  </si>
  <si>
    <t>FONTAINE-EN-SOLOGNE</t>
  </si>
  <si>
    <t>FOUGERES-SUR-BIEVRE</t>
  </si>
  <si>
    <t>FRESNES</t>
  </si>
  <si>
    <t>GIEVRES</t>
  </si>
  <si>
    <t>GY-EN-SOLOGNE</t>
  </si>
  <si>
    <t>HUISSEAU-SUR-COSSON</t>
  </si>
  <si>
    <t>LASSAY-SUR-CROISNE</t>
  </si>
  <si>
    <t>MEHERS</t>
  </si>
  <si>
    <t>MILLANCAY</t>
  </si>
  <si>
    <t>MONT-PRES-CHAMBORD</t>
  </si>
  <si>
    <t>MUR-DE-SOLOGNE</t>
  </si>
  <si>
    <t>NEUVY</t>
  </si>
  <si>
    <t>OISLY</t>
  </si>
  <si>
    <t>PRUNIERS-EN-SOLOGNE</t>
  </si>
  <si>
    <t>ROMORANTIN-LANTHENAY</t>
  </si>
  <si>
    <t>ROUGEOU</t>
  </si>
  <si>
    <t>SAINT-GERVAIS-LA-FORET</t>
  </si>
  <si>
    <t>SAINT-JULIEN-SUR-CHER</t>
  </si>
  <si>
    <t>SARGÉ SUR BRAYE</t>
  </si>
  <si>
    <t>SASSAY</t>
  </si>
  <si>
    <t>SAVIGNY SUR BRAYE</t>
  </si>
  <si>
    <t>SOINGS-EN-SOLOGNE</t>
  </si>
  <si>
    <t>SOUVIGNY EN SOLOGNE</t>
  </si>
  <si>
    <t>TOUR-EN-SOLOGNE</t>
  </si>
  <si>
    <t>VEILLEINS</t>
  </si>
  <si>
    <t>VILLEFRANCHE-SUR-CHER</t>
  </si>
  <si>
    <t>VILLEHERVIERS</t>
  </si>
  <si>
    <t>VINEUIL</t>
  </si>
  <si>
    <t>VOUZON</t>
  </si>
  <si>
    <t>CHALAIN D’UZORE</t>
  </si>
  <si>
    <t>CHALAIN LE COMTAL</t>
  </si>
  <si>
    <t>CHAMBEON</t>
  </si>
  <si>
    <t>CHAMPDIEU</t>
  </si>
  <si>
    <t>MAGNEUX HTE RIVE</t>
  </si>
  <si>
    <t>MARCILLY LE CHATEL</t>
  </si>
  <si>
    <t>MONTVERDUN</t>
  </si>
  <si>
    <t>MORNAND EN FOREZ</t>
  </si>
  <si>
    <t>PONCINS</t>
  </si>
  <si>
    <t>PRALONG</t>
  </si>
  <si>
    <t>SAINTE AGATHE LA BOUTERESSE</t>
  </si>
  <si>
    <t>ST ETIENNE LE MOLARD</t>
  </si>
  <si>
    <t>ST PAUL D’UZORE</t>
  </si>
  <si>
    <t>SAVIGNEUX</t>
  </si>
  <si>
    <t>ABBARETZ</t>
  </si>
  <si>
    <t>AIGREFEUILLE SUR MAINE</t>
  </si>
  <si>
    <t>ANCENIS SAINT GEREON</t>
  </si>
  <si>
    <t>CHAUMES EN RETZ</t>
  </si>
  <si>
    <t>ASSERAC</t>
  </si>
  <si>
    <t>AVESSAC</t>
  </si>
  <si>
    <t>BASSE GOULAINE</t>
  </si>
  <si>
    <t>BATZ SUR MER</t>
  </si>
  <si>
    <t>BERNERIE EN RETZ</t>
  </si>
  <si>
    <t>BESNE</t>
  </si>
  <si>
    <t>BIGNON</t>
  </si>
  <si>
    <t>BLAIN</t>
  </si>
  <si>
    <t>BOISSIERE DU DORE</t>
  </si>
  <si>
    <t>BOUAYE</t>
  </si>
  <si>
    <t>BOUEE</t>
  </si>
  <si>
    <t>BOUGUENAIS</t>
  </si>
  <si>
    <t>VILLENEUVE EN RETZ</t>
  </si>
  <si>
    <t>BOUSSAY</t>
  </si>
  <si>
    <t>BOUVRON</t>
  </si>
  <si>
    <t>BRAINS</t>
  </si>
  <si>
    <t>CAMPBON</t>
  </si>
  <si>
    <t>CARQUEFOU</t>
  </si>
  <si>
    <t>CASSON</t>
  </si>
  <si>
    <t>CELLIER</t>
  </si>
  <si>
    <t>DIVATTE SUR LOIRE</t>
  </si>
  <si>
    <t>CHAPELLE DES MARAIS</t>
  </si>
  <si>
    <t>CHAPELLE GLAIN</t>
  </si>
  <si>
    <t>CHAPELLE HEULIN</t>
  </si>
  <si>
    <t>CHAPELLE LAUNAY</t>
  </si>
  <si>
    <t>CHAPELLE SUR ERDRE</t>
  </si>
  <si>
    <t>CHATEAUBRIANT</t>
  </si>
  <si>
    <t>CHATEAU THEBAUD</t>
  </si>
  <si>
    <t>CHAUVE</t>
  </si>
  <si>
    <t>CHEIX EN RETZ</t>
  </si>
  <si>
    <t>CHEVROLIERE</t>
  </si>
  <si>
    <t>CLISSON</t>
  </si>
  <si>
    <t>CONQUEREUIL</t>
  </si>
  <si>
    <t>CORDEMAIS</t>
  </si>
  <si>
    <t>CORSEPT</t>
  </si>
  <si>
    <t>COUERON</t>
  </si>
  <si>
    <t>COUFFE</t>
  </si>
  <si>
    <t>CROISIC</t>
  </si>
  <si>
    <t>CROSSAC</t>
  </si>
  <si>
    <t>DERVAL</t>
  </si>
  <si>
    <t>DONGES</t>
  </si>
  <si>
    <t>DREFFEAC</t>
  </si>
  <si>
    <t>ERBRAY</t>
  </si>
  <si>
    <t>BAULE ESCOUBLAC</t>
  </si>
  <si>
    <t>FAY DE BRETAGNE</t>
  </si>
  <si>
    <t>FEGREAC</t>
  </si>
  <si>
    <t>FERCE</t>
  </si>
  <si>
    <t>FROSSAY</t>
  </si>
  <si>
    <t>GAVRE</t>
  </si>
  <si>
    <t>GETIGNE</t>
  </si>
  <si>
    <t>GORGES</t>
  </si>
  <si>
    <t>GRAND AUVERNE</t>
  </si>
  <si>
    <t>GRANDCHAMPS DES FONTAINES</t>
  </si>
  <si>
    <t>GUEMENE PENFAO</t>
  </si>
  <si>
    <t>GUENROUET</t>
  </si>
  <si>
    <t>GUERANDE</t>
  </si>
  <si>
    <t>HAIE FOUASSIERE</t>
  </si>
  <si>
    <t>HAUTE GOULAINE</t>
  </si>
  <si>
    <t>HERBIGNAC</t>
  </si>
  <si>
    <t>HERIC</t>
  </si>
  <si>
    <t>INDRE</t>
  </si>
  <si>
    <t>ISSE</t>
  </si>
  <si>
    <t>JANS</t>
  </si>
  <si>
    <t>JOUE SUR ERDRE</t>
  </si>
  <si>
    <t>JUIGNE DES MOUTIERS</t>
  </si>
  <si>
    <t>LANDREAU</t>
  </si>
  <si>
    <t>LAVAU SUR LOIRE</t>
  </si>
  <si>
    <t>LEGE</t>
  </si>
  <si>
    <t>LIGNE</t>
  </si>
  <si>
    <t>LIMOUZINIERE</t>
  </si>
  <si>
    <t>LOROUX BOTTEREAU</t>
  </si>
  <si>
    <t>LOUISFERT</t>
  </si>
  <si>
    <t>LUSANGER</t>
  </si>
  <si>
    <t>MACHECOUL SAINT MEME</t>
  </si>
  <si>
    <t>MAISDON SUR SEVRE</t>
  </si>
  <si>
    <t>MALVILLE</t>
  </si>
  <si>
    <t>MARNE</t>
  </si>
  <si>
    <t>MARSAC SUR DON</t>
  </si>
  <si>
    <t>MASSERAC</t>
  </si>
  <si>
    <t>MAUVES SUR LOIRE</t>
  </si>
  <si>
    <t>MEILLERAYE DE BRETAGNE</t>
  </si>
  <si>
    <t>MESANGER</t>
  </si>
  <si>
    <t>MESQUER</t>
  </si>
  <si>
    <t>MISSILLAC</t>
  </si>
  <si>
    <t>MOISDON LA RIVIERE</t>
  </si>
  <si>
    <t>MONNIERES</t>
  </si>
  <si>
    <t>MONTAGNE</t>
  </si>
  <si>
    <t>MONTBERT</t>
  </si>
  <si>
    <t>MONTOIR DE BRETAGNE</t>
  </si>
  <si>
    <t>MONTRELAIS</t>
  </si>
  <si>
    <t>MOUAIS</t>
  </si>
  <si>
    <t>MOUTIERS EN RETZ</t>
  </si>
  <si>
    <t>MOUZEIL</t>
  </si>
  <si>
    <t>MOUZILLON</t>
  </si>
  <si>
    <t>NANTES</t>
  </si>
  <si>
    <t>NORT SUR ERDRE</t>
  </si>
  <si>
    <t>NOTRE DAME DES LANDES</t>
  </si>
  <si>
    <t>NOYAL SUR BRUTZ</t>
  </si>
  <si>
    <t>NOZAY</t>
  </si>
  <si>
    <t>ORVAULT</t>
  </si>
  <si>
    <t>OUDON</t>
  </si>
  <si>
    <t>PAIMBOEUF</t>
  </si>
  <si>
    <t>PALLET</t>
  </si>
  <si>
    <t>PANNECE</t>
  </si>
  <si>
    <t>PAULX</t>
  </si>
  <si>
    <t>PELLERIN</t>
  </si>
  <si>
    <t>PETIT AUVERNE</t>
  </si>
  <si>
    <t>PETIT MARS</t>
  </si>
  <si>
    <t>PIERRIC</t>
  </si>
  <si>
    <t>PIN</t>
  </si>
  <si>
    <t>PIRIAC SUR MER</t>
  </si>
  <si>
    <t>PLAINE SUR MER</t>
  </si>
  <si>
    <t>PLANCHE</t>
  </si>
  <si>
    <t>PLESSE</t>
  </si>
  <si>
    <t>PONTCHATEAU</t>
  </si>
  <si>
    <t>PONT SAINT MARTIN</t>
  </si>
  <si>
    <t>PORNIC</t>
  </si>
  <si>
    <t>PORNICHET</t>
  </si>
  <si>
    <t>PORT SAINT PERE</t>
  </si>
  <si>
    <t>POUILLE LES COTEAUX</t>
  </si>
  <si>
    <t>POULIGUEN</t>
  </si>
  <si>
    <t>PREFAILLES</t>
  </si>
  <si>
    <t>PRINQUIAU</t>
  </si>
  <si>
    <t>PUCEUL</t>
  </si>
  <si>
    <t>REGRIPPIERE</t>
  </si>
  <si>
    <t>REMAUDIERE</t>
  </si>
  <si>
    <t>REMOUILLE</t>
  </si>
  <si>
    <t>REZE</t>
  </si>
  <si>
    <t>RIAILLE</t>
  </si>
  <si>
    <t>ROUANS</t>
  </si>
  <si>
    <t>ROUGE</t>
  </si>
  <si>
    <t>RUFFIGNE</t>
  </si>
  <si>
    <t>SAFFRE</t>
  </si>
  <si>
    <t>SAINT AIGNAN GRANDLIEU</t>
  </si>
  <si>
    <t>SAINT ANDRE DES EAUX</t>
  </si>
  <si>
    <t>SAINTE ANNE SUR BRIVET</t>
  </si>
  <si>
    <t>SAINT AUBIN DES CHATEAUX</t>
  </si>
  <si>
    <t>SAINT BREVIN LES PINS</t>
  </si>
  <si>
    <t>SAINT COLOMBAN</t>
  </si>
  <si>
    <t>CORCOUE SUR LOGNE</t>
  </si>
  <si>
    <t>SAINT ETIENNE DE MER MORTE</t>
  </si>
  <si>
    <t>SAINT ETIENNE DE MONTLUC</t>
  </si>
  <si>
    <t>SAINT FIACRE SUR MAINE</t>
  </si>
  <si>
    <t>SAINT GILDAS DES BOIS</t>
  </si>
  <si>
    <t>SAINT HERBLAIN</t>
  </si>
  <si>
    <t>VAIR SUR LOIRE</t>
  </si>
  <si>
    <t>SAINT HILAIRE DE CHALEONS</t>
  </si>
  <si>
    <t>SAINT HILAIRE DE CLISSON</t>
  </si>
  <si>
    <t>SAINT JEAN DE BOISEAU</t>
  </si>
  <si>
    <t>SAINT JOACHIM</t>
  </si>
  <si>
    <t>SAINT JULIEN DE CONCELLES</t>
  </si>
  <si>
    <t>SAINT JULIEN DE VOUVANTES</t>
  </si>
  <si>
    <t>SAINT LEGER LES VIGNES</t>
  </si>
  <si>
    <t>SAINTE LUCE SUR LOIRE</t>
  </si>
  <si>
    <t>SAINT LUMINE DE CLISSON</t>
  </si>
  <si>
    <t>SAINT LUMINE DE COUTAIS</t>
  </si>
  <si>
    <t>SAINT LYPHARD</t>
  </si>
  <si>
    <t>SAINT MALO DE GUERSAC</t>
  </si>
  <si>
    <t>SAINT MARS DE COUTAIS</t>
  </si>
  <si>
    <t>SAINT MARS DU DESERT</t>
  </si>
  <si>
    <t>VALLONS DE L ERDRE</t>
  </si>
  <si>
    <t>SAINT MICHEL CHEF CHEF</t>
  </si>
  <si>
    <t>SAINT MOLF</t>
  </si>
  <si>
    <t>SAINT NAZAIRE</t>
  </si>
  <si>
    <t>SAINT NICOLAS DE REDON</t>
  </si>
  <si>
    <t>SAINTE PAZANNE</t>
  </si>
  <si>
    <t>SAINT PERE EN RETZ</t>
  </si>
  <si>
    <t>SAINT PHILBERT DE GRAND LIEU</t>
  </si>
  <si>
    <t>SAINTE REINE DE BRETAGNE</t>
  </si>
  <si>
    <t>SAINT SEBASTIEN SUR LOIRE</t>
  </si>
  <si>
    <t>SAINT VIAUD</t>
  </si>
  <si>
    <t>SAINT VINCENT DES LANDES</t>
  </si>
  <si>
    <t>SAUTRON</t>
  </si>
  <si>
    <t>SAVENAY</t>
  </si>
  <si>
    <t>SEVERAC</t>
  </si>
  <si>
    <t>SION LES MINES</t>
  </si>
  <si>
    <t>SORINIERES</t>
  </si>
  <si>
    <t>SOUDAN</t>
  </si>
  <si>
    <t>SOULVACHE</t>
  </si>
  <si>
    <t>SUCE SUR ERDRE</t>
  </si>
  <si>
    <t>TEILLE</t>
  </si>
  <si>
    <t>TEMPLE DE BRETAGNE</t>
  </si>
  <si>
    <t>THOUARE SUR LOIRE</t>
  </si>
  <si>
    <t>TOUCHES</t>
  </si>
  <si>
    <t>TOUVOIS</t>
  </si>
  <si>
    <t>TRANS SUR ERDRE</t>
  </si>
  <si>
    <t>TREFFIEUX</t>
  </si>
  <si>
    <t>TREILLIERES</t>
  </si>
  <si>
    <t>TRIGNAC</t>
  </si>
  <si>
    <t>TURBALLE</t>
  </si>
  <si>
    <t>VALLET</t>
  </si>
  <si>
    <t>LOIREAUXENCE</t>
  </si>
  <si>
    <t>VAY</t>
  </si>
  <si>
    <t>VERTOU</t>
  </si>
  <si>
    <t>VIEILLEVIGNE</t>
  </si>
  <si>
    <t>VIGNEUX DE BRETAGNE</t>
  </si>
  <si>
    <t>VILLEPOT</t>
  </si>
  <si>
    <t>VUE</t>
  </si>
  <si>
    <t>CHEVALLERAIS</t>
  </si>
  <si>
    <t>ROCHE BLANCHE</t>
  </si>
  <si>
    <t>GENESTON</t>
  </si>
  <si>
    <t>GRIGONNAIS</t>
  </si>
  <si>
    <t>BATILLY-EN-PUISAYE</t>
  </si>
  <si>
    <t>BEAULIEU-SUR-LOIRE</t>
  </si>
  <si>
    <t>BONNY-SUR-LOIRE</t>
  </si>
  <si>
    <t>BRETEAU</t>
  </si>
  <si>
    <t>BRIARE</t>
  </si>
  <si>
    <t>CHAMPOULET</t>
  </si>
  <si>
    <t>CHÂTILLON-SUR-LOIRE</t>
  </si>
  <si>
    <t>DAMMARIE-EN-PUISAYE</t>
  </si>
  <si>
    <t>FAVERELLES</t>
  </si>
  <si>
    <t xml:space="preserve">ISDES </t>
  </si>
  <si>
    <t>MENESTREAU EN VILLETTE</t>
  </si>
  <si>
    <t>OUSSON-SUR-LOIRE</t>
  </si>
  <si>
    <t>OUZOUER-SUR-TRÉZÉE</t>
  </si>
  <si>
    <t>SENNELY</t>
  </si>
  <si>
    <t>THOU</t>
  </si>
  <si>
    <t>TIGY: le territoire au sud du cours d’eau « Le Bourillon »</t>
  </si>
  <si>
    <t>VANNES SUR COSSON</t>
  </si>
  <si>
    <t>VIENNE EN VAL : le territoire au sud du cours d’eau « Le Bourillon »</t>
  </si>
  <si>
    <t>ALBIAC</t>
  </si>
  <si>
    <t>ALVIGNAC</t>
  </si>
  <si>
    <t>ANGLARS</t>
  </si>
  <si>
    <t>ANGLARS-NOZAC</t>
  </si>
  <si>
    <t>LES ARQUES</t>
  </si>
  <si>
    <t>ASSIER</t>
  </si>
  <si>
    <t>AUTOIRE</t>
  </si>
  <si>
    <t>AYNAC</t>
  </si>
  <si>
    <t>BACH</t>
  </si>
  <si>
    <t>BAGNAC-SUR-CELE</t>
  </si>
  <si>
    <t>BALADOU</t>
  </si>
  <si>
    <t>BANNES</t>
  </si>
  <si>
    <t>LE BASTIT</t>
  </si>
  <si>
    <t>BEAUREGARD</t>
  </si>
  <si>
    <t>BEDUER</t>
  </si>
  <si>
    <t>BELMONT-BRETENOUX</t>
  </si>
  <si>
    <t>BERGANTY</t>
  </si>
  <si>
    <t>BETAILLE</t>
  </si>
  <si>
    <t>BIARS SUR CERE</t>
  </si>
  <si>
    <t>BIO</t>
  </si>
  <si>
    <t>BLARS</t>
  </si>
  <si>
    <t>BOISSIERES</t>
  </si>
  <si>
    <t>LE BOURG</t>
  </si>
  <si>
    <t>BOUSSAC</t>
  </si>
  <si>
    <t>LE BOUYSSOU</t>
  </si>
  <si>
    <t>BOUZIES</t>
  </si>
  <si>
    <t>BRETENOUX</t>
  </si>
  <si>
    <t>BRENGUES</t>
  </si>
  <si>
    <t>CABRERETS</t>
  </si>
  <si>
    <t>CADRIEU</t>
  </si>
  <si>
    <t>CAHUS</t>
  </si>
  <si>
    <t>CAJARC</t>
  </si>
  <si>
    <t>CALAMANE</t>
  </si>
  <si>
    <t>CALVIGNAC</t>
  </si>
  <si>
    <t>CAMBES</t>
  </si>
  <si>
    <t>CAMBOULIT</t>
  </si>
  <si>
    <t>CAMBURAT</t>
  </si>
  <si>
    <t>CANIAC-DU-CAUSSE</t>
  </si>
  <si>
    <t>CARAYAC</t>
  </si>
  <si>
    <t>CARDAILLAC</t>
  </si>
  <si>
    <t>CARENNAC</t>
  </si>
  <si>
    <t>CARLUCET</t>
  </si>
  <si>
    <t>CASSAGNES</t>
  </si>
  <si>
    <t>CATUS</t>
  </si>
  <si>
    <t>CAVAGNAC</t>
  </si>
  <si>
    <t>CAZALS</t>
  </si>
  <si>
    <t>CAZILLAC</t>
  </si>
  <si>
    <t>CENEVIERES</t>
  </si>
  <si>
    <t>CONCORES</t>
  </si>
  <si>
    <t>CONCOTS</t>
  </si>
  <si>
    <t>CONDAT</t>
  </si>
  <si>
    <t>CORN</t>
  </si>
  <si>
    <t>CORNAC</t>
  </si>
  <si>
    <t>COUZOU</t>
  </si>
  <si>
    <t>CRAS</t>
  </si>
  <si>
    <t>CRAYSSAC</t>
  </si>
  <si>
    <t>CREGOLS</t>
  </si>
  <si>
    <t>CRESSENSAC</t>
  </si>
  <si>
    <t>CUZANCE</t>
  </si>
  <si>
    <t>DEGAGNAC</t>
  </si>
  <si>
    <t>DURAVEL</t>
  </si>
  <si>
    <t>DURBANS</t>
  </si>
  <si>
    <t>ESPAGNAC-SAINTE-EULALIE</t>
  </si>
  <si>
    <t>ESPEDAILLAC</t>
  </si>
  <si>
    <t>ESPERE</t>
  </si>
  <si>
    <t>ESPEYROUX</t>
  </si>
  <si>
    <t>ESTAL</t>
  </si>
  <si>
    <t>FAJOLES</t>
  </si>
  <si>
    <t>FAYCELLES</t>
  </si>
  <si>
    <t>FELZINS</t>
  </si>
  <si>
    <t>FIGEAC</t>
  </si>
  <si>
    <t>FLAUJAC-GARE</t>
  </si>
  <si>
    <t>FLOIRAC</t>
  </si>
  <si>
    <t>FONS</t>
  </si>
  <si>
    <t>FOURMAGNAC</t>
  </si>
  <si>
    <t>FRANCOULES</t>
  </si>
  <si>
    <t>FRAYSSINET</t>
  </si>
  <si>
    <t>FRAYSSINET-LE-GELAT</t>
  </si>
  <si>
    <t>FRAYSSINHES</t>
  </si>
  <si>
    <t>FRONTENAC</t>
  </si>
  <si>
    <t>GAGNAC SUR CERE</t>
  </si>
  <si>
    <t>GIGNAC</t>
  </si>
  <si>
    <t>GIGOUZAC</t>
  </si>
  <si>
    <t>GINDOU</t>
  </si>
  <si>
    <t>GINOUILLAC</t>
  </si>
  <si>
    <t>GINTRAC</t>
  </si>
  <si>
    <t>GIRAC</t>
  </si>
  <si>
    <t>GLANES</t>
  </si>
  <si>
    <t>GORSES</t>
  </si>
  <si>
    <t>GOUJOUNAC</t>
  </si>
  <si>
    <t>GOURDON</t>
  </si>
  <si>
    <t>GRAMAT</t>
  </si>
  <si>
    <t>GREALOU</t>
  </si>
  <si>
    <t>GREZES</t>
  </si>
  <si>
    <t>ISSENDOLUS</t>
  </si>
  <si>
    <t>ISSEPTS</t>
  </si>
  <si>
    <t>LES JUNIES</t>
  </si>
  <si>
    <t>LABASTIDE-DU-HAUT-MONT</t>
  </si>
  <si>
    <t>COEUR DE CAUSSE</t>
  </si>
  <si>
    <t>LABATHUDE</t>
  </si>
  <si>
    <t>LACAPELLE-MARIVAL</t>
  </si>
  <si>
    <t>LACAVE</t>
  </si>
  <si>
    <t>LACHAPELLE-AUZAC</t>
  </si>
  <si>
    <t>LADIRAT</t>
  </si>
  <si>
    <t>LAMOTHE-CASSEL</t>
  </si>
  <si>
    <t>LAMOTHE-FENELON</t>
  </si>
  <si>
    <t>LANZAC</t>
  </si>
  <si>
    <t>LARAMIERE</t>
  </si>
  <si>
    <t>LARNAGOL</t>
  </si>
  <si>
    <t>BELLEFONT - LA RAUZE</t>
  </si>
  <si>
    <t>LARROQUE-TOIRAC</t>
  </si>
  <si>
    <t>LATOUILLE-LENTILLAC</t>
  </si>
  <si>
    <t>LATRONQUIERE</t>
  </si>
  <si>
    <t>LAURESSES</t>
  </si>
  <si>
    <t>LAUZES</t>
  </si>
  <si>
    <t>LAVAL-DE-CERE</t>
  </si>
  <si>
    <t>LAVERCANTIERE</t>
  </si>
  <si>
    <t>LAVERGNE</t>
  </si>
  <si>
    <t>LENTILLAC-DU-CAUSSE</t>
  </si>
  <si>
    <t>LEOBARD</t>
  </si>
  <si>
    <t>LEYME</t>
  </si>
  <si>
    <t>LHERM</t>
  </si>
  <si>
    <t>LIMOGNE EN QUERCY</t>
  </si>
  <si>
    <t>LINAC</t>
  </si>
  <si>
    <t>LISSAC-ET-MOURET</t>
  </si>
  <si>
    <t>LIVERNON</t>
  </si>
  <si>
    <t>LOUBRESSAC</t>
  </si>
  <si>
    <t>LOUPIAC</t>
  </si>
  <si>
    <t>LUGAGNAC</t>
  </si>
  <si>
    <t>LUNEGARDE</t>
  </si>
  <si>
    <t>MARCILHAC-SUR-CELE</t>
  </si>
  <si>
    <t>MARMINIAC</t>
  </si>
  <si>
    <t>MARTEL</t>
  </si>
  <si>
    <t>MASCLAT</t>
  </si>
  <si>
    <t>MAXOU</t>
  </si>
  <si>
    <t>MAYRINHAC-LENTOUR</t>
  </si>
  <si>
    <t>MECHMONT</t>
  </si>
  <si>
    <t>MEYRONNE</t>
  </si>
  <si>
    <t>MIERS</t>
  </si>
  <si>
    <t>MILHAC</t>
  </si>
  <si>
    <t>MONTAMEL</t>
  </si>
  <si>
    <t>MONTBRUN</t>
  </si>
  <si>
    <t>MONTCABRIER</t>
  </si>
  <si>
    <t>MONTCLERA</t>
  </si>
  <si>
    <t>MONTET-ET-BOUXAL</t>
  </si>
  <si>
    <t>MONTFAUCON</t>
  </si>
  <si>
    <t>MONTGESTY</t>
  </si>
  <si>
    <t>MONTREDON</t>
  </si>
  <si>
    <t>MONTVALENT</t>
  </si>
  <si>
    <t>NADAILLAC-DE-ROUGE</t>
  </si>
  <si>
    <t>NADILLAC</t>
  </si>
  <si>
    <t>NUZEJOULS</t>
  </si>
  <si>
    <t>ORNIAC</t>
  </si>
  <si>
    <t>PADIRAC</t>
  </si>
  <si>
    <t>PAYRAC</t>
  </si>
  <si>
    <t>PAYRIGNAC</t>
  </si>
  <si>
    <t>PEYRILLES</t>
  </si>
  <si>
    <t>PINSAC</t>
  </si>
  <si>
    <t>PLANIOLES</t>
  </si>
  <si>
    <t>POMAREDE</t>
  </si>
  <si>
    <t>PONTCIRQ</t>
  </si>
  <si>
    <t>PRAYSSAC</t>
  </si>
  <si>
    <t>PRENDEIGNES</t>
  </si>
  <si>
    <t>PROMILHANES</t>
  </si>
  <si>
    <t>PRUDHOMAT</t>
  </si>
  <si>
    <t>PUYBRUN</t>
  </si>
  <si>
    <t>PUYJOURDES</t>
  </si>
  <si>
    <t>PUY-L’EVEQUE</t>
  </si>
  <si>
    <t>LE VIGNON-EN-QUERCY</t>
  </si>
  <si>
    <t>LES QUATRE-ROUTES-DU-LOT</t>
  </si>
  <si>
    <t>QUISSAC</t>
  </si>
  <si>
    <t>RAMPOUX</t>
  </si>
  <si>
    <t>REILHAC</t>
  </si>
  <si>
    <t>REILHAGUET</t>
  </si>
  <si>
    <t>REYREVIGNES</t>
  </si>
  <si>
    <t>RIGNAC</t>
  </si>
  <si>
    <t>LE ROC</t>
  </si>
  <si>
    <t>ROCAMADOUR</t>
  </si>
  <si>
    <t>ROUFFILHAC</t>
  </si>
  <si>
    <t>RUDELLE</t>
  </si>
  <si>
    <t>RUEYRES</t>
  </si>
  <si>
    <t>SABADEL-LATRONQUIERE</t>
  </si>
  <si>
    <t>SABADEL-LAUZES</t>
  </si>
  <si>
    <t>SAIGNES</t>
  </si>
  <si>
    <t>SAINT-BRESSOU</t>
  </si>
  <si>
    <t>SAINT-CAPRAIS</t>
  </si>
  <si>
    <t>SAINT-CERE</t>
  </si>
  <si>
    <t>LES PECHS DU VERS</t>
  </si>
  <si>
    <t>SAINT-CHAMARAND</t>
  </si>
  <si>
    <t>SAINT-CHELS</t>
  </si>
  <si>
    <t>SAINT-CIRGUES</t>
  </si>
  <si>
    <t>SAINT-CIRQ-LAPOPIE</t>
  </si>
  <si>
    <t>SAINT-CIRQ-MADELON</t>
  </si>
  <si>
    <t>SAINT-CIRQ-SOUILLAGUET</t>
  </si>
  <si>
    <t>SAINT-CLAIR</t>
  </si>
  <si>
    <t>SAINT-DENIS-CATUS</t>
  </si>
  <si>
    <t>SAINT-DENIS-LES-MARTEL</t>
  </si>
  <si>
    <t>SAINT-FELIX</t>
  </si>
  <si>
    <t>SAINT-GERMAIN-DU-BEL-AIR</t>
  </si>
  <si>
    <t>SAINT GERY - VERS</t>
  </si>
  <si>
    <t>SAINT-HILAIRE</t>
  </si>
  <si>
    <t>SAINT-JEAN-DE-LAUR</t>
  </si>
  <si>
    <t>SAINT-JEAN-LESPINASSE</t>
  </si>
  <si>
    <t>SAINT-JEAN-MIRABEL</t>
  </si>
  <si>
    <t>SAINT-LAURENT-LES-TOURS</t>
  </si>
  <si>
    <t>SAINT-MARTIN-LABOUVAL</t>
  </si>
  <si>
    <t>SAINT-MARTIN-LE-REDON</t>
  </si>
  <si>
    <t>SAINT-MAURICE-EN-QUERCY</t>
  </si>
  <si>
    <t>SAINT-MEDARD-DE-PRESQUE</t>
  </si>
  <si>
    <t>SAINT-MEDARD-NICOURBY</t>
  </si>
  <si>
    <t>SAINT-MICHEL-DE-BANNIERES</t>
  </si>
  <si>
    <t>SAINT-MICHEL-DE-LOUBEJOU</t>
  </si>
  <si>
    <t>SAINT-PAUL-DE-VERN</t>
  </si>
  <si>
    <t>SAINT-PIERRE-TOIRAC</t>
  </si>
  <si>
    <t>SAINT-PROJET</t>
  </si>
  <si>
    <t>SAINT-SIMON</t>
  </si>
  <si>
    <t>SAINT-SOZY</t>
  </si>
  <si>
    <t>SAINT-SULPICE</t>
  </si>
  <si>
    <t>SAINT-VINCENT-DU-PENDIT</t>
  </si>
  <si>
    <t>SALVIAC</t>
  </si>
  <si>
    <t>SAULIAC-SUR-CELE</t>
  </si>
  <si>
    <t>SENAILLAC-LATRONQUIERE</t>
  </si>
  <si>
    <t>SENAILLAC-LAUZES</t>
  </si>
  <si>
    <t>SENIERGUES</t>
  </si>
  <si>
    <t>SONAC</t>
  </si>
  <si>
    <t>SOTURAC</t>
  </si>
  <si>
    <t>SOUCIRAC</t>
  </si>
  <si>
    <t>SOUILLAC</t>
  </si>
  <si>
    <t>SOULOMES</t>
  </si>
  <si>
    <t>SOUSCEYRAC-EN-QUERCY</t>
  </si>
  <si>
    <t>STRENQUELS</t>
  </si>
  <si>
    <t>TAURIAC</t>
  </si>
  <si>
    <t>TERROU</t>
  </si>
  <si>
    <t>TEYSSIEU</t>
  </si>
  <si>
    <t>THEDIRAC</t>
  </si>
  <si>
    <t>THEGRA</t>
  </si>
  <si>
    <t>THEMINES</t>
  </si>
  <si>
    <t>THEMINETTES</t>
  </si>
  <si>
    <t>TOUR-DE-FAURE</t>
  </si>
  <si>
    <t>USSEL</t>
  </si>
  <si>
    <t>UZECH</t>
  </si>
  <si>
    <t>VARAIRE</t>
  </si>
  <si>
    <t>VAYRAC</t>
  </si>
  <si>
    <t>VIAZAC</t>
  </si>
  <si>
    <t>VIDAILLAC</t>
  </si>
  <si>
    <t>LE VIGAN</t>
  </si>
  <si>
    <t>MAYRAC</t>
  </si>
  <si>
    <t>BESSONIES</t>
  </si>
  <si>
    <t>SAINT-JEAN-LAGINESTE</t>
  </si>
  <si>
    <t>SAINT-PIERRE-LAFEUILLE</t>
  </si>
  <si>
    <t>AGEN</t>
  </si>
  <si>
    <t>AGME</t>
  </si>
  <si>
    <t>AGNAC</t>
  </si>
  <si>
    <t>AIGUILLON</t>
  </si>
  <si>
    <t>ALLEMANS-DU-DROPT</t>
  </si>
  <si>
    <t>ALLEZ ET CAZENEUVE</t>
  </si>
  <si>
    <t>AMBRUS</t>
  </si>
  <si>
    <t>ANDIRAN</t>
  </si>
  <si>
    <t>ANTHE</t>
  </si>
  <si>
    <t>ANZEX</t>
  </si>
  <si>
    <t>ARMILLAC</t>
  </si>
  <si>
    <t>AURADOU</t>
  </si>
  <si>
    <t>AURIAC-SUR-DROPT</t>
  </si>
  <si>
    <t>BAJAMONT</t>
  </si>
  <si>
    <t>BALEYSSAGUES</t>
  </si>
  <si>
    <t>BARBASTE</t>
  </si>
  <si>
    <t>BAZENS</t>
  </si>
  <si>
    <t>BEAUGAS</t>
  </si>
  <si>
    <t>BEAUVILLE</t>
  </si>
  <si>
    <t>BIAS</t>
  </si>
  <si>
    <t>BIRAC-SUR-TREC</t>
  </si>
  <si>
    <t>BLANQUEFORT-SUR-BRIOLANCE</t>
  </si>
  <si>
    <t>BLAYMONT</t>
  </si>
  <si>
    <t>BON ENCONTRE</t>
  </si>
  <si>
    <t>BOUDY-DE-BEAUREGARD</t>
  </si>
  <si>
    <t>BOURGOUGNAGUE</t>
  </si>
  <si>
    <t>BOURLENS</t>
  </si>
  <si>
    <t>BOURNEL</t>
  </si>
  <si>
    <t>BOURRAN</t>
  </si>
  <si>
    <t>BOUSSÈS</t>
  </si>
  <si>
    <t>BRAX</t>
  </si>
  <si>
    <t>BRUCH</t>
  </si>
  <si>
    <t>BRUGNAC</t>
  </si>
  <si>
    <t>BUZET SUR BAISE</t>
  </si>
  <si>
    <t>CAHUZAC</t>
  </si>
  <si>
    <t>CALONGES</t>
  </si>
  <si>
    <t>CANCON</t>
  </si>
  <si>
    <t>CASSENEUIL</t>
  </si>
  <si>
    <t>CASSIGNAS</t>
  </si>
  <si>
    <t>CASTELCULIER</t>
  </si>
  <si>
    <t>CASTELLA</t>
  </si>
  <si>
    <t>CASTELMORON-SUR-LOT</t>
  </si>
  <si>
    <t>CASTELNAUD-DE-GRATECAMBE</t>
  </si>
  <si>
    <t>CASTENAU SUR GUPIE</t>
  </si>
  <si>
    <t>CASTILLONNES</t>
  </si>
  <si>
    <t>CAUBEYRES</t>
  </si>
  <si>
    <t>CAUBON SAINT SAUVEUR</t>
  </si>
  <si>
    <t>CAUZAC</t>
  </si>
  <si>
    <t>CAVARC</t>
  </si>
  <si>
    <t>CAZIDEROQUE</t>
  </si>
  <si>
    <t>CLAIRAC</t>
  </si>
  <si>
    <t>CLERMONT-DESSOUS</t>
  </si>
  <si>
    <t>CLERMONT-SOUBIRAN</t>
  </si>
  <si>
    <t>COLAYRAC SAINT CIRQ</t>
  </si>
  <si>
    <t>CONDEZAYGUES</t>
  </si>
  <si>
    <t>COULX</t>
  </si>
  <si>
    <t>COURBIAC</t>
  </si>
  <si>
    <t>COURS</t>
  </si>
  <si>
    <t>LA CROIX BLANCHE</t>
  </si>
  <si>
    <t>CUZORN</t>
  </si>
  <si>
    <t>DAMAZAN</t>
  </si>
  <si>
    <t>DAUSSE</t>
  </si>
  <si>
    <t>DEVILLAC</t>
  </si>
  <si>
    <t>DOLMAYRAC</t>
  </si>
  <si>
    <t>DONDAS</t>
  </si>
  <si>
    <t>DOUDRAC</t>
  </si>
  <si>
    <t>DOUZAINS</t>
  </si>
  <si>
    <t>DURANCE</t>
  </si>
  <si>
    <t>DURAS</t>
  </si>
  <si>
    <t>ENGAYRAC</t>
  </si>
  <si>
    <t>ESCASSEFORT</t>
  </si>
  <si>
    <t>ESCLOTTES</t>
  </si>
  <si>
    <t>ESPIENS</t>
  </si>
  <si>
    <t>ESTILLAC</t>
  </si>
  <si>
    <t>FARGUES-SUR-OURBISE</t>
  </si>
  <si>
    <t>FAUGUEROLLES</t>
  </si>
  <si>
    <t>FAUILLET</t>
  </si>
  <si>
    <t>FERRENSAC</t>
  </si>
  <si>
    <t>FEUGAROLLES</t>
  </si>
  <si>
    <t>FONGRAVE</t>
  </si>
  <si>
    <t>FOULAYRONNES</t>
  </si>
  <si>
    <t>FOURQUES SUR GARONNE</t>
  </si>
  <si>
    <t>FREGIMONT</t>
  </si>
  <si>
    <t>FRESPECH</t>
  </si>
  <si>
    <t>FUMEL</t>
  </si>
  <si>
    <t>GALAPIAN</t>
  </si>
  <si>
    <t>GAUJAC</t>
  </si>
  <si>
    <t>GAVAUDUN</t>
  </si>
  <si>
    <t>GONTAUD-DE-NOGARET</t>
  </si>
  <si>
    <t>GRANGES-SUR-LOT</t>
  </si>
  <si>
    <t>GRATELOUP-SAINT-GAYRAND</t>
  </si>
  <si>
    <t>GRAYSSAS</t>
  </si>
  <si>
    <t>HAUTEFAGE-LA TOUR</t>
  </si>
  <si>
    <t>HAUTESVIGNES</t>
  </si>
  <si>
    <t>HOUEILLÈS</t>
  </si>
  <si>
    <t>LABRETONIE</t>
  </si>
  <si>
    <t>LACAPELLE-BIRON</t>
  </si>
  <si>
    <t>LACAUSSADE</t>
  </si>
  <si>
    <t>LACEPEDE</t>
  </si>
  <si>
    <t>LACHAPELLE</t>
  </si>
  <si>
    <t>LAFITTE-SUR-LOT</t>
  </si>
  <si>
    <t>LAGARRIGUE</t>
  </si>
  <si>
    <t>LAGRUERE</t>
  </si>
  <si>
    <t>LAGUPIE</t>
  </si>
  <si>
    <t>LALANDUSSE</t>
  </si>
  <si>
    <t>LAPARADE</t>
  </si>
  <si>
    <t>LAPERCHE</t>
  </si>
  <si>
    <t>LAROQUE TIMBAUT</t>
  </si>
  <si>
    <t>LAUGNAC</t>
  </si>
  <si>
    <t>LAUSSOU</t>
  </si>
  <si>
    <t>LAUZUN</t>
  </si>
  <si>
    <t>LAVARDAC</t>
  </si>
  <si>
    <t>LE LEDAT</t>
  </si>
  <si>
    <t>LEVIGNAC-DE-GUYENNE</t>
  </si>
  <si>
    <t>LONGUEVILLE</t>
  </si>
  <si>
    <t>LOUBES-BERNAC</t>
  </si>
  <si>
    <t>LOUGRATTE</t>
  </si>
  <si>
    <t>LUSIGNAN PETIT</t>
  </si>
  <si>
    <t>MADAILLAN</t>
  </si>
  <si>
    <t>MARMANDE</t>
  </si>
  <si>
    <t>MASQUIERES</t>
  </si>
  <si>
    <t>MASSELS</t>
  </si>
  <si>
    <t>MASSOULES</t>
  </si>
  <si>
    <t>MAUVEZIN SUR GUPIE</t>
  </si>
  <si>
    <t>MAZIERES-NARESSE</t>
  </si>
  <si>
    <t>MEZIN</t>
  </si>
  <si>
    <t>MIRAMONT-DE-GUYENNE</t>
  </si>
  <si>
    <t>MONBAHUS</t>
  </si>
  <si>
    <t>MONBALEN</t>
  </si>
  <si>
    <t>MONFLANQUIN</t>
  </si>
  <si>
    <t>MONGAILLARD</t>
  </si>
  <si>
    <t>MONHEURT</t>
  </si>
  <si>
    <t>MONSEGUR</t>
  </si>
  <si>
    <t>MONSEMPRON-LIBOS</t>
  </si>
  <si>
    <t>MONTAGNAC SUR AUVIGNON</t>
  </si>
  <si>
    <t>MONTAGNAC-SUR-LEDE</t>
  </si>
  <si>
    <t>MONTASTRUC</t>
  </si>
  <si>
    <t>MONTAURIOL</t>
  </si>
  <si>
    <t>MONTAYRAL</t>
  </si>
  <si>
    <t>MONTESQUIEU</t>
  </si>
  <si>
    <t>MONTETON</t>
  </si>
  <si>
    <t>MONTIGNAC-DE-LAUZUN</t>
  </si>
  <si>
    <t>MONTIGNAC-TOUPINERIE</t>
  </si>
  <si>
    <t>MONTPEZAT</t>
  </si>
  <si>
    <t>MONVIEL</t>
  </si>
  <si>
    <t>MOULINET</t>
  </si>
  <si>
    <t>MOUSTIER</t>
  </si>
  <si>
    <t>NÉRAC</t>
  </si>
  <si>
    <t>NICOLE</t>
  </si>
  <si>
    <t>PAILLOLES</t>
  </si>
  <si>
    <t>PARDAILLAN</t>
  </si>
  <si>
    <t>PARRANQUET</t>
  </si>
  <si>
    <t>LE PASSAGE</t>
  </si>
  <si>
    <t>PAULHIAC</t>
  </si>
  <si>
    <t>PENNE-D’AGENAIS</t>
  </si>
  <si>
    <t>PEYRIERE</t>
  </si>
  <si>
    <t>PINEL-HAUTERIVE</t>
  </si>
  <si>
    <t>POMPIEY</t>
  </si>
  <si>
    <t>PONT DU CASSE</t>
  </si>
  <si>
    <t>PORT SAINTE MARIE</t>
  </si>
  <si>
    <t>POUDENAS</t>
  </si>
  <si>
    <t>PRAYSSAS</t>
  </si>
  <si>
    <t>PUCH-D'AGENAIS</t>
  </si>
  <si>
    <t>PUJOLS</t>
  </si>
  <si>
    <t>PUYMICLAN</t>
  </si>
  <si>
    <t>PUYMIROL</t>
  </si>
  <si>
    <t>PUYSSERAMPION</t>
  </si>
  <si>
    <t>RAYET</t>
  </si>
  <si>
    <t>RAZIMET</t>
  </si>
  <si>
    <t>RÉAUP-LISSE</t>
  </si>
  <si>
    <t>RIVES</t>
  </si>
  <si>
    <t>ROUMAGNE</t>
  </si>
  <si>
    <t>SAINT-ANTOINE-DE-FICALBA</t>
  </si>
  <si>
    <t>SAINT-BARTHELEMY</t>
  </si>
  <si>
    <t>SAINTE BAZEILLE</t>
  </si>
  <si>
    <t>SAINT CAPRAIS DE LERM</t>
  </si>
  <si>
    <t>SAINT-COLOMB-DE-LAUZUN</t>
  </si>
  <si>
    <t>SAINTE COLOMBE DE DURAS</t>
  </si>
  <si>
    <t>SAINTE-COLOMBE-DE-VILLENEUVE</t>
  </si>
  <si>
    <t>SAINTE COLOMBE EN BRUILHOIS</t>
  </si>
  <si>
    <t>SAINT-ETIENNE-DE-FOUGERES</t>
  </si>
  <si>
    <t>SAINT-ETIENNE-DE-VILLEREAL</t>
  </si>
  <si>
    <t>SAINT-EUTROPE-DE-BORN</t>
  </si>
  <si>
    <t>SAINT FRONT SUR LEMANCE</t>
  </si>
  <si>
    <t>SAINT GERAUD</t>
  </si>
  <si>
    <t>SAINT HILAIRE DE LUSIGNAN</t>
  </si>
  <si>
    <t>SAINT-JEAN-DE-DURAS</t>
  </si>
  <si>
    <t>SAINT-JEAN-DE-THURAC</t>
  </si>
  <si>
    <t>SAINT LAURENT</t>
  </si>
  <si>
    <t>SAINT-LEGER</t>
  </si>
  <si>
    <t>SAINT LEON</t>
  </si>
  <si>
    <t>SAINTE-LIVRADE-SUR-LOT</t>
  </si>
  <si>
    <t>SAINT MARTIN DE BEAUVILLE</t>
  </si>
  <si>
    <t>SAINT-MARTIN-DE-VILLEREAL</t>
  </si>
  <si>
    <t>SAINT MARTIN PETIT</t>
  </si>
  <si>
    <t>SAINTE-MAURE-DE-PEYRIAC</t>
  </si>
  <si>
    <t>SAINT-MAURICE-DE-LESTAPEL</t>
  </si>
  <si>
    <t>SAINT MAURIN</t>
  </si>
  <si>
    <t>SAINT-PARDOUX-DU-BREUIL</t>
  </si>
  <si>
    <t>SAINT-PARDOUX -ISAAC</t>
  </si>
  <si>
    <t>SAINT-PASTOUR</t>
  </si>
  <si>
    <t>SAINT-PE-SAINT-SIMON</t>
  </si>
  <si>
    <t>SAINT PIERRE DE BUZET</t>
  </si>
  <si>
    <t>SAINT-PIERRE-DE-CLAIRAC</t>
  </si>
  <si>
    <t>SAINT-PIERRE-SUR-DROPT</t>
  </si>
  <si>
    <t>SAINT-QUENTIN-DU-DROPT</t>
  </si>
  <si>
    <t>SAINT ROBERT</t>
  </si>
  <si>
    <t>SAINT-ROMAIN-LE-NOBLE</t>
  </si>
  <si>
    <t>SAINT-SALVY</t>
  </si>
  <si>
    <t>SAINT-SARDOS</t>
  </si>
  <si>
    <t>SAINT-SERNIN</t>
  </si>
  <si>
    <t>SAINT-SYLVESTRE-SUR-LOT</t>
  </si>
  <si>
    <t>SAINT URCISSE</t>
  </si>
  <si>
    <t>SAINT-VITE</t>
  </si>
  <si>
    <t>SALLES</t>
  </si>
  <si>
    <t>SAUVAGNAS</t>
  </si>
  <si>
    <t>LA SAUVETAT DE SAVERES</t>
  </si>
  <si>
    <t>LA SAUVETAT-DU-DROPT</t>
  </si>
  <si>
    <t>LA SAUVETAT-SUR-LEDE</t>
  </si>
  <si>
    <t>SAUVETERRE LA LEMANCE</t>
  </si>
  <si>
    <t>SAVIGNAC DE DURAS</t>
  </si>
  <si>
    <t>SAVIGNAC-SUR-LEYZE</t>
  </si>
  <si>
    <t>SEGALAS</t>
  </si>
  <si>
    <t>SEMBAS</t>
  </si>
  <si>
    <t>SENESTIS</t>
  </si>
  <si>
    <t>SERIGNAC-PEBOUDOU</t>
  </si>
  <si>
    <t>SERIGNAC SUR GARONNE</t>
  </si>
  <si>
    <t>SEYCHES</t>
  </si>
  <si>
    <t>SOS</t>
  </si>
  <si>
    <t>SOUMENSAC</t>
  </si>
  <si>
    <t>TAILLEBOURG</t>
  </si>
  <si>
    <t>TAYRAC</t>
  </si>
  <si>
    <t>LE TEMPLE-SUR-LOT</t>
  </si>
  <si>
    <t>THEZAC</t>
  </si>
  <si>
    <t>THOUARS SUR GARONNE</t>
  </si>
  <si>
    <t>TOMBEBOEUF</t>
  </si>
  <si>
    <t>TONNEINS</t>
  </si>
  <si>
    <t>TOURLIAC</t>
  </si>
  <si>
    <t>TOURNON D AGENAIS</t>
  </si>
  <si>
    <t>TOURTRES</t>
  </si>
  <si>
    <t>TREMONS</t>
  </si>
  <si>
    <t>TRENTELS</t>
  </si>
  <si>
    <t>VARES</t>
  </si>
  <si>
    <t>VERTEUIL-D'AGENAIS</t>
  </si>
  <si>
    <t>VIANNE</t>
  </si>
  <si>
    <t>VILLEBRAMAR</t>
  </si>
  <si>
    <t>VILLEFRANCHE DU QUEYRAN</t>
  </si>
  <si>
    <t>VILLENEUVE DE DURAS</t>
  </si>
  <si>
    <t>VILLENEUVE SUR LOT</t>
  </si>
  <si>
    <t>VILLEREAL</t>
  </si>
  <si>
    <t>VILLETON</t>
  </si>
  <si>
    <t>VIRAZEIL</t>
  </si>
  <si>
    <t>XAINTRAILLES</t>
  </si>
  <si>
    <t>SAINT-GEORGES</t>
  </si>
  <si>
    <t>LES ALLEUDS (BRISSAC LOIRE AUBANCE)</t>
  </si>
  <si>
    <t>AMBILLOU-CHÂTEAU (TUFFALUN)</t>
  </si>
  <si>
    <t>ANDARD (LOIRE-AUTHION)</t>
  </si>
  <si>
    <t>ANGERS</t>
  </si>
  <si>
    <t>ANGRIE</t>
  </si>
  <si>
    <t>ARMAILLÉ</t>
  </si>
  <si>
    <t>AUBIGNÉ-SUR-LAYON</t>
  </si>
  <si>
    <t>AVIRÉ (SEGRÉ-EN-ANJOU BLEU)</t>
  </si>
  <si>
    <t>AVRILLÉ</t>
  </si>
  <si>
    <t>BEAUCOUZÉ</t>
  </si>
  <si>
    <t>BEAULIEU-SUR-LAYON</t>
  </si>
  <si>
    <t>BEAUPRÉAU (BEAUPRÉAU-EN-MAUGES)</t>
  </si>
  <si>
    <t>BEAUSSE (MAUGES-SUR-LOIRE)</t>
  </si>
  <si>
    <t>BÉCON-LES-GRANITS</t>
  </si>
  <si>
    <t>BÉGROLLES-EN-MAUGES</t>
  </si>
  <si>
    <t>BÉHUARD</t>
  </si>
  <si>
    <t>TOUTES (BLAISON-SAINT-SULPICE)</t>
  </si>
  <si>
    <t>LA BOHALLE (LOIRE-AUTHION)</t>
  </si>
  <si>
    <t>LA BOISSIÈRE-SUR-EVRE (MONTREVAULT-SUR-EVRE)</t>
  </si>
  <si>
    <t>BOTZ EN MAUGES (MAUGES-SUR-LOIRE)</t>
  </si>
  <si>
    <t>BOUCHEMAINE</t>
  </si>
  <si>
    <t>BOUILLÉ-MÉNARD</t>
  </si>
  <si>
    <t>LE BOURG-D’IRÉ (SEGRÉ-EN-ANJOU BLEU)</t>
  </si>
  <si>
    <t>BOURG-L’EVÈQUE</t>
  </si>
  <si>
    <t>BOURGNEUF-EN-MAUGES (MAUGES-SUR-LOIRE)</t>
  </si>
  <si>
    <t>BOUZILLÉ (ORÉE D'ANJOU)</t>
  </si>
  <si>
    <t>BRAIN-SUR-L'AUTHION (LOIRE-AUTHION)</t>
  </si>
  <si>
    <t>BRAIN-SUR-LONGUENÉE (ERDRE-EN-ANJOU)</t>
  </si>
  <si>
    <t>BRIGNÉ (DOUÉ-EN-ANJOU)</t>
  </si>
  <si>
    <t>BRISSAC-QUINCÉ (BRISSAC LOIRE AUBANCE)</t>
  </si>
  <si>
    <t>BROSSAY</t>
  </si>
  <si>
    <t>CANDÉ</t>
  </si>
  <si>
    <t>CANTENAY-ÉPINARD</t>
  </si>
  <si>
    <t>CARBAY</t>
  </si>
  <si>
    <t>CERNUSSON</t>
  </si>
  <si>
    <t>LES CERQUEUX</t>
  </si>
  <si>
    <t>LES CERQUEUX-SOUS-PASSAVANT (LYS-HAUT-LAYON)</t>
  </si>
  <si>
    <t>CHALLAIN-LA-POTHERIE</t>
  </si>
  <si>
    <t>CHALONNES-SUR-LOIRE</t>
  </si>
  <si>
    <t>CHAMBELLAY</t>
  </si>
  <si>
    <t>CHAMP-SUR-LAYON (BELLEVIGNE-EN-LAYON)</t>
  </si>
  <si>
    <t>TOUTES (CHENILLÉ-CHAMPTEUSSÉ)</t>
  </si>
  <si>
    <t>CHAMPTOCÉ-SUR-LOIRE</t>
  </si>
  <si>
    <t>CHAMPTOCEAUX (ORÉE D'ANJOU)</t>
  </si>
  <si>
    <t>CHANTELOUP-LES-BOIS</t>
  </si>
  <si>
    <t>CHANZEAUX (CHEMILLÉ-EN-ANJOU)</t>
  </si>
  <si>
    <t>LA CHAPELLE-HULLIN (OMBRÉE-D’ANJOU)</t>
  </si>
  <si>
    <t>LA CHAPELLE-ROUSSELIN (CHEMILLÉ-EN-ANJOU)</t>
  </si>
  <si>
    <t>LA CHAPELLE-SAINT-FLORENT (MAUGES-SUR-LOIRE)</t>
  </si>
  <si>
    <t>LA CHAPELLE-SUR-OUDON (SEGRÉ-EN-ANJOU BLEU)</t>
  </si>
  <si>
    <t>CHARCÉ-SAINT-ELLIER-SUR-AUBANCE (BRISSAC LOIRE AUBANCE)</t>
  </si>
  <si>
    <t>CHÂTELAIS (SEGRÉ-EN-ANJOU BLEU)</t>
  </si>
  <si>
    <t>CHAUDEFONDS-SUR-LAYON</t>
  </si>
  <si>
    <t>CHAUDRON-EN-MAUGES (MONTREVAULT-SUR-EVRE)</t>
  </si>
  <si>
    <t>LA CHAUSSAIRE (MONTREVAULT-SUR-EVRE)</t>
  </si>
  <si>
    <t>TOUTES (TERRANJOU)</t>
  </si>
  <si>
    <t>CHAZÉ-HENRY (OMBRÉE-D’ANJOU)</t>
  </si>
  <si>
    <t>CHAZÉ-SUR-ARGOS</t>
  </si>
  <si>
    <t>CHEMELLIER (BRISSAC LOIRE AUBANCE)</t>
  </si>
  <si>
    <t>CHEMILLÉ (CHEMILLÉ-EN-ANJOU)</t>
  </si>
  <si>
    <t>CHÊNEHUTTE-TRÈVES-CUNAULT (GENNES-VAL-DE-LOIRE)</t>
  </si>
  <si>
    <t>CHOLET</t>
  </si>
  <si>
    <t>CIZAY-LA-MADELEINE</t>
  </si>
  <si>
    <t>CLÉRÉ-SUR-LAYON</t>
  </si>
  <si>
    <t>CONCOURSON-SUR-LAYON (DOUÉ-EN-ANJOU)</t>
  </si>
  <si>
    <t>CORNÉ (LOIRE-AUTHION)</t>
  </si>
  <si>
    <t>LA CORNUAILLE (VAL D’ERDRE-AUXENCE)</t>
  </si>
  <si>
    <t>CORON</t>
  </si>
  <si>
    <t>COSSÉ-D'ANJOU (CHEMILLÉ-EN-ANJOU)</t>
  </si>
  <si>
    <t>COURCHAMPS</t>
  </si>
  <si>
    <t>COUTURES (BRISSAC LOIRE AUBANCE)</t>
  </si>
  <si>
    <t>LA DAGUENIÈRE (LOIRE-AUTHION)</t>
  </si>
  <si>
    <t>DENÉE</t>
  </si>
  <si>
    <t>DÉNEZÉ-SOUS-DOUÉ</t>
  </si>
  <si>
    <t>SAINT-SIGISMOND</t>
  </si>
  <si>
    <t>DOUÉ-LA-FONTAINE (DOUÉ-EN-ANJOU)</t>
  </si>
  <si>
    <t>DRAIN (ORÉE D'ANJOU)</t>
  </si>
  <si>
    <t>ECOUFLANT</t>
  </si>
  <si>
    <t>FAVERAYE-MÂCHELLES (BELLEVIGNE-EN-LAYON)</t>
  </si>
  <si>
    <t>FENEU</t>
  </si>
  <si>
    <t>LA FERRIÈRE-DE-FLÉE (SEGRÉ-EN-ANJOU BLEU)</t>
  </si>
  <si>
    <t>LE FIEF-SAUVIN (MONTREVAULT-SUR-EVRE)</t>
  </si>
  <si>
    <t>FORGES (DOUÉ-EN-ANJOU)</t>
  </si>
  <si>
    <t>LA FOSSE-DE-TIGNÉ (LYS-HAUT-LAYON)</t>
  </si>
  <si>
    <t>LE FUILET (MONTREVAULT-SUR-EVRE)</t>
  </si>
  <si>
    <t>GENÉ (ERDRE-EN-ANJOU)</t>
  </si>
  <si>
    <t>GENNES (GENNES-VAL-DE-LOIRE)</t>
  </si>
  <si>
    <t>GESTÉ (BEAUPRÉAU-EN-MAUGES)</t>
  </si>
  <si>
    <t>VALANJOU (CHEMILLÉ-EN-ANJOU)</t>
  </si>
  <si>
    <t>GRÉZILLÉ (GENNES-VAL-DE-LOIRE)</t>
  </si>
  <si>
    <t>GREZ-NEUVILLE</t>
  </si>
  <si>
    <t>GRUGÉ-L’HÔPITAL (OMBRÉE-D’ANJOU)</t>
  </si>
  <si>
    <t>L'HÔTELLERIE-DE-FLÉE (SEGRÉ-EN-ANJOU BLEU)</t>
  </si>
  <si>
    <t>INGRANDES-LE FRESNE SUR LOIRE</t>
  </si>
  <si>
    <t>LA JAILLE-YVON</t>
  </si>
  <si>
    <t>JALLAIS (BEAUPRÉAU-EN-MAUGES)</t>
  </si>
  <si>
    <t>LA JUBAUDIÈRE (BEAUPRÉAU-EN-MAUGES)</t>
  </si>
  <si>
    <t>TOUTES (LES GARENNES SUR LOIRE)</t>
  </si>
  <si>
    <t>LA JUMELLIÈRE (CHEMILLÉ-EN-ANJOU)</t>
  </si>
  <si>
    <t>LANDEMONT (ORÉE D'ANJOU)</t>
  </si>
  <si>
    <t>TOUTES (LION-D'ANGERS)</t>
  </si>
  <si>
    <t>LIRÉ (ORÉE D'ANJOU)</t>
  </si>
  <si>
    <t>LOIRÉ</t>
  </si>
  <si>
    <t>LE LONGERON (SÈVREMOINE)</t>
  </si>
  <si>
    <t>LOUERRE (TUFFALUN)</t>
  </si>
  <si>
    <t>LOURESSE-ROCHEMENIER</t>
  </si>
  <si>
    <t>LE LOUROUX BÉCONNAIS (VAL D’ERDRE-AUXENCE)</t>
  </si>
  <si>
    <t>LOUVAINES (SEGRÉ-EN-ANJOU BLEU)</t>
  </si>
  <si>
    <t>LUIGNÉ (BRISSAC LOIRE AUBANCE)</t>
  </si>
  <si>
    <t>MARANS (SEGRÉ-EN-ANJOU BLEU)</t>
  </si>
  <si>
    <t>LE MARILLAIS (MAUGES-SUR-LOIRE)</t>
  </si>
  <si>
    <t>MAULÉVRIER</t>
  </si>
  <si>
    <t>LE MAY-SUR-EVRE</t>
  </si>
  <si>
    <t>MAZIÈRES-EN-MAUGES</t>
  </si>
  <si>
    <t>LA MEIGNANNE (LONGUENÉE-EN-ANJOU)</t>
  </si>
  <si>
    <t>MEIGNÉ  (DOUÉ-EN-ANJOU)</t>
  </si>
  <si>
    <t>MELAY (CHEMILLÉ-EN-ANJOU)</t>
  </si>
  <si>
    <t>LA MEMBROLLE-SUR-LONGUENÉE (LONGUENÉE-EN-ANJOU)</t>
  </si>
  <si>
    <t>LA MÉNITRÉ</t>
  </si>
  <si>
    <t>LE MESNIL-EN-VALLÉE (MAUGES-SUR-LOIRE)</t>
  </si>
  <si>
    <t>MONTFAUCON-MONTIGNÉ (SÈVREMOINE)</t>
  </si>
  <si>
    <t>MONTFORT (DOUÉ-EN-ANJOU)</t>
  </si>
  <si>
    <t>MONTGUILLON (SEGRÉ-EN-ANJOU BLEU)</t>
  </si>
  <si>
    <t>MONTILLIERS</t>
  </si>
  <si>
    <t>MONTJEAN-SUR-LOIRE (MAUGES-SUR-LOIRE)</t>
  </si>
  <si>
    <t>MONTREUIL-JUIGNÉ</t>
  </si>
  <si>
    <t>MONTREUIL-SUR-MAINE</t>
  </si>
  <si>
    <t>MONTREVAULT (MONTREVAULT-SUR-EVRE)</t>
  </si>
  <si>
    <t>MOZÉ-SUR-LOUET</t>
  </si>
  <si>
    <t>MÛRS-ERIGNÉ</t>
  </si>
  <si>
    <t>NEUVY-EN-MAUGES (CHEMILLÉ-EN-ANJOU)</t>
  </si>
  <si>
    <t>NOËLLET (OMBRÉE-D’ANJOU)</t>
  </si>
  <si>
    <t>NOYANT-LA-GRAVOYÈRE (SEGRÉ-EN-ANJOU BLEU)</t>
  </si>
  <si>
    <t>NOYANT-LA-PLAINE (TUFFALUN)</t>
  </si>
  <si>
    <t>NUAILLÉ</t>
  </si>
  <si>
    <t>NUEIL-SUR-LAYON (LYS-HAUT-LAYON)</t>
  </si>
  <si>
    <t>NYOISEAU (SEGRÉ-EN-ANJOU BLEU)</t>
  </si>
  <si>
    <t>PASSAVANT-SUR-LAYON</t>
  </si>
  <si>
    <t>LE PIN-EN-MAUGES (BEAUPRÉAU-EN-MAUGES)</t>
  </si>
  <si>
    <t>LA PLAINE</t>
  </si>
  <si>
    <t>LE PLESSIS-GRAMMOIRE</t>
  </si>
  <si>
    <t>LE PLESSIS-MACÉ (LONGUENÉE-EN-ANJOU)</t>
  </si>
  <si>
    <t>LA POITEVINIÉRE (BEAUPRÉAU-EN-MAUGES)</t>
  </si>
  <si>
    <t>LA POMMERAYE (MAUGES-SUR-LOIRE)</t>
  </si>
  <si>
    <t>LA POSSONNIÈRE</t>
  </si>
  <si>
    <t>POUANCÉ (OMBRÉE-D’ANJOU)</t>
  </si>
  <si>
    <t>LA POUËZE (ERDRE-EN-ANJOU)</t>
  </si>
  <si>
    <t>LA PRÉVIÈRE (OMBRÉE-D’ANJOU)</t>
  </si>
  <si>
    <t>PRUILLÉ (LONGUENÉE-EN-ANJOU)</t>
  </si>
  <si>
    <t>LE PUISET-DORÉ (MONTREVAULT-SUR-EVRE)</t>
  </si>
  <si>
    <t>LE PUY-NOTRE-DAME</t>
  </si>
  <si>
    <t>RABLAY-SUR-LAYON (BELLEVIGNE-EN-LAYON)</t>
  </si>
  <si>
    <t>LA RENAUDIÈRE (SÈVREMOINE)</t>
  </si>
  <si>
    <t>ROCHEFORT-SUR-LOIRE</t>
  </si>
  <si>
    <t>LA ROMAGNE</t>
  </si>
  <si>
    <t>LES ROSIERS-SUR-LOIRE (GENNES-VAL-DE-LOIRE)</t>
  </si>
  <si>
    <t>ROU-MARSON</t>
  </si>
  <si>
    <t>ROUSSAY (SÈVREMOINE)</t>
  </si>
  <si>
    <t>SAINT-ANDRÉ-DE-LA-MARCHE (SÈVREMOINE)</t>
  </si>
  <si>
    <t>SAINT-AUGUSTIN-DES-BOIS</t>
  </si>
  <si>
    <t>SAINT-BARTHÉLÉMY-D’ANJOU</t>
  </si>
  <si>
    <t>SAINTE-CHRISTINE (CHEMILLÉ-EN-ANJOU)</t>
  </si>
  <si>
    <t>SAINT-CHRISTOPHE-DU-BOIS</t>
  </si>
  <si>
    <t>SAINT-CHRISTOPHE-LA-COUPERIE (ORÉE D'ANJOU)</t>
  </si>
  <si>
    <t>SAINT-CLÉMENT-DE-LA-PLACE</t>
  </si>
  <si>
    <t>SAINT-CLÉMENT-DES-LEVÉES</t>
  </si>
  <si>
    <t>SAINT-CRESPIN-SUR-MOINE (SÈVREMOINE)</t>
  </si>
  <si>
    <t>SAINT-FLORENT-LE-VIEIL (MAUGES-SUR-LOIRE)</t>
  </si>
  <si>
    <t>SAINTE-GEMMES-D'ANDIGNÉ (SEGRÉ-EN-ANJOU BLEU)</t>
  </si>
  <si>
    <t>SAINTE-GEMMES-SUR-LOIRE</t>
  </si>
  <si>
    <t>SAINT-GEORGES-DES-SEPT-VOIES  (GENNES-VAL-DE-LOIRE)</t>
  </si>
  <si>
    <t>SAINT-GEORGES-DES-GARDES (CHEMILLÉ-EN-ANJOU)</t>
  </si>
  <si>
    <t>SAINT-GEORGES-SUR-LAYON (DOUÉ-EN-ANJOU)</t>
  </si>
  <si>
    <t>SAINT-GEORGES-SUR-LOIRE</t>
  </si>
  <si>
    <t>SAINT-GERMAIN-DES-PRÉS</t>
  </si>
  <si>
    <t>SAINT-GERMAIN-SUR-MOINE (SÈVREMOINE)</t>
  </si>
  <si>
    <t>SAINT-HILAIRE-DU-BOIS (LYS-HAUT-LAYON)</t>
  </si>
  <si>
    <t>SAINT-JEAN-DE-LA-CROIX</t>
  </si>
  <si>
    <t>SAINT-JEAN-DE-LINIÈRES (SAINT-LÉGER-DE-LINIÈRES)</t>
  </si>
  <si>
    <t>TOUTES (VAL-DU-LAYON)</t>
  </si>
  <si>
    <t>SAINT-LAMBERT-LA-POTHERIE</t>
  </si>
  <si>
    <t>SAINT-LAURENT-DE-LA-PLAINE (MAUGES-SUR-LOIRE)</t>
  </si>
  <si>
    <t>SAINT-LAURENT-DES-AUTELS (ORÉE D'ANJOU)</t>
  </si>
  <si>
    <t>SAINT-LAURENT-DU-MOTTAY (MAUGES-SUR-LOIRE)</t>
  </si>
  <si>
    <t>SAINT-LÉGER-DES-BOIS (SAINT-LÉGER-DE-LINIÈRES)</t>
  </si>
  <si>
    <t>SAINT-LÉGER-SOUS-CHOLET</t>
  </si>
  <si>
    <t>SAINT-LÉZIN (CHEMILLÉ-EN-ANJOU)</t>
  </si>
  <si>
    <t>SAINT-MACAIRE-EN-MAUGES (SÈVREMOINE)</t>
  </si>
  <si>
    <t>SAINT-MACAIRE-DU-BOIS</t>
  </si>
  <si>
    <t>SAINT-MARTIN-DE-LA-PLACE (GENNES-VAL-DE-LOIRE)</t>
  </si>
  <si>
    <t>SAINT-MARTIN-DU-BOIS (SEGRÉ-EN-ANJOU BLEU)</t>
  </si>
  <si>
    <t>SAINT-MARTIN-DU-FOUILLOUX</t>
  </si>
  <si>
    <t>SAINT-MATHURIN-SUR-LOIRE (LOIRE-AUTHION)</t>
  </si>
  <si>
    <t>SAINT-MÉLAINE-SUR-AUBANCE</t>
  </si>
  <si>
    <t>SAINT-MICHEL-ET-CHANVEAUX (OMBRÉE-D’ANJOU)</t>
  </si>
  <si>
    <t>SAINT-PAUL-DU-BOIS</t>
  </si>
  <si>
    <t>SAINT-PHILBERT-EN-MAUGES (BEAUPRÉAU-EN-MAUGES)</t>
  </si>
  <si>
    <t>SAINT-PIERRE-MONTLIMART (MONTREVAULT-SUR-EVRE)</t>
  </si>
  <si>
    <t>SAINT-QUENTIN-EN-MAUGES (MONTREVAULT-SUR-EVRE)</t>
  </si>
  <si>
    <t>SAINT-RÉMY-EN-MAUGES (MONTREVAULT-SUR-EVRE)</t>
  </si>
  <si>
    <t>SAINT-RÉMY-LA-VARENNE (BRISSAC LOIRE AUBANCE)</t>
  </si>
  <si>
    <t>SAINT-SATURNIN-SUR-LOIRE (BRISSAC LOIRE AUBANCE)</t>
  </si>
  <si>
    <t>SAINT-SAUVEUR-DE-FLÉE (SEGRÉ-EN-ANJOU BLEU)</t>
  </si>
  <si>
    <t>SAINT-SAUVEUR-DE-LANDEMONT (ORÉE D'ANJOU)</t>
  </si>
  <si>
    <t>TOUTES (VERRIÈRES-EN-ANJOU)</t>
  </si>
  <si>
    <t>LA SALLE-ET-CHAPELLE-AUBRY (MONTREVAULT-SUR-EVRE)</t>
  </si>
  <si>
    <t>LA SALLE-DE-VIHIERS (CHEMILLÉ-EN-ANJOU)</t>
  </si>
  <si>
    <t>SARRIGNÉ</t>
  </si>
  <si>
    <t>SAULGÉ-L'HÔPITAL (BRISSAC LOIRE AUBANCE)</t>
  </si>
  <si>
    <t>SAVENNIÈRES</t>
  </si>
  <si>
    <t>SCEAUX-D'ANJOU</t>
  </si>
  <si>
    <t>SEGRÉ (SEGRÉ-EN-ANJOU BLEU)</t>
  </si>
  <si>
    <t>LA SÉGUINIÈRE</t>
  </si>
  <si>
    <t>SOMLOIRE</t>
  </si>
  <si>
    <t>SOULAINES-SUR-AUBANCE</t>
  </si>
  <si>
    <t>TANCOIGNÉ (LYS-HAUT-LAYON)</t>
  </si>
  <si>
    <t>LA TESSOUALE</t>
  </si>
  <si>
    <t>THORIGNÉ D'ANJOU</t>
  </si>
  <si>
    <t>FAYE-D’ANJOU (BELLEVIGNE-EN-LAYON)</t>
  </si>
  <si>
    <t>THOUARCÉ (BELLEVIGNE-EN-LAYON)</t>
  </si>
  <si>
    <t>LE THOUREIL (GENNES-VAL-DE-LOIRE)</t>
  </si>
  <si>
    <t>TIGNÉ (LYS-HAUT-LAYON)</t>
  </si>
  <si>
    <t>TILLIÈRES (SÈVREMOINE)</t>
  </si>
  <si>
    <t>TORFOU (SÈVREMOINE)</t>
  </si>
  <si>
    <t>LA TOURLANDRY (CHEMILLÉ-EN-ANJOU)</t>
  </si>
  <si>
    <t>TOUTLEMONDE</t>
  </si>
  <si>
    <t>TRÉLAZÉ</t>
  </si>
  <si>
    <t>LE TREMBLAY (OMBRÉE-D’ANJOU)</t>
  </si>
  <si>
    <t>TRÉMENTINES</t>
  </si>
  <si>
    <t>TRÉMONT (LYS-HAUT-LAYON)</t>
  </si>
  <si>
    <t>LES ULMES</t>
  </si>
  <si>
    <t>LA VARENNE (ORÉE D'ANJOU)</t>
  </si>
  <si>
    <t>VAUCHRÉTIEN (BRISSAC LOIRE AUBANCE)</t>
  </si>
  <si>
    <t>VAUDELNAY</t>
  </si>
  <si>
    <t>LES VERCHERS-SUR-LAYON (DOUÉ-EN-ANJOU)</t>
  </si>
  <si>
    <t>VERGONNES (OMBRÉE-D’ANJOU)</t>
  </si>
  <si>
    <t>VERN D’ANJOU (ERDRE-EN-ANJOU)</t>
  </si>
  <si>
    <t>VERRIE</t>
  </si>
  <si>
    <t>VEZINS</t>
  </si>
  <si>
    <t>VIHIERS (LYS-HAUT-LAYON)</t>
  </si>
  <si>
    <t>VILLEDIEU-LA-BLOUÈRE (BEAUPRÉAU-EN-MAUGES)</t>
  </si>
  <si>
    <t>VILLEMOISAN (VAL D’ERDRE-AUXENCE)</t>
  </si>
  <si>
    <t>LE VOIDE (LYS-HAUT-LAYON)</t>
  </si>
  <si>
    <t>YZERNAY</t>
  </si>
  <si>
    <t>AGON-COUTAINVILLE</t>
  </si>
  <si>
    <t>ANNOVILLE</t>
  </si>
  <si>
    <t>AVRANCHES</t>
  </si>
  <si>
    <t>BACILLY</t>
  </si>
  <si>
    <t>BENOITEVILLE</t>
  </si>
  <si>
    <t>JULLOUVILLE</t>
  </si>
  <si>
    <t>BREUVILLE</t>
  </si>
  <si>
    <t>BRICQUEBEC EN COTENTIN PARTIE SITUÉE À L’EST DE LA D900 AU NORD DE LA RUE DE LA RÉPUBLIQUE ET AU NORD DE LA D902</t>
  </si>
  <si>
    <t>BRICQUEBEC EN COTENTIN PARTIE SITUÉE À L’OUEST DE LA D900 AU SUD DE LA RUE DE LA RÉPUBLIQUE ET AU SUD DE LA D902</t>
  </si>
  <si>
    <t>BRICQUEBOSQ</t>
  </si>
  <si>
    <t>BRIX</t>
  </si>
  <si>
    <t>CAROLLES</t>
  </si>
  <si>
    <t>CHAMPEAUX</t>
  </si>
  <si>
    <t>CHERBOURG-EN-COTENTIN</t>
  </si>
  <si>
    <t>COLOMBY</t>
  </si>
  <si>
    <t>COUVILLE</t>
  </si>
  <si>
    <t>DRAGEY-RONTHON</t>
  </si>
  <si>
    <t>L’ETANG BERTRAND</t>
  </si>
  <si>
    <t>GENETS</t>
  </si>
  <si>
    <t>GOLLEVILLE</t>
  </si>
  <si>
    <t>GRANVILLE</t>
  </si>
  <si>
    <t>GROSVILLE</t>
  </si>
  <si>
    <t>HARDINVAST</t>
  </si>
  <si>
    <t>HAUTEVILLE-SUR-MER</t>
  </si>
  <si>
    <t>HEUGUEVILLE-SUR-SIENNE</t>
  </si>
  <si>
    <t>HERENGUERVILLE</t>
  </si>
  <si>
    <t>LIEUSAINT</t>
  </si>
  <si>
    <t>LOLIF</t>
  </si>
  <si>
    <t>MAGNEVILLE</t>
  </si>
  <si>
    <t>MARCEY-LES-GREVES</t>
  </si>
  <si>
    <t>MARTINVAST</t>
  </si>
  <si>
    <t>MONTMARTIN-SUR-MER</t>
  </si>
  <si>
    <t>MORVILLE</t>
  </si>
  <si>
    <t>NEGREVILLE</t>
  </si>
  <si>
    <t>NEHOU</t>
  </si>
  <si>
    <t>NOUAINVILLE</t>
  </si>
  <si>
    <t>ORVAL SUR SIENNE</t>
  </si>
  <si>
    <t>LA PERNELLE</t>
  </si>
  <si>
    <t>PIERREVILLE</t>
  </si>
  <si>
    <t>QUETTEHOU</t>
  </si>
  <si>
    <t>QUETTREVILLE-SUR-SIENNE</t>
  </si>
  <si>
    <t>RAUVILLE LA BIGOT- PARTIE SITUÉE AU NORD DE LA D418 ET À L’OUEST DE LA D900</t>
  </si>
  <si>
    <t>RAUVILLE LA BIGOT- PARTIE SITUÉE AU SUD DE LA D418 ET À L’EST DE LA D900</t>
  </si>
  <si>
    <t>REGNEVILLE-SUR-MER</t>
  </si>
  <si>
    <t>REVILLE</t>
  </si>
  <si>
    <t>ROCHEVILLE</t>
  </si>
  <si>
    <t>SAINT-AUBIN-DES-PREAUX</t>
  </si>
  <si>
    <t>SAINT CHRISTOPHE DU FOC</t>
  </si>
  <si>
    <t>SAINT GERMAIN LE GAILLARD</t>
  </si>
  <si>
    <t>SAINT JACQUES DE NEHOU</t>
  </si>
  <si>
    <t>SAINT-JEAN-LE-THOMAS</t>
  </si>
  <si>
    <t>SAINT JOSEPH</t>
  </si>
  <si>
    <t>SAINT MARTIN LE GREARD</t>
  </si>
  <si>
    <t>SAINT-PAIR-SUR-MER</t>
  </si>
  <si>
    <t>SAINT PIERRE D’ARTHEGLISE</t>
  </si>
  <si>
    <t>SAINT-PIERRE-LANGERS</t>
  </si>
  <si>
    <t>SAINT-VAAST-LA-HOUGUE</t>
  </si>
  <si>
    <t>SARTILLY-BAIE-BOCAGE</t>
  </si>
  <si>
    <t>SIDEVILLE</t>
  </si>
  <si>
    <t>SORTOSVILLE EN BEAUMONT</t>
  </si>
  <si>
    <t>SOTTEVAST- PARTIE SITUÉE AU NORD DE LA D62</t>
  </si>
  <si>
    <t>SOTTEVAST- PARTIE SITUÉE AU SUD DE LA D62</t>
  </si>
  <si>
    <t>SOTTEVILLE</t>
  </si>
  <si>
    <t>TOLLEVAST</t>
  </si>
  <si>
    <t>TOURVILLE-SUR-SIENNE</t>
  </si>
  <si>
    <t>VAINS</t>
  </si>
  <si>
    <t>VALOGNES</t>
  </si>
  <si>
    <t>VIRANDEVILLE</t>
  </si>
  <si>
    <t>YVETOT BOCAGE</t>
  </si>
  <si>
    <t>ARRIGNY</t>
  </si>
  <si>
    <t>BELVAL-EN-ARGONNE</t>
  </si>
  <si>
    <t>LES CHARMONTOIS</t>
  </si>
  <si>
    <t>LE CHATELIER</t>
  </si>
  <si>
    <t>CHATILLON-SUR-BROUE</t>
  </si>
  <si>
    <t>LE CHEMIN</t>
  </si>
  <si>
    <t>DROSNAY</t>
  </si>
  <si>
    <t>ECLAIRES</t>
  </si>
  <si>
    <t>ECOLLEMONT</t>
  </si>
  <si>
    <t>GIFFAUMONT-CHAMPAUBERT</t>
  </si>
  <si>
    <t>GIVRY-EN-ARGONNE</t>
  </si>
  <si>
    <t>SAINTE-MARIE-DU-LAC-NUISEMENT</t>
  </si>
  <si>
    <t>LANDRICOURT</t>
  </si>
  <si>
    <t>LARZICOURT</t>
  </si>
  <si>
    <t>LA NEUVILLE-AUX-BOIS</t>
  </si>
  <si>
    <t>OUTINES</t>
  </si>
  <si>
    <t>SAINT-REMY-EN-BOUZEMONT-SAINT-GENEST-ET-ISSON</t>
  </si>
  <si>
    <t>LE VIEIL-DAMPIERRE</t>
  </si>
  <si>
    <t>ECLARON-BRAUCOURT-SAINTE-LIVIERE</t>
  </si>
  <si>
    <t>FRAMPAS</t>
  </si>
  <si>
    <t>LA PORTE DU DER : uniquement au nord de la D384</t>
  </si>
  <si>
    <t>PLANRUPT</t>
  </si>
  <si>
    <t>DROYES (RIVES DERVOISES)</t>
  </si>
  <si>
    <t>ASTILLE</t>
  </si>
  <si>
    <t>ATHEE</t>
  </si>
  <si>
    <t>BALLOTS</t>
  </si>
  <si>
    <t>BEAULIEU SUR OUDON</t>
  </si>
  <si>
    <t>BOUCHAMPS-LES-CRAON</t>
  </si>
  <si>
    <t>LA CHAPELLE CRAONNAISE</t>
  </si>
  <si>
    <t>CHERANCE</t>
  </si>
  <si>
    <t>CONGRIER</t>
  </si>
  <si>
    <t>COSMES</t>
  </si>
  <si>
    <t>COSSE LE VIVIEN</t>
  </si>
  <si>
    <t>COURBEVEILLE</t>
  </si>
  <si>
    <t>CRAON</t>
  </si>
  <si>
    <t>CUILLE</t>
  </si>
  <si>
    <t>DENAZE</t>
  </si>
  <si>
    <t>FONTAINE COUVERTE</t>
  </si>
  <si>
    <t>GASTINES</t>
  </si>
  <si>
    <t>LAUBRIERES</t>
  </si>
  <si>
    <t>LIVRE-LA-TOUCHE</t>
  </si>
  <si>
    <t>MEE</t>
  </si>
  <si>
    <t>MERAL</t>
  </si>
  <si>
    <t>NIAFLES</t>
  </si>
  <si>
    <t>POMMERIEUX</t>
  </si>
  <si>
    <t>RENAZE</t>
  </si>
  <si>
    <t>LA ROE</t>
  </si>
  <si>
    <t>SAINT-AIGNAN-SUR-ROE</t>
  </si>
  <si>
    <t>SAINT-ERBLON</t>
  </si>
  <si>
    <t>SAINT-MARTIN-DU-LIMET</t>
  </si>
  <si>
    <t>SAINT-MICHEL-DE-LA-ROE</t>
  </si>
  <si>
    <t>SAINT POIX</t>
  </si>
  <si>
    <t>SAINT-QUENTIN-LES-ANGES</t>
  </si>
  <si>
    <t>SAINT-SATURNIN-DU-LIMET</t>
  </si>
  <si>
    <t>LA SELLE-CRAONNAISE</t>
  </si>
  <si>
    <t xml:space="preserve">ANDILLY </t>
  </si>
  <si>
    <t xml:space="preserve">ANSAUVILLE </t>
  </si>
  <si>
    <t>AVRAINVILLE</t>
  </si>
  <si>
    <t xml:space="preserve">BEAUMONT </t>
  </si>
  <si>
    <t xml:space="preserve">BERNECOURT </t>
  </si>
  <si>
    <t xml:space="preserve">BOUCQ </t>
  </si>
  <si>
    <t xml:space="preserve">BOUILLONVILLE </t>
  </si>
  <si>
    <t xml:space="preserve">BOUVRON </t>
  </si>
  <si>
    <t>BRULEY</t>
  </si>
  <si>
    <t xml:space="preserve">CHAMBLEY-BUSSIERES </t>
  </si>
  <si>
    <t xml:space="preserve">CHAREY </t>
  </si>
  <si>
    <t xml:space="preserve">DAMPVITOUX </t>
  </si>
  <si>
    <t>DOMEVRE-EN-HAYE</t>
  </si>
  <si>
    <t xml:space="preserve">DOMMARTIN-LA-CHAUSSEE </t>
  </si>
  <si>
    <t>ECROUVES</t>
  </si>
  <si>
    <t xml:space="preserve">ESSEY-ET-MAIZERAIS </t>
  </si>
  <si>
    <t xml:space="preserve">EUVEZIN </t>
  </si>
  <si>
    <t xml:space="preserve">FLIREY </t>
  </si>
  <si>
    <t xml:space="preserve">FOUG </t>
  </si>
  <si>
    <t>FRANCHEVILLE</t>
  </si>
  <si>
    <t xml:space="preserve">GRAND-FAILLY </t>
  </si>
  <si>
    <t xml:space="preserve">GROSROUVRES </t>
  </si>
  <si>
    <t xml:space="preserve">HAGEVILLE </t>
  </si>
  <si>
    <t xml:space="preserve">HAMONVILLE </t>
  </si>
  <si>
    <t xml:space="preserve">JAULNY </t>
  </si>
  <si>
    <t xml:space="preserve">LAGNEY </t>
  </si>
  <si>
    <t xml:space="preserve">LANEUVEVILLE-DERRIERE-FOUG </t>
  </si>
  <si>
    <t xml:space="preserve">LAY-SAINT-REMY </t>
  </si>
  <si>
    <t xml:space="preserve">LUCEY </t>
  </si>
  <si>
    <t xml:space="preserve">MANDRES-AUX-QUATRE-TOURS </t>
  </si>
  <si>
    <t xml:space="preserve">MANONCOURT-EN-WOEVRE </t>
  </si>
  <si>
    <t>MANONVILLE</t>
  </si>
  <si>
    <t xml:space="preserve">MENIL-LA-TOUR </t>
  </si>
  <si>
    <t xml:space="preserve">MINORVILLE </t>
  </si>
  <si>
    <t>NOVIANT-AUX-PRES</t>
  </si>
  <si>
    <t>PAGNEY-DERRIERE-BARINE</t>
  </si>
  <si>
    <t xml:space="preserve">PANNES </t>
  </si>
  <si>
    <t xml:space="preserve">PETIT-FAILLY </t>
  </si>
  <si>
    <t xml:space="preserve">REMBERCOURT-SUR-MAD </t>
  </si>
  <si>
    <t xml:space="preserve">ROYAUMEIX </t>
  </si>
  <si>
    <t xml:space="preserve">SAINT-BAUSSANT </t>
  </si>
  <si>
    <t xml:space="preserve">SAINT-JULIEN-LES-GORZE </t>
  </si>
  <si>
    <t xml:space="preserve">SANZEY </t>
  </si>
  <si>
    <t xml:space="preserve">SEICHEPREY </t>
  </si>
  <si>
    <t xml:space="preserve">SPONVILLE </t>
  </si>
  <si>
    <t xml:space="preserve">THIAUCOURT-REGNIEVILLE </t>
  </si>
  <si>
    <t>TOUL</t>
  </si>
  <si>
    <t>TREMBLECOURT</t>
  </si>
  <si>
    <t xml:space="preserve">TRONDES </t>
  </si>
  <si>
    <t xml:space="preserve">VIEVILLE-EN-HAYE </t>
  </si>
  <si>
    <t xml:space="preserve">XAMMES </t>
  </si>
  <si>
    <t xml:space="preserve">XONVILLE </t>
  </si>
  <si>
    <t xml:space="preserve">AMEL-SUR-L'ETANG </t>
  </si>
  <si>
    <t>APREMONT-LA-FORET</t>
  </si>
  <si>
    <t xml:space="preserve">AVILLERS-SAINTE-CROIX </t>
  </si>
  <si>
    <t xml:space="preserve">AZANNES-ET-SOUMAZANNES </t>
  </si>
  <si>
    <t>BANNONCOURT</t>
  </si>
  <si>
    <t>BAUDREMONT</t>
  </si>
  <si>
    <t xml:space="preserve">BEAUMONT-EN-VERDUNOIS </t>
  </si>
  <si>
    <t xml:space="preserve">BENEY-EN-WOEVRE </t>
  </si>
  <si>
    <t xml:space="preserve">BILLY-SOUS-MANGIENNES </t>
  </si>
  <si>
    <t>BISLEE</t>
  </si>
  <si>
    <t>BONCOURT-SUR-MEUSE</t>
  </si>
  <si>
    <t xml:space="preserve">BOUCONVILLE-SUR-MADT </t>
  </si>
  <si>
    <t xml:space="preserve">BRABANT-SUR-MEUSE </t>
  </si>
  <si>
    <t xml:space="preserve">BREHEVILLE </t>
  </si>
  <si>
    <t xml:space="preserve">BROUSSEY-RAULECOURT </t>
  </si>
  <si>
    <t xml:space="preserve">BUXIERES-SOUS-LES-COTES </t>
  </si>
  <si>
    <t xml:space="preserve">CHAILLON </t>
  </si>
  <si>
    <t xml:space="preserve">CHAUMONT-DEVANT-DAMVILLERS </t>
  </si>
  <si>
    <t>CHAUVONCOURT</t>
  </si>
  <si>
    <t>CHONVILLE-MALAUMONT</t>
  </si>
  <si>
    <t xml:space="preserve">CONSENVOYE </t>
  </si>
  <si>
    <t>COURCELLES-EN-BARROIS</t>
  </si>
  <si>
    <t xml:space="preserve">DAMVILLERS </t>
  </si>
  <si>
    <t xml:space="preserve">DELUT </t>
  </si>
  <si>
    <t xml:space="preserve">DIEPPE-SOUS-DOUAUMONT </t>
  </si>
  <si>
    <t xml:space="preserve">DOMBRAS </t>
  </si>
  <si>
    <t>DOMPCEVRIN</t>
  </si>
  <si>
    <t xml:space="preserve">DONCOURT-AUX-TEMPLIERS </t>
  </si>
  <si>
    <t xml:space="preserve">DUZEY </t>
  </si>
  <si>
    <t xml:space="preserve">ECUREY-EN-VERDUNOIS </t>
  </si>
  <si>
    <t xml:space="preserve">ETAIN </t>
  </si>
  <si>
    <t xml:space="preserve">ETON </t>
  </si>
  <si>
    <t xml:space="preserve">ETRAYE </t>
  </si>
  <si>
    <t xml:space="preserve">EUVILLE </t>
  </si>
  <si>
    <t xml:space="preserve">FOAMEIX-ORNEL </t>
  </si>
  <si>
    <t xml:space="preserve">FREMEREVILLE-SOUS-LES-COTES </t>
  </si>
  <si>
    <t>FRESNES-AU-MONT</t>
  </si>
  <si>
    <t xml:space="preserve">FROMEZEY </t>
  </si>
  <si>
    <t>GIMECOURT</t>
  </si>
  <si>
    <t xml:space="preserve">GINCREY </t>
  </si>
  <si>
    <t xml:space="preserve">GIRAUVOISIN </t>
  </si>
  <si>
    <t xml:space="preserve">GOURAINCOURT </t>
  </si>
  <si>
    <t xml:space="preserve">GREMILLY </t>
  </si>
  <si>
    <t>GRIMAUCOURT-PRES-SAMPIGNY</t>
  </si>
  <si>
    <t>HAN-SUR-MEUSE</t>
  </si>
  <si>
    <t xml:space="preserve">HEUDICOURT-SOUS-LES-COTES </t>
  </si>
  <si>
    <t xml:space="preserve">JAMETZ </t>
  </si>
  <si>
    <t xml:space="preserve">JONVILLE-EN-WOEVRE </t>
  </si>
  <si>
    <t xml:space="preserve">GEVILLE </t>
  </si>
  <si>
    <t>KOEUR-LA-GRANDE</t>
  </si>
  <si>
    <t>KOEUR-LA-PETITE</t>
  </si>
  <si>
    <t xml:space="preserve">LABEUVILLE </t>
  </si>
  <si>
    <t xml:space="preserve">LACHAUSSEE </t>
  </si>
  <si>
    <t>LAHAYMEIX</t>
  </si>
  <si>
    <t xml:space="preserve">LAHAYVILLE </t>
  </si>
  <si>
    <t>LAHEYCOURT</t>
  </si>
  <si>
    <t>LAMORVILLE</t>
  </si>
  <si>
    <t xml:space="preserve">LATOUR-EN-WOEVRE </t>
  </si>
  <si>
    <t>LEROUVILLE</t>
  </si>
  <si>
    <t>LIGNIERES-SUR-AIRE</t>
  </si>
  <si>
    <t>LISLE-EN-BARROIS</t>
  </si>
  <si>
    <t xml:space="preserve">LISSEY </t>
  </si>
  <si>
    <t xml:space="preserve">LOISON </t>
  </si>
  <si>
    <t xml:space="preserve">LOUPMONT </t>
  </si>
  <si>
    <t>MAIZEY</t>
  </si>
  <si>
    <t xml:space="preserve">MANGIENNES </t>
  </si>
  <si>
    <t xml:space="preserve">MARVILLE </t>
  </si>
  <si>
    <t xml:space="preserve">MAUCOURT-SUR-ORNE </t>
  </si>
  <si>
    <t>MECRIN</t>
  </si>
  <si>
    <t>MENIL-AU-BOIS</t>
  </si>
  <si>
    <t xml:space="preserve">MERLES-SUR-LOISON </t>
  </si>
  <si>
    <t xml:space="preserve">MOGEVILLE </t>
  </si>
  <si>
    <t xml:space="preserve">MOIREY-FLABAS-CREPION </t>
  </si>
  <si>
    <t xml:space="preserve">MONTSEC </t>
  </si>
  <si>
    <t xml:space="preserve">MORGEMOULIN </t>
  </si>
  <si>
    <t xml:space="preserve">MUZERAY </t>
  </si>
  <si>
    <t xml:space="preserve">NONSARD-LAMARCHE </t>
  </si>
  <si>
    <t>NOYERS-AUZECOURT</t>
  </si>
  <si>
    <t xml:space="preserve">ORNES </t>
  </si>
  <si>
    <t xml:space="preserve">PAGNY-SUR-MEUSE </t>
  </si>
  <si>
    <t>LES PAROCHES</t>
  </si>
  <si>
    <t xml:space="preserve">PEUVILLERS </t>
  </si>
  <si>
    <t xml:space="preserve">PILLON </t>
  </si>
  <si>
    <t>PONT-SUR-MEUSE</t>
  </si>
  <si>
    <t xml:space="preserve">RAMBUCOURT </t>
  </si>
  <si>
    <t xml:space="preserve">REMOIVILLE </t>
  </si>
  <si>
    <t xml:space="preserve">REVILLE-AUX-BOIS </t>
  </si>
  <si>
    <t xml:space="preserve">RICHECOURT </t>
  </si>
  <si>
    <t xml:space="preserve">ROMAGNE-SOUS-LES-COTES </t>
  </si>
  <si>
    <t xml:space="preserve">ROUVRES-EN-WOEVRE </t>
  </si>
  <si>
    <t>ROUVROIS-SUR-MEUSE</t>
  </si>
  <si>
    <t>RUPT-DEVANT-SAINT-MIHIEL</t>
  </si>
  <si>
    <t xml:space="preserve">RUPT-SUR-OTHAIN </t>
  </si>
  <si>
    <t>SAINT-JULIEN-SOUS-LES-COTES</t>
  </si>
  <si>
    <t xml:space="preserve">SAINT-LAURENT-SUR-OTHAIN </t>
  </si>
  <si>
    <t xml:space="preserve">SAINT-MAURICE-SOUS-LES-COTES </t>
  </si>
  <si>
    <t>SAINT-MIHIEL NORD</t>
  </si>
  <si>
    <t>SAINT-MIHIEL SUD</t>
  </si>
  <si>
    <t>SAMPIGNY</t>
  </si>
  <si>
    <t xml:space="preserve">SENON </t>
  </si>
  <si>
    <t xml:space="preserve">SIVRY-SUR-MEUSE </t>
  </si>
  <si>
    <t>SOMMEILLES</t>
  </si>
  <si>
    <t xml:space="preserve">SORCY-SAINT-MARTIN </t>
  </si>
  <si>
    <t>SEUIL D'ARGONNE</t>
  </si>
  <si>
    <t xml:space="preserve">TROUSSEY </t>
  </si>
  <si>
    <t>VADONVILLE</t>
  </si>
  <si>
    <t xml:space="preserve">VARNEVILLE </t>
  </si>
  <si>
    <t>VALBOIS</t>
  </si>
  <si>
    <t>VAUBECOURT</t>
  </si>
  <si>
    <t xml:space="preserve">VAUDONCOURT </t>
  </si>
  <si>
    <t xml:space="preserve">VIGNEULLES-LES-HATTONCHATEL </t>
  </si>
  <si>
    <t xml:space="preserve">VIGNOT </t>
  </si>
  <si>
    <t xml:space="preserve">VILLE-DEVANT-CHAUMONT </t>
  </si>
  <si>
    <t xml:space="preserve">VILLERS-LES-MANGIENNES </t>
  </si>
  <si>
    <t>VILLOTTE-SUR-AIRE</t>
  </si>
  <si>
    <t xml:space="preserve">VILOSNES-HARAUMONT </t>
  </si>
  <si>
    <t xml:space="preserve">VITTARVILLE </t>
  </si>
  <si>
    <t xml:space="preserve">WAVRILLE </t>
  </si>
  <si>
    <t xml:space="preserve">WOEL </t>
  </si>
  <si>
    <t xml:space="preserve">XIVRAY-ET-MARVOISIN </t>
  </si>
  <si>
    <t>ALLAIRE</t>
  </si>
  <si>
    <t>AMBON</t>
  </si>
  <si>
    <t>ARZAL</t>
  </si>
  <si>
    <t>AUGAN</t>
  </si>
  <si>
    <t>BERRIC</t>
  </si>
  <si>
    <t>BILLIERS</t>
  </si>
  <si>
    <t>BRIGNAC</t>
  </si>
  <si>
    <t>CADEN</t>
  </si>
  <si>
    <t>CAMOEL</t>
  </si>
  <si>
    <t>CAMPENEAC</t>
  </si>
  <si>
    <t>CARENTOIR</t>
  </si>
  <si>
    <t>CARO</t>
  </si>
  <si>
    <t>COURNON</t>
  </si>
  <si>
    <t>DAMGAN</t>
  </si>
  <si>
    <t>EVRIGUET</t>
  </si>
  <si>
    <t>LES FORGES</t>
  </si>
  <si>
    <t>LES FOUGERETS</t>
  </si>
  <si>
    <t>LA GACILLY</t>
  </si>
  <si>
    <t>GOURHEL</t>
  </si>
  <si>
    <t>LE GUERNO</t>
  </si>
  <si>
    <t>GUILLIERS</t>
  </si>
  <si>
    <t>LAUZACH</t>
  </si>
  <si>
    <t>LIMERZEL</t>
  </si>
  <si>
    <t>LOYAT</t>
  </si>
  <si>
    <t>MALANSAC</t>
  </si>
  <si>
    <t>MARZAN</t>
  </si>
  <si>
    <t>MAURON</t>
  </si>
  <si>
    <t>MENEAC</t>
  </si>
  <si>
    <t>MISSIRIAC</t>
  </si>
  <si>
    <t>MOHON</t>
  </si>
  <si>
    <t>MONTENEUF</t>
  </si>
  <si>
    <t>MONTERREIN</t>
  </si>
  <si>
    <t>MONTERTELOT</t>
  </si>
  <si>
    <t>MUZILLAC</t>
  </si>
  <si>
    <t>NOYAL-MUZILLAC</t>
  </si>
  <si>
    <t>PEILLAC</t>
  </si>
  <si>
    <t>PENESTIN</t>
  </si>
  <si>
    <t>PLEUCADEUC</t>
  </si>
  <si>
    <t>PLOERMEL</t>
  </si>
  <si>
    <t>PLUHERLIN</t>
  </si>
  <si>
    <t>PORCARO</t>
  </si>
  <si>
    <t>REMINIAC</t>
  </si>
  <si>
    <t>ROCHEFORT-EN-TERRE</t>
  </si>
  <si>
    <t>VAL D'OUST</t>
  </si>
  <si>
    <t>RUFFIAC</t>
  </si>
  <si>
    <t>SAINT ABRAHAM</t>
  </si>
  <si>
    <t>SAINT BRIEUC DE MAURON</t>
  </si>
  <si>
    <t>SAINT-CONGARD</t>
  </si>
  <si>
    <t>SAINT-GORGON</t>
  </si>
  <si>
    <t>SAINT-GRAVE</t>
  </si>
  <si>
    <t>SAINT-JACUT-LES-PINS</t>
  </si>
  <si>
    <t>SAINT-LAURENT-SUR-OUST</t>
  </si>
  <si>
    <t>SAINT MALO DES TROIS FONTAINES</t>
  </si>
  <si>
    <t>SAINT-MARTIN-SUR-OUST</t>
  </si>
  <si>
    <t>SAINT-NICOLAS-DU-TERTRE</t>
  </si>
  <si>
    <t>SAINT-PERREUX</t>
  </si>
  <si>
    <t>SAINT-VINCENT-SUR-OUST</t>
  </si>
  <si>
    <t>SULNIAC</t>
  </si>
  <si>
    <t>SURZUR</t>
  </si>
  <si>
    <t>TAUPONT</t>
  </si>
  <si>
    <t>THEIX-NOYALO</t>
  </si>
  <si>
    <t>LE TOUR-DU-PARC</t>
  </si>
  <si>
    <t>TREAL</t>
  </si>
  <si>
    <t>LA TRINITÉ PORHOET</t>
  </si>
  <si>
    <t>LA TRINITE-SURZUR</t>
  </si>
  <si>
    <t>AMNEVILLE</t>
  </si>
  <si>
    <t>ANTILLY</t>
  </si>
  <si>
    <t>ARGANCY</t>
  </si>
  <si>
    <t>AY-SUR-MOSELLE</t>
  </si>
  <si>
    <t>LE-BAN-SAINT-MARTIN</t>
  </si>
  <si>
    <t>BOUSSE</t>
  </si>
  <si>
    <t>CHAILLY-LES-ENNERY</t>
  </si>
  <si>
    <t>CHIEULLES</t>
  </si>
  <si>
    <t>COINCY</t>
  </si>
  <si>
    <t>ENNERY</t>
  </si>
  <si>
    <t>FLEVY</t>
  </si>
  <si>
    <t>HAGONDANGE</t>
  </si>
  <si>
    <t>HAUCONCOURT</t>
  </si>
  <si>
    <t>LESSY</t>
  </si>
  <si>
    <t>LONGEVILLE-LÈS-METZ</t>
  </si>
  <si>
    <t>LORRY-LÈS-METZ</t>
  </si>
  <si>
    <t>MAIZIERES-LES-METZ</t>
  </si>
  <si>
    <t>MALROY</t>
  </si>
  <si>
    <t>MARANGE-SILVANGE</t>
  </si>
  <si>
    <t>MARLY</t>
  </si>
  <si>
    <t>LA MAXE</t>
  </si>
  <si>
    <t>METZ</t>
  </si>
  <si>
    <t>MEY</t>
  </si>
  <si>
    <t>MONDELANGE</t>
  </si>
  <si>
    <t>MONTIGNY-LÈS-METZ</t>
  </si>
  <si>
    <t>MOULINS-LÈS-METZ</t>
  </si>
  <si>
    <t>NOUILLY</t>
  </si>
  <si>
    <t>PELTRE</t>
  </si>
  <si>
    <t>PLAPPEVILLE</t>
  </si>
  <si>
    <t>RURANGE-LES-THIONVILLE</t>
  </si>
  <si>
    <t>SAINT-JULIEN-LÈS-METZ</t>
  </si>
  <si>
    <t>SAULNY</t>
  </si>
  <si>
    <t>SCY-CHAZELLES</t>
  </si>
  <si>
    <t>TALANGE</t>
  </si>
  <si>
    <t>TREMERY</t>
  </si>
  <si>
    <t>VANTOUX</t>
  </si>
  <si>
    <t>VANY</t>
  </si>
  <si>
    <t>WOIPPY</t>
  </si>
  <si>
    <t>CHAMPVERT</t>
  </si>
  <si>
    <t>DECIZE</t>
  </si>
  <si>
    <t>SAINT LEGER DES VIGNES</t>
  </si>
  <si>
    <t>SOUGY SUR LOIRE</t>
  </si>
  <si>
    <t>ANZIN</t>
  </si>
  <si>
    <t>ARNEKE</t>
  </si>
  <si>
    <t>ARTRES</t>
  </si>
  <si>
    <t>AUBRY-DU-HAINAUT</t>
  </si>
  <si>
    <t>AULNOY-LEZ-VALENCIENNES</t>
  </si>
  <si>
    <t>BAMBECQUE</t>
  </si>
  <si>
    <t>BAVINCHOVE</t>
  </si>
  <si>
    <t>BELLAING</t>
  </si>
  <si>
    <t>BERGUES</t>
  </si>
  <si>
    <t>BEUVRAGES</t>
  </si>
  <si>
    <t>BIERNE</t>
  </si>
  <si>
    <t>BISSEZEELE</t>
  </si>
  <si>
    <t>BOESCHEPE</t>
  </si>
  <si>
    <t>BOLLEZEELE</t>
  </si>
  <si>
    <t>CAESTRE</t>
  </si>
  <si>
    <t>BRUAY-SUR-L'ESCAUT</t>
  </si>
  <si>
    <t>BRAY-DUNES</t>
  </si>
  <si>
    <t>CASSEL</t>
  </si>
  <si>
    <t>GRAND-FORT-PHILIPPE</t>
  </si>
  <si>
    <t>COUDEKERQUE-BRANCHE</t>
  </si>
  <si>
    <t>CRAYWICK</t>
  </si>
  <si>
    <t>CROCHTE</t>
  </si>
  <si>
    <t>DUNKERQUE</t>
  </si>
  <si>
    <t>EECKE</t>
  </si>
  <si>
    <t>ESQUELBECQ</t>
  </si>
  <si>
    <t>FAMARS</t>
  </si>
  <si>
    <t>GHYVELDE</t>
  </si>
  <si>
    <t>GODEWAERSVELDE</t>
  </si>
  <si>
    <t>LOON-PLAGE</t>
  </si>
  <si>
    <t>HARDIFORT</t>
  </si>
  <si>
    <t>HÉRIN</t>
  </si>
  <si>
    <t>HERZEELE</t>
  </si>
  <si>
    <t>HONDEGHEM</t>
  </si>
  <si>
    <t>HONDSCHOOTE</t>
  </si>
  <si>
    <t>HOUTKERQUE</t>
  </si>
  <si>
    <t>HOYMILLE</t>
  </si>
  <si>
    <t>KILLEM</t>
  </si>
  <si>
    <t>LEDRINGHEM</t>
  </si>
  <si>
    <t>LEFFRINCKOUCKE</t>
  </si>
  <si>
    <t>NOORDPEENE</t>
  </si>
  <si>
    <t>MAING</t>
  </si>
  <si>
    <t>OCHTEZEELE</t>
  </si>
  <si>
    <t>OISY</t>
  </si>
  <si>
    <t>OOST-CAPPEL</t>
  </si>
  <si>
    <t>OUDEZEELE</t>
  </si>
  <si>
    <t>OXELAERE</t>
  </si>
  <si>
    <t>PETITE-FORÊT</t>
  </si>
  <si>
    <t>PITGAM</t>
  </si>
  <si>
    <t>PRÉSEAU</t>
  </si>
  <si>
    <t>PROUVY</t>
  </si>
  <si>
    <t>QUAEDYPRE</t>
  </si>
  <si>
    <t>RAISMES</t>
  </si>
  <si>
    <t>REXPOEDE</t>
  </si>
  <si>
    <t>ROUVIGNIES</t>
  </si>
  <si>
    <t>RUBROUCK</t>
  </si>
  <si>
    <t>SAINTE-MARIE-CAPPEL</t>
  </si>
  <si>
    <t>SAINT-SAULVE</t>
  </si>
  <si>
    <t>SAINT-SYLVESTRE-CAPPEL</t>
  </si>
  <si>
    <t>SAULTAIN</t>
  </si>
  <si>
    <t>LA SENTINELLE</t>
  </si>
  <si>
    <t>SOCX</t>
  </si>
  <si>
    <t>STEENE</t>
  </si>
  <si>
    <t>STEENVOORDE</t>
  </si>
  <si>
    <t>TERDEGHEM</t>
  </si>
  <si>
    <t>TETEGHEM-COUDEKERQUE-VILLAGE</t>
  </si>
  <si>
    <t>THIANT</t>
  </si>
  <si>
    <t>TRITH-SAINT-LÉGER</t>
  </si>
  <si>
    <t>UXEM</t>
  </si>
  <si>
    <t>VALENCIENNES</t>
  </si>
  <si>
    <t>BOURBOURG</t>
  </si>
  <si>
    <t>WARHEM</t>
  </si>
  <si>
    <t>WAVRECHAIN-SOUS-DENAIN</t>
  </si>
  <si>
    <t>WEMAERS-CAPPEL</t>
  </si>
  <si>
    <t>WEST-CAPPEL</t>
  </si>
  <si>
    <t>WINNEZEELE</t>
  </si>
  <si>
    <t>WORMHOUT</t>
  </si>
  <si>
    <t>WYLDER</t>
  </si>
  <si>
    <t>ZEGERSCAPPEL</t>
  </si>
  <si>
    <t>ZERMEZEELE</t>
  </si>
  <si>
    <t>ZUYDCOOTE</t>
  </si>
  <si>
    <t>ZUYTPEENE</t>
  </si>
  <si>
    <t>GRAVELINES</t>
  </si>
  <si>
    <t>SAINT-GEORGES-SUR-L'AA</t>
  </si>
  <si>
    <t>CAMPEAUX</t>
  </si>
  <si>
    <t>CANNY-SUR-THERAIN</t>
  </si>
  <si>
    <t>FORMERIE</t>
  </si>
  <si>
    <t>SAINT-SAMSON-LA-POTERIE</t>
  </si>
  <si>
    <t>VILLERS-VERMONT</t>
  </si>
  <si>
    <t>AIRON-NOTRE-DAME</t>
  </si>
  <si>
    <t>AIRON-SAINT-VAAST</t>
  </si>
  <si>
    <t>AMBLETEUSE</t>
  </si>
  <si>
    <t>AUDINGHEN</t>
  </si>
  <si>
    <t>AUDRESSELLE</t>
  </si>
  <si>
    <t>BERCK</t>
  </si>
  <si>
    <t>BOULOGNE- SUR -MER</t>
  </si>
  <si>
    <t>CALAIS</t>
  </si>
  <si>
    <t>CAMIERS</t>
  </si>
  <si>
    <t>CONCHIL-LE-TEMPLE</t>
  </si>
  <si>
    <t>CONDETTE</t>
  </si>
  <si>
    <t>COQUELLES</t>
  </si>
  <si>
    <t>COULOGNE</t>
  </si>
  <si>
    <t>CUCQ</t>
  </si>
  <si>
    <t>DANNES</t>
  </si>
  <si>
    <t>ECHINGHEN</t>
  </si>
  <si>
    <t>EQUIHEN-PLAGE</t>
  </si>
  <si>
    <t>ESCALES</t>
  </si>
  <si>
    <t>ETAPLES</t>
  </si>
  <si>
    <t>FRENCQ</t>
  </si>
  <si>
    <t>GROFFLIERS</t>
  </si>
  <si>
    <t>HALINGHEN</t>
  </si>
  <si>
    <t>HESDIGNEUL-LES-BOULOGNE</t>
  </si>
  <si>
    <t>HESDIN L’ABBE</t>
  </si>
  <si>
    <t>ISQUES</t>
  </si>
  <si>
    <t>LEFAUX</t>
  </si>
  <si>
    <t>MARCK</t>
  </si>
  <si>
    <t>MERLIMONT</t>
  </si>
  <si>
    <t>MORVAL</t>
  </si>
  <si>
    <t>NESLES</t>
  </si>
  <si>
    <t>NEUFCHATEL-HARDELOT</t>
  </si>
  <si>
    <t>OUTREAU</t>
  </si>
  <si>
    <t>PEUPLINGUES</t>
  </si>
  <si>
    <t>LE PORTEL</t>
  </si>
  <si>
    <t>RANG-DU-FLIERS</t>
  </si>
  <si>
    <t>OYE-PLAGE</t>
  </si>
  <si>
    <t>SAINT-ETIENNE-AU-MONT</t>
  </si>
  <si>
    <t>SAINT-FOLQUIN</t>
  </si>
  <si>
    <t>SAINT-JOSSE</t>
  </si>
  <si>
    <t>SAINTE-MARIE-KERQUE</t>
  </si>
  <si>
    <t>SAINT-MARTIN-BOULOGNE</t>
  </si>
  <si>
    <t>SAINT-OMER-CAPELLE</t>
  </si>
  <si>
    <t>SANGATTE</t>
  </si>
  <si>
    <t>TARDINGHEN</t>
  </si>
  <si>
    <t>LE TOUQUET-PARIS-PLAGE</t>
  </si>
  <si>
    <t>LE TRANSLOY</t>
  </si>
  <si>
    <t>TUBERSENT</t>
  </si>
  <si>
    <t>VERLINCTHUN</t>
  </si>
  <si>
    <t>VERTON</t>
  </si>
  <si>
    <t>WABEN</t>
  </si>
  <si>
    <t>WIDEHEM</t>
  </si>
  <si>
    <t>WIMEREUX</t>
  </si>
  <si>
    <t>WIMILLE</t>
  </si>
  <si>
    <t>WISSANT</t>
  </si>
  <si>
    <t>AAST</t>
  </si>
  <si>
    <t>ABÈRE</t>
  </si>
  <si>
    <t>ABIDOS</t>
  </si>
  <si>
    <t>ABITAIN</t>
  </si>
  <si>
    <t>AGNOS</t>
  </si>
  <si>
    <t>AÏCIRITS-CAMOU-SUHAST</t>
  </si>
  <si>
    <t>AINHARP</t>
  </si>
  <si>
    <t>AMENDEUIX-ONEIX</t>
  </si>
  <si>
    <t>AMOROTS-SUCCOS</t>
  </si>
  <si>
    <t>ANCE</t>
  </si>
  <si>
    <t>ANDOINS</t>
  </si>
  <si>
    <t>ANDREIN</t>
  </si>
  <si>
    <t>ANGAÏS</t>
  </si>
  <si>
    <t>ANGOUS</t>
  </si>
  <si>
    <t>ANOS</t>
  </si>
  <si>
    <t>ANOYE</t>
  </si>
  <si>
    <t>ARANCOU</t>
  </si>
  <si>
    <t>ARAUJUZON</t>
  </si>
  <si>
    <t>ARAUX</t>
  </si>
  <si>
    <t>ARBÉRATS-SILLÈGUE</t>
  </si>
  <si>
    <t>ARBOUET-SUSSAUTE</t>
  </si>
  <si>
    <t>AREN</t>
  </si>
  <si>
    <t>ARESSY</t>
  </si>
  <si>
    <t>ARGAGNON</t>
  </si>
  <si>
    <t>ARGET</t>
  </si>
  <si>
    <t>ARHANSUS</t>
  </si>
  <si>
    <t>ARNOS</t>
  </si>
  <si>
    <t>AROUE-ITHOROTS-OLHAÏBY</t>
  </si>
  <si>
    <t>ARRAST-LARREBIEU</t>
  </si>
  <si>
    <t>ARRAUTE-CHARRITTE</t>
  </si>
  <si>
    <t>ARRICAU-BORDES</t>
  </si>
  <si>
    <t>ARRIEN</t>
  </si>
  <si>
    <t>ARROS-DE-NAY</t>
  </si>
  <si>
    <t>ARROSÈS</t>
  </si>
  <si>
    <t>ARTHEZ-DE-BÉARN</t>
  </si>
  <si>
    <t>ARTHEZ-D'ASSON</t>
  </si>
  <si>
    <t>ARTIGUELOUTAN</t>
  </si>
  <si>
    <t>ARZACQ-ARRAZIGUET</t>
  </si>
  <si>
    <t>ASSAT</t>
  </si>
  <si>
    <t>ASSON</t>
  </si>
  <si>
    <t>ASTIS</t>
  </si>
  <si>
    <t>ATHOS-ASPIS</t>
  </si>
  <si>
    <t>AUBIN</t>
  </si>
  <si>
    <t>AUBOUS</t>
  </si>
  <si>
    <t>AUDAUX</t>
  </si>
  <si>
    <t>AUGA</t>
  </si>
  <si>
    <t>AURIAC</t>
  </si>
  <si>
    <t>AURIONS-IDERNES</t>
  </si>
  <si>
    <t>AUSSURUCQ</t>
  </si>
  <si>
    <t>AUTERRIVE</t>
  </si>
  <si>
    <t>AUTEVIELLE-ST-MARTIN-BIDEREN</t>
  </si>
  <si>
    <t>AYDIE</t>
  </si>
  <si>
    <t>BAIGTS-DE-BÉARN</t>
  </si>
  <si>
    <t>BALANSUN</t>
  </si>
  <si>
    <t>BALEIX</t>
  </si>
  <si>
    <t>BALIRACQ-MAUMUSSON</t>
  </si>
  <si>
    <t>BALIROS</t>
  </si>
  <si>
    <t>BARCUS</t>
  </si>
  <si>
    <t>BARDOS</t>
  </si>
  <si>
    <t>BARINQUE</t>
  </si>
  <si>
    <t>BARRAUTE-CAMU</t>
  </si>
  <si>
    <t>BARZUN</t>
  </si>
  <si>
    <t>BASSILLON-VAUZÉ</t>
  </si>
  <si>
    <t>BASTANÈS</t>
  </si>
  <si>
    <t>BAUDREIX</t>
  </si>
  <si>
    <t>BÉDEILLE</t>
  </si>
  <si>
    <t>BÉGUIOS</t>
  </si>
  <si>
    <t>BÉHASQUE-LAPISTE</t>
  </si>
  <si>
    <t>BELLOCQ</t>
  </si>
  <si>
    <t>BÉNÉJACQ</t>
  </si>
  <si>
    <t>BENTAYOU-SÉRÉE</t>
  </si>
  <si>
    <t>BÉRENX</t>
  </si>
  <si>
    <t>BERGOUEY-VIELLENAVE</t>
  </si>
  <si>
    <t>BERNADETS</t>
  </si>
  <si>
    <t>BERROGAIN-LARUNS</t>
  </si>
  <si>
    <t>BÉTRACQ</t>
  </si>
  <si>
    <t>BEUSTE</t>
  </si>
  <si>
    <t>BEYRIE-SUR-JOYEUSE</t>
  </si>
  <si>
    <t>BIDACHE</t>
  </si>
  <si>
    <t>BIDOS</t>
  </si>
  <si>
    <t>BIZANOS</t>
  </si>
  <si>
    <t>BOEIL-BEZING</t>
  </si>
  <si>
    <t>BONNUT</t>
  </si>
  <si>
    <t>BORDÈRES</t>
  </si>
  <si>
    <t>BORDES</t>
  </si>
  <si>
    <t>BOSDARROS</t>
  </si>
  <si>
    <t>BOUEILH-BOUEILHO-LASQUE</t>
  </si>
  <si>
    <t>BOUILLON</t>
  </si>
  <si>
    <t>BOUMOURT</t>
  </si>
  <si>
    <t>BOURDETTES</t>
  </si>
  <si>
    <t>BOURNOS</t>
  </si>
  <si>
    <t>BRUGES-CAPBIS-MIFAGET</t>
  </si>
  <si>
    <t>BUGNEIN</t>
  </si>
  <si>
    <t>BUNUS</t>
  </si>
  <si>
    <t>BURGARONNE</t>
  </si>
  <si>
    <t>BUROS</t>
  </si>
  <si>
    <t>BUROSSE-MENDOUSSE</t>
  </si>
  <si>
    <t>CABIDOS</t>
  </si>
  <si>
    <t>CADILLON</t>
  </si>
  <si>
    <t>CAME</t>
  </si>
  <si>
    <t>CAMOU-CIHIGUE</t>
  </si>
  <si>
    <t>CARDESSE</t>
  </si>
  <si>
    <t>CARRÈRE</t>
  </si>
  <si>
    <t>CARRESSE-CASSABER</t>
  </si>
  <si>
    <t>CASTAGNÈDE</t>
  </si>
  <si>
    <t>CASTEIDE-CANDAU</t>
  </si>
  <si>
    <t>CASTEIDE-DOAT</t>
  </si>
  <si>
    <t>CASTÉRA-LOUBIX</t>
  </si>
  <si>
    <t>CASTETBON</t>
  </si>
  <si>
    <t>CASTÉTIS</t>
  </si>
  <si>
    <t>CASTETNAU-CAMBLONG</t>
  </si>
  <si>
    <t>CASTETNER</t>
  </si>
  <si>
    <t>CASTETPUGON</t>
  </si>
  <si>
    <t>CASTILLON D'ARTHEZ</t>
  </si>
  <si>
    <t>CASTILLON</t>
  </si>
  <si>
    <t>CAUBIOS-LOOS</t>
  </si>
  <si>
    <t>CHARRE</t>
  </si>
  <si>
    <t>CHARRITTE-DE-BAS</t>
  </si>
  <si>
    <t>CHÉRAUTE</t>
  </si>
  <si>
    <t>CLARACQ</t>
  </si>
  <si>
    <t>COARRAZE</t>
  </si>
  <si>
    <t>CONCHEZ-DE-BÉARN</t>
  </si>
  <si>
    <t>CORBÈRE-ABÈRES</t>
  </si>
  <si>
    <t>COSLÉDAÀ-LUBE-BOAST</t>
  </si>
  <si>
    <t>COUBLUCQ</t>
  </si>
  <si>
    <t>CROUSEILLES</t>
  </si>
  <si>
    <t>CUQUERON</t>
  </si>
  <si>
    <t>DIUSSE</t>
  </si>
  <si>
    <t>DOAZON</t>
  </si>
  <si>
    <t>DOGNEN</t>
  </si>
  <si>
    <t>DOMEZAIN-BERRAUTE</t>
  </si>
  <si>
    <t>DOUMY</t>
  </si>
  <si>
    <t>ESCOS</t>
  </si>
  <si>
    <t>ESCOU</t>
  </si>
  <si>
    <t>ESCOUBÈS</t>
  </si>
  <si>
    <t>ESCOUT</t>
  </si>
  <si>
    <t>ESCURÈS</t>
  </si>
  <si>
    <t>ESLOURENTIES-DABAN</t>
  </si>
  <si>
    <t>ESPÉCHÈDE</t>
  </si>
  <si>
    <t>ESPÈS-UNDUREIN</t>
  </si>
  <si>
    <t>ESPIUTE</t>
  </si>
  <si>
    <t>ESPOEY</t>
  </si>
  <si>
    <t>ESQUIULE</t>
  </si>
  <si>
    <t>ESTIALESCQ</t>
  </si>
  <si>
    <t>ESTOS</t>
  </si>
  <si>
    <t>ETCHARRY</t>
  </si>
  <si>
    <t>EYSUS</t>
  </si>
  <si>
    <t>FÉAS</t>
  </si>
  <si>
    <t>FICHOUS-RIUMAYOU</t>
  </si>
  <si>
    <t>GABASTON</t>
  </si>
  <si>
    <t>GABAT</t>
  </si>
  <si>
    <t>GAN</t>
  </si>
  <si>
    <t>GARINDEIN</t>
  </si>
  <si>
    <t>GARLÈDE-MONDEBAT</t>
  </si>
  <si>
    <t>GARLIN</t>
  </si>
  <si>
    <t>GAROS</t>
  </si>
  <si>
    <t>GARRIS</t>
  </si>
  <si>
    <t>GAYON</t>
  </si>
  <si>
    <t>GELOS</t>
  </si>
  <si>
    <t>GER</t>
  </si>
  <si>
    <t>GERDEREST</t>
  </si>
  <si>
    <t>GÉRONCE</t>
  </si>
  <si>
    <t>GESTAS</t>
  </si>
  <si>
    <t>GÉUS-D'ARZACQ</t>
  </si>
  <si>
    <t>GEÜS-D'OLORON</t>
  </si>
  <si>
    <t>GOÈS</t>
  </si>
  <si>
    <t>GOMER</t>
  </si>
  <si>
    <t>GOTEIN-LIBARRENX</t>
  </si>
  <si>
    <t>GUICHE</t>
  </si>
  <si>
    <t>GUINARTHE-PARENTIES</t>
  </si>
  <si>
    <t>GURMENÇON</t>
  </si>
  <si>
    <t>GURS</t>
  </si>
  <si>
    <t>HAGETAUBIN</t>
  </si>
  <si>
    <t>HAUT-DE-BOSDARROS</t>
  </si>
  <si>
    <t>HERRÈRE</t>
  </si>
  <si>
    <t>HIGUÈRES-SOUYE</t>
  </si>
  <si>
    <t>L'HÔPITAL-D'ORION</t>
  </si>
  <si>
    <t>L'HÔPITAL-SAINT-BLAISE</t>
  </si>
  <si>
    <t>HOURS</t>
  </si>
  <si>
    <t>IDAUX-MENDY</t>
  </si>
  <si>
    <t>IDRON</t>
  </si>
  <si>
    <t>IGON</t>
  </si>
  <si>
    <t>ILHARRE</t>
  </si>
  <si>
    <t>JASSES</t>
  </si>
  <si>
    <t>JUXUE</t>
  </si>
  <si>
    <t>LAÀ-MONDRANS</t>
  </si>
  <si>
    <t>LAÀS</t>
  </si>
  <si>
    <t>LABASTIDE-VILLEFRANCHE</t>
  </si>
  <si>
    <t>LABATMALE</t>
  </si>
  <si>
    <t>LABETS-BISCAY</t>
  </si>
  <si>
    <t>LABEYRIE</t>
  </si>
  <si>
    <t>LACADÉE</t>
  </si>
  <si>
    <t>LAGOR</t>
  </si>
  <si>
    <t>LAGOS</t>
  </si>
  <si>
    <t>LAHONTAN</t>
  </si>
  <si>
    <t>LAHOURCADE</t>
  </si>
  <si>
    <t>LALONGUE</t>
  </si>
  <si>
    <t>LALONQUETTE</t>
  </si>
  <si>
    <t>LAMAYOU</t>
  </si>
  <si>
    <t>LANNECAUBE</t>
  </si>
  <si>
    <t>LANNEPLAÀ</t>
  </si>
  <si>
    <t>LARCEVEAU-ARROS-CIBITS</t>
  </si>
  <si>
    <t>LARREULE</t>
  </si>
  <si>
    <t>LARRIBAR-SORHAPURU</t>
  </si>
  <si>
    <t>LASCLAVERIES</t>
  </si>
  <si>
    <t>LASSERRE</t>
  </si>
  <si>
    <t>LAY-LAMIDOU</t>
  </si>
  <si>
    <t>LEDEUIX</t>
  </si>
  <si>
    <t>LÉE</t>
  </si>
  <si>
    <t>LEMBEYE</t>
  </si>
  <si>
    <t>LÈME</t>
  </si>
  <si>
    <t>LÉREN</t>
  </si>
  <si>
    <t>LESCAR</t>
  </si>
  <si>
    <t>LESPIELLE</t>
  </si>
  <si>
    <t>LESPOURCY</t>
  </si>
  <si>
    <t>LESTELLE-BÉTHARRAM</t>
  </si>
  <si>
    <t>LICHOS</t>
  </si>
  <si>
    <t>LIMENDOUS</t>
  </si>
  <si>
    <t>LIVRON</t>
  </si>
  <si>
    <t>LOHITZUN-OYHERCQ</t>
  </si>
  <si>
    <t>LOMBIA</t>
  </si>
  <si>
    <t>LONÇON</t>
  </si>
  <si>
    <t>LONS</t>
  </si>
  <si>
    <t>LOUBIENG</t>
  </si>
  <si>
    <t>LOURENTIES</t>
  </si>
  <si>
    <t>LOUVIE-JUZON</t>
  </si>
  <si>
    <t>LOUVIGNY</t>
  </si>
  <si>
    <t>LUC-ARMAU</t>
  </si>
  <si>
    <t>LUCARRÉ</t>
  </si>
  <si>
    <t>LUCGARIER</t>
  </si>
  <si>
    <t>LUCQ-DE-BÉARN</t>
  </si>
  <si>
    <t>LUSSAGNET-LUSSON</t>
  </si>
  <si>
    <t>LUXE-SUMBERRAUTE</t>
  </si>
  <si>
    <t>LYS</t>
  </si>
  <si>
    <t>MALAUSSANNE</t>
  </si>
  <si>
    <t>MASCARAÀS-HARON</t>
  </si>
  <si>
    <t>MASLACQ</t>
  </si>
  <si>
    <t>MASPARRAUTE</t>
  </si>
  <si>
    <t>MASPIE-LALONQUÈRE-JUILLACQ</t>
  </si>
  <si>
    <t>MAUCOR</t>
  </si>
  <si>
    <t>MAULÉON-LICHARRE</t>
  </si>
  <si>
    <t>MAURE</t>
  </si>
  <si>
    <t>MAZÈRES-LEZONS</t>
  </si>
  <si>
    <t>MAZEROLLES</t>
  </si>
  <si>
    <t>MÉHARIN</t>
  </si>
  <si>
    <t>MEILLON</t>
  </si>
  <si>
    <t>MENDITTE</t>
  </si>
  <si>
    <t>MÉRACQ</t>
  </si>
  <si>
    <t>MÉRITEIN</t>
  </si>
  <si>
    <t>MESPLÈDE</t>
  </si>
  <si>
    <t>MIALOS</t>
  </si>
  <si>
    <t>MIOSSENS-LANUSSE</t>
  </si>
  <si>
    <t>MIREPEIX</t>
  </si>
  <si>
    <t>MOMAS</t>
  </si>
  <si>
    <t>MOMY</t>
  </si>
  <si>
    <t>MONASSUT-AUDIRACQ</t>
  </si>
  <si>
    <t>MONCAUP</t>
  </si>
  <si>
    <t>MONCAYOLLE-LARRORY-MENDIBIEU</t>
  </si>
  <si>
    <t>MONCLA</t>
  </si>
  <si>
    <t>MONEIN</t>
  </si>
  <si>
    <t>MONPEZAT</t>
  </si>
  <si>
    <t>MONT</t>
  </si>
  <si>
    <t>MONTAGUT</t>
  </si>
  <si>
    <t>MONTANER</t>
  </si>
  <si>
    <t>MONTARDON</t>
  </si>
  <si>
    <t>MONT-DISSE</t>
  </si>
  <si>
    <t>MONTFORT</t>
  </si>
  <si>
    <t>MORLAÀS</t>
  </si>
  <si>
    <t>MORLANNE</t>
  </si>
  <si>
    <t>MOUHOUS</t>
  </si>
  <si>
    <t>MOUMOUR</t>
  </si>
  <si>
    <t>MOURENX</t>
  </si>
  <si>
    <t>MUSCULDY</t>
  </si>
  <si>
    <t>NABAS</t>
  </si>
  <si>
    <t>NARCASTET</t>
  </si>
  <si>
    <t>NARP</t>
  </si>
  <si>
    <t>NAVAILLES-ANGOS</t>
  </si>
  <si>
    <t>NAVARRENX</t>
  </si>
  <si>
    <t>NAY</t>
  </si>
  <si>
    <t>NOUSTY</t>
  </si>
  <si>
    <t>OGENNE-CAMPTORT</t>
  </si>
  <si>
    <t>OLORON-SAINTE-MARIE</t>
  </si>
  <si>
    <t>ORAÀS</t>
  </si>
  <si>
    <t>ORDIARP</t>
  </si>
  <si>
    <t>ORÈGUE</t>
  </si>
  <si>
    <t>ORIN</t>
  </si>
  <si>
    <t>ORION</t>
  </si>
  <si>
    <t>ORRIULE</t>
  </si>
  <si>
    <t>ORSANCO</t>
  </si>
  <si>
    <t>ORTHEZ</t>
  </si>
  <si>
    <t>OS-MARSILLON</t>
  </si>
  <si>
    <t>OSSAS-SUHARE</t>
  </si>
  <si>
    <t>OSSENX</t>
  </si>
  <si>
    <t>OSSERAIN-RIVAREYTE</t>
  </si>
  <si>
    <t>OSTABAT-ASME</t>
  </si>
  <si>
    <t>OUILLON</t>
  </si>
  <si>
    <t>OUSSE</t>
  </si>
  <si>
    <t>OZENX-MONTESTRUCQ</t>
  </si>
  <si>
    <t>PAGOLLE</t>
  </si>
  <si>
    <t>PARDIES-PIÉTAT</t>
  </si>
  <si>
    <t>PAU</t>
  </si>
  <si>
    <t>PEYRELONGUE-ABOS</t>
  </si>
  <si>
    <t>PIETS-PLASENCE-MOUSTROU</t>
  </si>
  <si>
    <t>POEY-D'OLORON</t>
  </si>
  <si>
    <t>POMPS</t>
  </si>
  <si>
    <t>PONSON-DEBAT-POUTS</t>
  </si>
  <si>
    <t>PONSON-DESSUS</t>
  </si>
  <si>
    <t>PONTACQ</t>
  </si>
  <si>
    <t>PONTIACQ-VIELLEPINTE</t>
  </si>
  <si>
    <t>PORTET</t>
  </si>
  <si>
    <t>POULIACQ</t>
  </si>
  <si>
    <t>POURSIUGUES-BOUCOUE</t>
  </si>
  <si>
    <t>PRÉCHACQ-JOSBAIG</t>
  </si>
  <si>
    <t>PRÉCHACQ-NAVARRENX</t>
  </si>
  <si>
    <t>PRÉCILHON</t>
  </si>
  <si>
    <t>PUYOÔ</t>
  </si>
  <si>
    <t>RAMOUS</t>
  </si>
  <si>
    <t>RÉBÉNACQ</t>
  </si>
  <si>
    <t>RIBARROUY</t>
  </si>
  <si>
    <t>RIUPEYROUS</t>
  </si>
  <si>
    <t>RIVEHAUTE</t>
  </si>
  <si>
    <t>RONTIGNON</t>
  </si>
  <si>
    <t>ROQUIAGUE</t>
  </si>
  <si>
    <t>SAINT-ABIT</t>
  </si>
  <si>
    <t>SAINT-ARMOU</t>
  </si>
  <si>
    <t>SAINT-BOÈS</t>
  </si>
  <si>
    <t>SAINT-CASTIN</t>
  </si>
  <si>
    <t>SAINTE-COLOME</t>
  </si>
  <si>
    <t>SAINT-DOS</t>
  </si>
  <si>
    <t>SAINT-GIRONS</t>
  </si>
  <si>
    <t>SAINT-GLADIE-ARRIVE-MUNEIN</t>
  </si>
  <si>
    <t>SAINT-GOIN</t>
  </si>
  <si>
    <t>SAINT-JAMMES</t>
  </si>
  <si>
    <t>SAINT-JEAN-POUDGE</t>
  </si>
  <si>
    <t>SAINT-JUST-IBARRE</t>
  </si>
  <si>
    <t>SAINT-LAURENT-BRETAGNE</t>
  </si>
  <si>
    <t>SAINT-MÉDARD</t>
  </si>
  <si>
    <t>SAINT-PALAIS</t>
  </si>
  <si>
    <t>SAINT-PÉ-DE-LÉREN</t>
  </si>
  <si>
    <t>SAINT-VINCENT</t>
  </si>
  <si>
    <t>SALIES-DE-BÉARN</t>
  </si>
  <si>
    <t>SALLES-MONGISCARD</t>
  </si>
  <si>
    <t>SALLESPISSE</t>
  </si>
  <si>
    <t>SAMES</t>
  </si>
  <si>
    <t>SAMSONS-LION</t>
  </si>
  <si>
    <t>SARPOURENX</t>
  </si>
  <si>
    <t>SAUBOLE</t>
  </si>
  <si>
    <t>SAUCÈDE</t>
  </si>
  <si>
    <t>SAUGUIS-SAINT-ÉTIENNE</t>
  </si>
  <si>
    <t>SAULT-DE-NAVAILLES</t>
  </si>
  <si>
    <t>SAUVAGNON</t>
  </si>
  <si>
    <t>SAUVELADE</t>
  </si>
  <si>
    <t>SAUVETERRE-DE-BÉARN</t>
  </si>
  <si>
    <t>SÉBY</t>
  </si>
  <si>
    <t>SEDZE-MAUBECQ</t>
  </si>
  <si>
    <t>SEDZÈRE</t>
  </si>
  <si>
    <t>SÉMÉACQ-BLACHON</t>
  </si>
  <si>
    <t>SENDETS</t>
  </si>
  <si>
    <t>SERRES-CASTET</t>
  </si>
  <si>
    <t>SERRES-MORLAÀS</t>
  </si>
  <si>
    <t>SÉVIGNACQ-MEYRACQ</t>
  </si>
  <si>
    <t>SÉVIGNACQ</t>
  </si>
  <si>
    <t>SIMACOURBE</t>
  </si>
  <si>
    <t>SOUMOULOU</t>
  </si>
  <si>
    <t>SUS</t>
  </si>
  <si>
    <t>SUSMIOU</t>
  </si>
  <si>
    <t>TABAILLE-USQUAIN</t>
  </si>
  <si>
    <t>TADOUSSE-USSAU</t>
  </si>
  <si>
    <t>TARON-SADIRAC-VIELLENAVE</t>
  </si>
  <si>
    <t>THÈZE</t>
  </si>
  <si>
    <t>TROIS-VILLES</t>
  </si>
  <si>
    <t>UHART-MIXE</t>
  </si>
  <si>
    <t>UROST</t>
  </si>
  <si>
    <t>URT</t>
  </si>
  <si>
    <t>UZAN</t>
  </si>
  <si>
    <t>UZEIN</t>
  </si>
  <si>
    <t>UZOS</t>
  </si>
  <si>
    <t>VERDETS</t>
  </si>
  <si>
    <t>VIALER</t>
  </si>
  <si>
    <t>VIELLENAVE-DE-NAVARRENX</t>
  </si>
  <si>
    <t>VIELLESÉGURE</t>
  </si>
  <si>
    <t>VIGNES</t>
  </si>
  <si>
    <t>VIODOS-ABENSE-DE-BAS</t>
  </si>
  <si>
    <t>VIVEN</t>
  </si>
  <si>
    <t>ADE</t>
  </si>
  <si>
    <t>ALLIER</t>
  </si>
  <si>
    <t>ANDREST</t>
  </si>
  <si>
    <t>ANGOS</t>
  </si>
  <si>
    <t>LES ANGLES</t>
  </si>
  <si>
    <t>ANSOST</t>
  </si>
  <si>
    <t>ANTIN</t>
  </si>
  <si>
    <t>ANTIST</t>
  </si>
  <si>
    <t>ARCIZAC-ADOUR</t>
  </si>
  <si>
    <t>ARCIZAC-EZ-ANGLES</t>
  </si>
  <si>
    <t>ARIES-ESPENAN</t>
  </si>
  <si>
    <t>ARRODETS-EZ-ANGLES</t>
  </si>
  <si>
    <t>ARTAGNAN</t>
  </si>
  <si>
    <t>ARTIGUES</t>
  </si>
  <si>
    <t>ASPIN-EN-LAVEDAN</t>
  </si>
  <si>
    <t>ASTUGUE</t>
  </si>
  <si>
    <t>AUBAREDE</t>
  </si>
  <si>
    <t>AUREILHAN</t>
  </si>
  <si>
    <t>AURIEBAT</t>
  </si>
  <si>
    <t>AVERAN</t>
  </si>
  <si>
    <t>AZEREIX</t>
  </si>
  <si>
    <t>BARBACHEN</t>
  </si>
  <si>
    <t>BARBAZAN-DEBAT</t>
  </si>
  <si>
    <t>BARBAZAN-DESSUS</t>
  </si>
  <si>
    <t>BARLEST</t>
  </si>
  <si>
    <t>BARRY</t>
  </si>
  <si>
    <t>BARTHE</t>
  </si>
  <si>
    <t>BARTRES</t>
  </si>
  <si>
    <t>BAZET</t>
  </si>
  <si>
    <t>BAZILLAC</t>
  </si>
  <si>
    <t>BENAC</t>
  </si>
  <si>
    <t>BERNAC-DEBAT</t>
  </si>
  <si>
    <t>BERNAC-DESSUS</t>
  </si>
  <si>
    <t>BERNADETS-DEBAT</t>
  </si>
  <si>
    <t>BERNADETS-DESSUS</t>
  </si>
  <si>
    <t>BETBEZE</t>
  </si>
  <si>
    <t>BETPOUY</t>
  </si>
  <si>
    <t>BONNEFONT</t>
  </si>
  <si>
    <t>BORDERES-SUR-L'ECHEZ</t>
  </si>
  <si>
    <t>BOUILH-DEVANT</t>
  </si>
  <si>
    <t>BOUILH-PEREUILH</t>
  </si>
  <si>
    <t>BOULIN</t>
  </si>
  <si>
    <t>BOURREAC</t>
  </si>
  <si>
    <t>BOURS</t>
  </si>
  <si>
    <t>BUGARD</t>
  </si>
  <si>
    <t>BURG</t>
  </si>
  <si>
    <t>BUZON</t>
  </si>
  <si>
    <t>CABANAC</t>
  </si>
  <si>
    <t>CAIXON</t>
  </si>
  <si>
    <t>CALAVANTE</t>
  </si>
  <si>
    <t>CAMALES</t>
  </si>
  <si>
    <t>CAMPUZAN</t>
  </si>
  <si>
    <t>CASTELNAU-MAGNOAC</t>
  </si>
  <si>
    <t>CASTELNAU-RIVIERE-BASSE</t>
  </si>
  <si>
    <t>CASTELVIEILH</t>
  </si>
  <si>
    <t>CASTERA-LOU</t>
  </si>
  <si>
    <t>CASTERETS</t>
  </si>
  <si>
    <t>CAUBOUS</t>
  </si>
  <si>
    <t>CAUSSADE-RIVIERE</t>
  </si>
  <si>
    <t>CHELLE-DEBAT</t>
  </si>
  <si>
    <t>CHIS</t>
  </si>
  <si>
    <t>CIZOS</t>
  </si>
  <si>
    <t>CLARAC</t>
  </si>
  <si>
    <t>COLLONGUES</t>
  </si>
  <si>
    <t>COUSSAN</t>
  </si>
  <si>
    <t>DEVEZE</t>
  </si>
  <si>
    <t>DOURS</t>
  </si>
  <si>
    <t>ESCAUNETS</t>
  </si>
  <si>
    <t>ESCONDEAUX</t>
  </si>
  <si>
    <t>ESCOUBES-POUTS</t>
  </si>
  <si>
    <t>ESTAMPURES</t>
  </si>
  <si>
    <t>ESTIRAC</t>
  </si>
  <si>
    <t>FONTRAILLES</t>
  </si>
  <si>
    <t>FRECHEDE</t>
  </si>
  <si>
    <t>GALAN</t>
  </si>
  <si>
    <t>GARDERES</t>
  </si>
  <si>
    <t>GAYAN</t>
  </si>
  <si>
    <t>GENSAC</t>
  </si>
  <si>
    <t>GEZ-EZ-ANGLES</t>
  </si>
  <si>
    <t>GONEZ</t>
  </si>
  <si>
    <t>GOUDON</t>
  </si>
  <si>
    <t>GUIZERIX</t>
  </si>
  <si>
    <t>HACHAN</t>
  </si>
  <si>
    <t>HAGEDET</t>
  </si>
  <si>
    <t>HERES</t>
  </si>
  <si>
    <t>HIBARETTE</t>
  </si>
  <si>
    <t>HIIS</t>
  </si>
  <si>
    <t>HORGUES</t>
  </si>
  <si>
    <t>HOURC</t>
  </si>
  <si>
    <t>IBOS</t>
  </si>
  <si>
    <t>JACQUE</t>
  </si>
  <si>
    <t>JARRET</t>
  </si>
  <si>
    <t>JUILLAN</t>
  </si>
  <si>
    <t>JULOS</t>
  </si>
  <si>
    <t>LABATUT-RIVIERE</t>
  </si>
  <si>
    <t>LACASSAGNE</t>
  </si>
  <si>
    <t>LAFITOLE</t>
  </si>
  <si>
    <t>ARRAYOU-LAHITTE</t>
  </si>
  <si>
    <t>LAHITTE-TOUPIERE</t>
  </si>
  <si>
    <t>LALANNE-TRIE</t>
  </si>
  <si>
    <t>LALOUBERE</t>
  </si>
  <si>
    <t>LAMARQUE-PONTACQ</t>
  </si>
  <si>
    <t>LAMARQUE-RUSTAING</t>
  </si>
  <si>
    <t>LAMEAC</t>
  </si>
  <si>
    <t>LANNE</t>
  </si>
  <si>
    <t>LANSAC</t>
  </si>
  <si>
    <t>LAPEYRE</t>
  </si>
  <si>
    <t>LARAN</t>
  </si>
  <si>
    <t>LARROQUE</t>
  </si>
  <si>
    <t>LASCAZERES</t>
  </si>
  <si>
    <t>LASLADES</t>
  </si>
  <si>
    <t>LAYRISSE</t>
  </si>
  <si>
    <t>LESCURRY</t>
  </si>
  <si>
    <t>LESPOUEY</t>
  </si>
  <si>
    <t>LEZIGNAN</t>
  </si>
  <si>
    <t>LHEZ</t>
  </si>
  <si>
    <t>LIAC</t>
  </si>
  <si>
    <t>LIBAROS</t>
  </si>
  <si>
    <t>LIZOS</t>
  </si>
  <si>
    <t>LOUBAJAC</t>
  </si>
  <si>
    <t>LOUCRUP</t>
  </si>
  <si>
    <t>LOUEY</t>
  </si>
  <si>
    <t>LOUIT</t>
  </si>
  <si>
    <t>LOURDES</t>
  </si>
  <si>
    <t>LUBRET-SAINT-LUC</t>
  </si>
  <si>
    <t>LUBY-BETMONT</t>
  </si>
  <si>
    <t>LUGAGNAN</t>
  </si>
  <si>
    <t>LUQUET</t>
  </si>
  <si>
    <t>LUSTAR</t>
  </si>
  <si>
    <t>MADIRAN</t>
  </si>
  <si>
    <t>MANSAN</t>
  </si>
  <si>
    <t>MARQUERIE</t>
  </si>
  <si>
    <t>MARSAC</t>
  </si>
  <si>
    <t>MAUBOURGUET</t>
  </si>
  <si>
    <t>MINGOT</t>
  </si>
  <si>
    <t>MOMERES</t>
  </si>
  <si>
    <t>MONLEON-MAGNOAC</t>
  </si>
  <si>
    <t>MONTIGNAC</t>
  </si>
  <si>
    <t>MOULEDOUS</t>
  </si>
  <si>
    <t>MOUMOULOUS</t>
  </si>
  <si>
    <t>MUN</t>
  </si>
  <si>
    <t>NOUILHAN</t>
  </si>
  <si>
    <t>ODOS</t>
  </si>
  <si>
    <t>OLEAC-DEBAT</t>
  </si>
  <si>
    <t>OMEX</t>
  </si>
  <si>
    <t>ORDIZAN</t>
  </si>
  <si>
    <t>ORGAN</t>
  </si>
  <si>
    <t>ORIEUX</t>
  </si>
  <si>
    <t>ORINCLES</t>
  </si>
  <si>
    <t>ORLEIX</t>
  </si>
  <si>
    <t>OROIX</t>
  </si>
  <si>
    <t>OSMETS</t>
  </si>
  <si>
    <t>OSSEN</t>
  </si>
  <si>
    <t>OSSUN</t>
  </si>
  <si>
    <t>OSSUN-EZ-ANGLES</t>
  </si>
  <si>
    <t>OURSBELILLE</t>
  </si>
  <si>
    <t>PAREAC</t>
  </si>
  <si>
    <t>PEYRAUBE</t>
  </si>
  <si>
    <t>PEYRET-SAINT-ANDRE</t>
  </si>
  <si>
    <t>PEYRIGUERE</t>
  </si>
  <si>
    <t>PEYROUSE</t>
  </si>
  <si>
    <t>PEYRUN</t>
  </si>
  <si>
    <t>PINTAC</t>
  </si>
  <si>
    <t>POUEYFERRE</t>
  </si>
  <si>
    <t>POUYASTRUC</t>
  </si>
  <si>
    <t>PUJO</t>
  </si>
  <si>
    <t>PUNTOUS</t>
  </si>
  <si>
    <t>PUYDARRIEUX</t>
  </si>
  <si>
    <t>RABASTENS-DE-BIGORRE</t>
  </si>
  <si>
    <t>RECURT</t>
  </si>
  <si>
    <t>SABALOS</t>
  </si>
  <si>
    <t>SABARROS</t>
  </si>
  <si>
    <t>SADOURNIN</t>
  </si>
  <si>
    <t>SAINT-LANNE</t>
  </si>
  <si>
    <t>SAINT-LEZER</t>
  </si>
  <si>
    <t>SAINT-PE-DE-BIGORRE</t>
  </si>
  <si>
    <t>SAINT-SEVER-DE-RUSTAN</t>
  </si>
  <si>
    <t>SALLES-ADOUR</t>
  </si>
  <si>
    <t>SANOUS</t>
  </si>
  <si>
    <t>SARIAC-MAGNOAC</t>
  </si>
  <si>
    <t>SARNIGUET</t>
  </si>
  <si>
    <t>SARRIAC-BIGORRE</t>
  </si>
  <si>
    <t>SARROUILLES</t>
  </si>
  <si>
    <t>SAUVETERRE</t>
  </si>
  <si>
    <t>SEGUS</t>
  </si>
  <si>
    <t>SEMEAC</t>
  </si>
  <si>
    <t>SENAC</t>
  </si>
  <si>
    <t>SENTOUS</t>
  </si>
  <si>
    <t>SERON</t>
  </si>
  <si>
    <t>SERE-RUSTAING</t>
  </si>
  <si>
    <t>SIARROUY</t>
  </si>
  <si>
    <t>SINZOS</t>
  </si>
  <si>
    <t>SOMBRUN</t>
  </si>
  <si>
    <t>SOREAC</t>
  </si>
  <si>
    <t>SOUBLECAUSE</t>
  </si>
  <si>
    <t>SOUES</t>
  </si>
  <si>
    <t>SOUYEAUX</t>
  </si>
  <si>
    <t>TALAZAC</t>
  </si>
  <si>
    <t>TARASTEIX</t>
  </si>
  <si>
    <t>TARBES</t>
  </si>
  <si>
    <t>THERMES-MAGNOAC</t>
  </si>
  <si>
    <t>THUY</t>
  </si>
  <si>
    <t>TOSTAT</t>
  </si>
  <si>
    <t>TOURNAY</t>
  </si>
  <si>
    <t>TOURNOUS-DARRE</t>
  </si>
  <si>
    <t>TOURNOUS-DEVANT</t>
  </si>
  <si>
    <t>TREBONS</t>
  </si>
  <si>
    <t>TRIE-SUR-BAISE</t>
  </si>
  <si>
    <t>TROULEY-LABARTHE</t>
  </si>
  <si>
    <t>UGNOUAS</t>
  </si>
  <si>
    <t>VIC-EN-BIGORRE</t>
  </si>
  <si>
    <t>VIDOU</t>
  </si>
  <si>
    <t>VIDOUZE</t>
  </si>
  <si>
    <t>VIELLE-ADOUR</t>
  </si>
  <si>
    <t>VIEUZOS</t>
  </si>
  <si>
    <t>VIGER</t>
  </si>
  <si>
    <t>VILLEFRANQUE</t>
  </si>
  <si>
    <t>VILLEMBITS</t>
  </si>
  <si>
    <t>VILLEMUR</t>
  </si>
  <si>
    <t>VILLENAVE-PRES-BEARN</t>
  </si>
  <si>
    <t>VILLENAVE-PRES-MARSAC</t>
  </si>
  <si>
    <t>VISKER</t>
  </si>
  <si>
    <t>PARAY-LE-MONIAL</t>
  </si>
  <si>
    <t>SAINT-YAN</t>
  </si>
  <si>
    <t>VARENNE-SAINT-GERMAIN</t>
  </si>
  <si>
    <t>VITRY-EN-CHAROLLAIS</t>
  </si>
  <si>
    <t>BERFAY</t>
  </si>
  <si>
    <t>BESSE SUR BRAYE</t>
  </si>
  <si>
    <t>CHAPELLE DU BOIS</t>
  </si>
  <si>
    <t>LA CHAPELLE HUON</t>
  </si>
  <si>
    <t>CHERRE AU</t>
  </si>
  <si>
    <t>COGNERS</t>
  </si>
  <si>
    <t>CONFLANS SUR ANILLE</t>
  </si>
  <si>
    <t>CORMES</t>
  </si>
  <si>
    <t>COUDRECIEUX</t>
  </si>
  <si>
    <t>COURGENARD</t>
  </si>
  <si>
    <t>DEHAULT</t>
  </si>
  <si>
    <t>ECORPAIN</t>
  </si>
  <si>
    <t>VAL D'ETANGSON</t>
  </si>
  <si>
    <t>LAMNAY</t>
  </si>
  <si>
    <t>MAROLLES LES SAINT CALAIS</t>
  </si>
  <si>
    <t>MONTAILLE</t>
  </si>
  <si>
    <t>RAHAY</t>
  </si>
  <si>
    <t>SAINT AUBIN DES COUDRAIS</t>
  </si>
  <si>
    <t>SAINT CALAIS</t>
  </si>
  <si>
    <t>SAINTE CEROTTE</t>
  </si>
  <si>
    <t>SAINT GERVAIS DE VIC</t>
  </si>
  <si>
    <t>SAINT JEAN DES ECHELLES</t>
  </si>
  <si>
    <t>THELIGNY</t>
  </si>
  <si>
    <t>VALENNES</t>
  </si>
  <si>
    <t>VANCE</t>
  </si>
  <si>
    <t>VILLAINES LA GONAIS</t>
  </si>
  <si>
    <t>AIX-LES-BAINS</t>
  </si>
  <si>
    <t>ENTRELACS lac du Bourget et rive uniquement</t>
  </si>
  <si>
    <t>BOURDEAU</t>
  </si>
  <si>
    <t xml:space="preserve">LE BOURGET-DU-LAC </t>
  </si>
  <si>
    <t>BRISON-SAINT-INNOCENT</t>
  </si>
  <si>
    <t>LA CHAPELLE-DU-MONT-DU-CHAT</t>
  </si>
  <si>
    <t>CHINDRIEUX lac du Bourget et rive uniquement</t>
  </si>
  <si>
    <t>CONJUXlac du Bourget et rive uniquement</t>
  </si>
  <si>
    <t>DRUMETTAZ-CLARAFOND</t>
  </si>
  <si>
    <t>GRESY-SUR-AIX</t>
  </si>
  <si>
    <t>MOUXY</t>
  </si>
  <si>
    <t>PUGNY-CHATENOD</t>
  </si>
  <si>
    <t>SAINT-JEAN-DE-CHEVELU</t>
  </si>
  <si>
    <t>SAINT-PIERRE DE CURTILLE lac du Bourget et rive uniquement</t>
  </si>
  <si>
    <t>TRESSERVE</t>
  </si>
  <si>
    <t>TREVIGNIN</t>
  </si>
  <si>
    <t xml:space="preserve">VIVIERS-DU-LAC </t>
  </si>
  <si>
    <t>ANCOURTEVILLE-SUR-HÉRICOURT</t>
  </si>
  <si>
    <t>ANCRETTEVILLE-SUR-MER</t>
  </si>
  <si>
    <t>ANGERVILLE-LA-MARTEL</t>
  </si>
  <si>
    <t>ANVEVILLE</t>
  </si>
  <si>
    <t>ARGUEIL</t>
  </si>
  <si>
    <t>AUBERVILLE-LA-MANUEL</t>
  </si>
  <si>
    <t>AUZOUVILLE-SUR-RY</t>
  </si>
  <si>
    <t>BEAUBEC-LA-ROSIÈRE</t>
  </si>
  <si>
    <t>BEAUSSAULT</t>
  </si>
  <si>
    <t>LA BELLIÈRE</t>
  </si>
  <si>
    <t>BERTHEAUVILLE</t>
  </si>
  <si>
    <t>BERTREVILLE</t>
  </si>
  <si>
    <t>BEUZEVILLE-LA-GUERARD</t>
  </si>
  <si>
    <t>BIERVILLE</t>
  </si>
  <si>
    <t>BLAINVILLE-CREVON</t>
  </si>
  <si>
    <t>BOIS-D’ENNEBOURG</t>
  </si>
  <si>
    <t>BOIS-GUILBERT</t>
  </si>
  <si>
    <t>BOIS-HEROULT</t>
  </si>
  <si>
    <t>BOIS-L’EVEQUE</t>
  </si>
  <si>
    <t>BOISSAY</t>
  </si>
  <si>
    <t>BOSC-BORDEL</t>
  </si>
  <si>
    <t>BOSC-EDELINE</t>
  </si>
  <si>
    <t>BOSVILLE</t>
  </si>
  <si>
    <t>BREMONTIER-MERVAL</t>
  </si>
  <si>
    <t>BUCHY</t>
  </si>
  <si>
    <t>CAILLY</t>
  </si>
  <si>
    <t>CANOUVILLE</t>
  </si>
  <si>
    <t>CANY-BARVILLE</t>
  </si>
  <si>
    <t>CARVILLE-POT-DE-FER</t>
  </si>
  <si>
    <t>CATENAY</t>
  </si>
  <si>
    <t>LA CHAPELLE-SAINT-OUEN</t>
  </si>
  <si>
    <t>CLASVILLE</t>
  </si>
  <si>
    <t>CLEUVILLE</t>
  </si>
  <si>
    <t>CLIPONVILLE</t>
  </si>
  <si>
    <t>COMPAINVILLE</t>
  </si>
  <si>
    <t>CONTEVILLE</t>
  </si>
  <si>
    <t>CRASVILLE-LA-MALLET</t>
  </si>
  <si>
    <t>CRIEL-SUR-MER</t>
  </si>
  <si>
    <t>CRIQUETOT-LE-MAUCONDUIT</t>
  </si>
  <si>
    <t>COIRSY-SUR-ANDELLE</t>
  </si>
  <si>
    <t>DAMPIERRE-EN-BRAY</t>
  </si>
  <si>
    <t>DOUDEAUVILLE</t>
  </si>
  <si>
    <t>DOUDEVILLE</t>
  </si>
  <si>
    <t>DROSAY</t>
  </si>
  <si>
    <t>ELBEUF-SUR-ANDELLE</t>
  </si>
  <si>
    <t>ENVRONVILLE</t>
  </si>
  <si>
    <t>ERNEMONT-SUR-BUCHY</t>
  </si>
  <si>
    <t>ETALONDES</t>
  </si>
  <si>
    <t>EU</t>
  </si>
  <si>
    <t>TERRE-DE-CAUX</t>
  </si>
  <si>
    <t>LA FERTE-SAINT-SAMSON</t>
  </si>
  <si>
    <t>FLOCQUES</t>
  </si>
  <si>
    <t>FORGES-LES-EAUX</t>
  </si>
  <si>
    <t>FRY</t>
  </si>
  <si>
    <t>FULTOT</t>
  </si>
  <si>
    <t>GAILLEFONTAINE</t>
  </si>
  <si>
    <t>GANCOURT-SAINT-ETIENNE</t>
  </si>
  <si>
    <t>GERPONVILLE</t>
  </si>
  <si>
    <t>GRAINVILLE-LA-TEINTURIÈRE</t>
  </si>
  <si>
    <t>GRAINVILLE-SUR-RY</t>
  </si>
  <si>
    <t>GRUMESNIL</t>
  </si>
  <si>
    <t>LA HALLOTIÈRE</t>
  </si>
  <si>
    <t>LE HANOUARD</t>
  </si>
  <si>
    <t>HARCANVILLE</t>
  </si>
  <si>
    <t>HAUCOURT</t>
  </si>
  <si>
    <t>HAUSSEZ</t>
  </si>
  <si>
    <t>HAUTOT-L’AUVRAY</t>
  </si>
  <si>
    <t>HAUTOT-SAINT-SUPLICE</t>
  </si>
  <si>
    <t>RONCHEROLLES-EN-BRAY</t>
  </si>
  <si>
    <t>HERICOURT-EN-CAUX</t>
  </si>
  <si>
    <t>LE HERON</t>
  </si>
  <si>
    <t>HERONCHELLES</t>
  </si>
  <si>
    <t>HODENG-HODENGER</t>
  </si>
  <si>
    <t>INGOUVILLE</t>
  </si>
  <si>
    <t>LONGMESNIL</t>
  </si>
  <si>
    <t>LONGUERUE</t>
  </si>
  <si>
    <t>MALLEVILLE-LES-GRÈS</t>
  </si>
  <si>
    <t>MARTAINVILLE-EPREVILLE</t>
  </si>
  <si>
    <t>MATHONVILLE</t>
  </si>
  <si>
    <t>MAUQUENCHY</t>
  </si>
  <si>
    <t>MENERVAL</t>
  </si>
  <si>
    <t>MESANGUEVILLE</t>
  </si>
  <si>
    <t>LE MESNIL-LIEUBRAY</t>
  </si>
  <si>
    <t>MESNIL-MAUGER</t>
  </si>
  <si>
    <t>MONTEROLIER</t>
  </si>
  <si>
    <t>MORGNY-LA-POMMERAYE</t>
  </si>
  <si>
    <t>MORVILLE-SUR-ANDELLE</t>
  </si>
  <si>
    <t>NEVILLE</t>
  </si>
  <si>
    <t>NOLLEVAL</t>
  </si>
  <si>
    <t>NORMANVILLE</t>
  </si>
  <si>
    <t>OCQUEVILLE</t>
  </si>
  <si>
    <t>OHERVILLE</t>
  </si>
  <si>
    <t>OUAINVILLE</t>
  </si>
  <si>
    <t>OURVILLE-EN-CAUX</t>
  </si>
  <si>
    <t>PALUEL</t>
  </si>
  <si>
    <t>PIERREVAL</t>
  </si>
  <si>
    <t>POMMEREUX</t>
  </si>
  <si>
    <t>PONT-ET-MARAIS</t>
  </si>
  <si>
    <t>PRÉAUX</t>
  </si>
  <si>
    <t>QUINCAMPOIX</t>
  </si>
  <si>
    <t>REBETS</t>
  </si>
  <si>
    <t>RIVILLE</t>
  </si>
  <si>
    <t>ROBERTOT</t>
  </si>
  <si>
    <t>ROCQUEFORT</t>
  </si>
  <si>
    <t>ROUTES</t>
  </si>
  <si>
    <t>ROUVRAY-CATILLON</t>
  </si>
  <si>
    <t>LA-RUE-SAINT-PIERRE</t>
  </si>
  <si>
    <t>RY</t>
  </si>
  <si>
    <t>SAINT-AIGNAN-SUR-RY</t>
  </si>
  <si>
    <t>SAINT-ANDRÉ-SUR-CAILLY</t>
  </si>
  <si>
    <t>SAINTE-CROIX-SUR-BUCHY</t>
  </si>
  <si>
    <t>SAINT-DENIS-LE-THIBOULT</t>
  </si>
  <si>
    <t>SAINTE-GENEVIEVE</t>
  </si>
  <si>
    <t>SAINT-GEORGES-SUR-FONTAINE</t>
  </si>
  <si>
    <t>SAINT-GERMAIN-DES-ESSOURTS</t>
  </si>
  <si>
    <t>SAINT-GERMAIN-SOUS-CAILLY</t>
  </si>
  <si>
    <t>SAINT LUCIEN</t>
  </si>
  <si>
    <t>SAINT- LUCIEN</t>
  </si>
  <si>
    <t>SAINT-MARTIN-AUX-BUNEAUX</t>
  </si>
  <si>
    <t>SAINT-MICHEL-D’HALESCOURT</t>
  </si>
  <si>
    <t>SAINT-RIQUIER-ES-PLAINS</t>
  </si>
  <si>
    <t>SAINT-SYLVAIN</t>
  </si>
  <si>
    <t>SAINT-VAAST-DIEPPEDALLE</t>
  </si>
  <si>
    <t>SAINT-VALERY-EN-CAUX</t>
  </si>
  <si>
    <t>SASSETOT-LE-MAUCONDUIT</t>
  </si>
  <si>
    <t>SASSEVILLE</t>
  </si>
  <si>
    <t>SAUMONT-LA-POTERIE</t>
  </si>
  <si>
    <t>SERQUEUX</t>
  </si>
  <si>
    <t>SERVAVILLE-SALMONVILLE</t>
  </si>
  <si>
    <t>SIGY-EN-BRAY</t>
  </si>
  <si>
    <t>SOMMERY</t>
  </si>
  <si>
    <t>SOMMESNIL</t>
  </si>
  <si>
    <t>SORQUAINVILLE</t>
  </si>
  <si>
    <t>THEROULDEVILLE</t>
  </si>
  <si>
    <t>THEUVILLE-AUX-MAILLOTS</t>
  </si>
  <si>
    <t>THIERGEVILLE</t>
  </si>
  <si>
    <t>THIETREVILLE</t>
  </si>
  <si>
    <t>LE THIL-RIBERPRÉ</t>
  </si>
  <si>
    <t>THIOUVILLE</t>
  </si>
  <si>
    <t>LE TRÉPORT</t>
  </si>
  <si>
    <t>VALMONT</t>
  </si>
  <si>
    <t>VEAUVILLE-LES-QUELLES</t>
  </si>
  <si>
    <t>BUTOT-VENESVILLE</t>
  </si>
  <si>
    <t>VEULETTES-SUR-MER</t>
  </si>
  <si>
    <t>VIEUX-MANOIR</t>
  </si>
  <si>
    <t>LA VIEUX-RUE</t>
  </si>
  <si>
    <t>VINNEMERVILLE</t>
  </si>
  <si>
    <t>VITTEFLEUR</t>
  </si>
  <si>
    <t>YPREVILLE-BIVILLE</t>
  </si>
  <si>
    <t>YQUEBEUF</t>
  </si>
  <si>
    <t>FRESNES-SUR-MARNE</t>
  </si>
  <si>
    <t>L'ABSIE</t>
  </si>
  <si>
    <t>ADILLY</t>
  </si>
  <si>
    <t>AIFFRES</t>
  </si>
  <si>
    <t>AIRVAULT pointe Nord délimitée au sud par la voie ferrée</t>
  </si>
  <si>
    <t>ALLONNE</t>
  </si>
  <si>
    <t>AMAILLOUX</t>
  </si>
  <si>
    <t>AMURE</t>
  </si>
  <si>
    <t>ARCAIS</t>
  </si>
  <si>
    <t>ARDIN</t>
  </si>
  <si>
    <t>ARGENTONNAY</t>
  </si>
  <si>
    <t>ARGENTON-L'EGLISE</t>
  </si>
  <si>
    <t>ASSAIS-LES-JUMEAUX</t>
  </si>
  <si>
    <t>AUBIGNY</t>
  </si>
  <si>
    <t>AUGE</t>
  </si>
  <si>
    <t>AVAILLES-THOUARSAIS</t>
  </si>
  <si>
    <t>AZAY-LE-BRULE</t>
  </si>
  <si>
    <t>AZAY-SUR-THOUET</t>
  </si>
  <si>
    <t>BEAULIEU-SOUS-PARTHENAY</t>
  </si>
  <si>
    <t>BECELEUF</t>
  </si>
  <si>
    <t>BESSINES</t>
  </si>
  <si>
    <t>LE BEUGNON</t>
  </si>
  <si>
    <t>BOISME</t>
  </si>
  <si>
    <t>LA BOISSIERE-EN-GATINE</t>
  </si>
  <si>
    <t>BOUILLE-LORETZ</t>
  </si>
  <si>
    <t>LE BOURDET</t>
  </si>
  <si>
    <t>BOUSSAIS</t>
  </si>
  <si>
    <t>LA CRECHE</t>
  </si>
  <si>
    <t>BRESSUIRE</t>
  </si>
  <si>
    <t>BRETIGNOLLES</t>
  </si>
  <si>
    <t>LE BREUIL-BERNARD</t>
  </si>
  <si>
    <t>BRION-PRES-THOUET</t>
  </si>
  <si>
    <t>LE BUSSEAU</t>
  </si>
  <si>
    <t>CAUNAY</t>
  </si>
  <si>
    <t>CERIZAY</t>
  </si>
  <si>
    <t>VAL EN VIGNES Nord -  délimitée au Sud par la D31</t>
  </si>
  <si>
    <t>CHAMPDENIERS-SAINT-DENIS</t>
  </si>
  <si>
    <t>CHANTECORPS</t>
  </si>
  <si>
    <t>LA CHAPELLE-BATON</t>
  </si>
  <si>
    <t>LA CHAPELLE-BERTRAND</t>
  </si>
  <si>
    <t>LA CHAPELLE-POUILLOUX</t>
  </si>
  <si>
    <t>LA CHAPELLE-SAINT-ETIENNE</t>
  </si>
  <si>
    <t>LA CHAPELLE-SAINT-LAURENT</t>
  </si>
  <si>
    <t>LA CHAPELLE-THIREUIL</t>
  </si>
  <si>
    <t>MAULEON</t>
  </si>
  <si>
    <t>CHATILLON-SUR-THOUET</t>
  </si>
  <si>
    <t>CHAURAY</t>
  </si>
  <si>
    <t>CHERVEUX</t>
  </si>
  <si>
    <t>CHICHE</t>
  </si>
  <si>
    <t>LE CHILLOU</t>
  </si>
  <si>
    <t>CIRIERES</t>
  </si>
  <si>
    <t>CLAVE</t>
  </si>
  <si>
    <t>CLESSE</t>
  </si>
  <si>
    <t>COMBRAND</t>
  </si>
  <si>
    <t>COULON</t>
  </si>
  <si>
    <t>COULONGES-SUR-L'AUTIZE</t>
  </si>
  <si>
    <t>COULONGES-THOUARSAIS</t>
  </si>
  <si>
    <t>COURLAY</t>
  </si>
  <si>
    <t>DOUX</t>
  </si>
  <si>
    <t>ECHIRE</t>
  </si>
  <si>
    <t>EPANNES</t>
  </si>
  <si>
    <t>EXIREUIL</t>
  </si>
  <si>
    <t>FAYE-L'ABBESSE</t>
  </si>
  <si>
    <t>FAYE-SUR-ARDIN</t>
  </si>
  <si>
    <t>FENERY</t>
  </si>
  <si>
    <t>FENIOUX</t>
  </si>
  <si>
    <t>LA FERRIERE-EN-PARTHENAY</t>
  </si>
  <si>
    <t>LA FORET-SUR-SEVRE</t>
  </si>
  <si>
    <t>FORS</t>
  </si>
  <si>
    <t>FRANCOIS</t>
  </si>
  <si>
    <t>FRONTENAY-ROHAN-ROHAN</t>
  </si>
  <si>
    <t>GEAY</t>
  </si>
  <si>
    <t>GENNETON</t>
  </si>
  <si>
    <t>GERMOND-ROUVRE</t>
  </si>
  <si>
    <t>GLENAY</t>
  </si>
  <si>
    <t>GOURGE</t>
  </si>
  <si>
    <t>LES GROSEILLERS</t>
  </si>
  <si>
    <t>IRAIS</t>
  </si>
  <si>
    <t>LAGEON</t>
  </si>
  <si>
    <t>LARGEASSE</t>
  </si>
  <si>
    <t>LHOUMOIS</t>
  </si>
  <si>
    <t>LIMALONGES</t>
  </si>
  <si>
    <t>LORIGNE</t>
  </si>
  <si>
    <t>LOUIN</t>
  </si>
  <si>
    <t>LOUZY</t>
  </si>
  <si>
    <t>LUCHE-THOUARSAIS</t>
  </si>
  <si>
    <t>LUZAY</t>
  </si>
  <si>
    <t>MAGNE</t>
  </si>
  <si>
    <t>MAIRE-LEVESCAULT</t>
  </si>
  <si>
    <t>MAISONTIERS</t>
  </si>
  <si>
    <t>MARNES</t>
  </si>
  <si>
    <t>PLAINES-ET-VALLEES</t>
  </si>
  <si>
    <t>MAUZE-THOUARSAIS</t>
  </si>
  <si>
    <t>MAZIERES-EN-GATINE</t>
  </si>
  <si>
    <t>MISSE</t>
  </si>
  <si>
    <t>MONCOUTANT</t>
  </si>
  <si>
    <t>MONTALEMBERT</t>
  </si>
  <si>
    <t>MONTRAVERS</t>
  </si>
  <si>
    <t>MOUTIERS-SOUS-CHANTEMERLE</t>
  </si>
  <si>
    <t>NEUVY-BOUIN</t>
  </si>
  <si>
    <t>NIORT</t>
  </si>
  <si>
    <t>NUEIL-LES-AUBIERS</t>
  </si>
  <si>
    <t>OIRON</t>
  </si>
  <si>
    <t>OROUX</t>
  </si>
  <si>
    <t>PAMPLIE</t>
  </si>
  <si>
    <t>PARTHENAY</t>
  </si>
  <si>
    <t>PAS-DE-JEU</t>
  </si>
  <si>
    <t>LA PETITE-BOISSIERE</t>
  </si>
  <si>
    <t>LA PEYRATTE</t>
  </si>
  <si>
    <t>PIERREFITTE</t>
  </si>
  <si>
    <t>LE PIN</t>
  </si>
  <si>
    <t>PLIBOUX</t>
  </si>
  <si>
    <t>POMPAIRE</t>
  </si>
  <si>
    <t>POUGNE-HERISSON</t>
  </si>
  <si>
    <t>PRESSIGNY</t>
  </si>
  <si>
    <t>PRIN-DEYRANCON</t>
  </si>
  <si>
    <t>PUGNY</t>
  </si>
  <si>
    <t>PUIHARDY</t>
  </si>
  <si>
    <t>LE PUY-SAINT-BONNET</t>
  </si>
  <si>
    <t>REFFANNES</t>
  </si>
  <si>
    <t>LE RETAIL</t>
  </si>
  <si>
    <t>SAINT-AMAND-SUR-SEVRE</t>
  </si>
  <si>
    <t>SAINT-ANDRE-SUR-SEVRE</t>
  </si>
  <si>
    <t>SAINT-AUBIN-DU-PLAIN</t>
  </si>
  <si>
    <t>SAINT-AUBIN-LE-CLOUD</t>
  </si>
  <si>
    <t>SAINT-CHRISTOPHE-SUR-ROC</t>
  </si>
  <si>
    <t>VOULMENTIN</t>
  </si>
  <si>
    <t>SAINT-CYR-LA-LANDE</t>
  </si>
  <si>
    <t>SAINT-GELAIS</t>
  </si>
  <si>
    <t>SAINT-GENEROUX</t>
  </si>
  <si>
    <t>SAINT-GEORGES-DE-NOISNE</t>
  </si>
  <si>
    <t>SAINT-GEORGES-DE-REX</t>
  </si>
  <si>
    <t>SAINT-GERMAIN-DE-LONGUE-CHAUME</t>
  </si>
  <si>
    <t>SAINT-HILAIRE-LA-PALUD</t>
  </si>
  <si>
    <t>SAINT-JACQUES-DE-THOUARS</t>
  </si>
  <si>
    <t>SAINT-JEAN-DE-THOUARS</t>
  </si>
  <si>
    <t>SAINT-JOUIN-DE-MARNES</t>
  </si>
  <si>
    <t>SAINT-JOUIN-DE-MILLY</t>
  </si>
  <si>
    <t>SAINT-LAURS</t>
  </si>
  <si>
    <t>SAINT-LEGER-DE-MONTBRUN</t>
  </si>
  <si>
    <t>SAINT-LIN</t>
  </si>
  <si>
    <t>SAINT-LOUP-LAMAIRE</t>
  </si>
  <si>
    <t>SAINT-MAIXENT-DE-BEUGNE</t>
  </si>
  <si>
    <t>SAINT-MAIXENT-L'ECOLE</t>
  </si>
  <si>
    <t>SAINT-MARC-LA-LANDE</t>
  </si>
  <si>
    <t>SAINT-MARTIN-DE-MACON</t>
  </si>
  <si>
    <t>SAINT-MARTIN-DE-SANZAY</t>
  </si>
  <si>
    <t>SAINT MAURICE ETUSSON</t>
  </si>
  <si>
    <t>SAINT-MAXIRE</t>
  </si>
  <si>
    <t>SAINTE-OUENNE</t>
  </si>
  <si>
    <t>SAINT-PARDOUX</t>
  </si>
  <si>
    <t>SAINT-PAUL-EN-GATINE</t>
  </si>
  <si>
    <t>SAINT-PIERRE-DES-ECHAUBROGNES</t>
  </si>
  <si>
    <t>SAINT-POMPAIN</t>
  </si>
  <si>
    <t>SAINT-REMY</t>
  </si>
  <si>
    <t>SAINT-SYMPHORIEN</t>
  </si>
  <si>
    <t>SAINT-VARENT</t>
  </si>
  <si>
    <t>SAINTE-VERGE</t>
  </si>
  <si>
    <t>SAIVRES</t>
  </si>
  <si>
    <t>SANSAIS</t>
  </si>
  <si>
    <t>SAURAIS</t>
  </si>
  <si>
    <t>SAUZE-VAUSSAIS</t>
  </si>
  <si>
    <t>SCIECQ</t>
  </si>
  <si>
    <t>SCILLE</t>
  </si>
  <si>
    <t>SECONDIGNY</t>
  </si>
  <si>
    <t>SOUTIERS</t>
  </si>
  <si>
    <t>SURIN</t>
  </si>
  <si>
    <t>TAIZE-MAULAIS</t>
  </si>
  <si>
    <t>LE TALLUD</t>
  </si>
  <si>
    <t>TESSONNIERE</t>
  </si>
  <si>
    <t>THENEZAY</t>
  </si>
  <si>
    <t>THOUARS</t>
  </si>
  <si>
    <t>TOURTENAY</t>
  </si>
  <si>
    <t>TRAYES</t>
  </si>
  <si>
    <t>VALLANS</t>
  </si>
  <si>
    <t>LE VANNEAU-IRLEAU</t>
  </si>
  <si>
    <t>VANZAY</t>
  </si>
  <si>
    <t>VASLES</t>
  </si>
  <si>
    <t>VAUSSEROUX</t>
  </si>
  <si>
    <t>VAUTEBIS</t>
  </si>
  <si>
    <t>VERNOUX-EN-GATINE</t>
  </si>
  <si>
    <t>VERRUYES</t>
  </si>
  <si>
    <t>VIENNAY</t>
  </si>
  <si>
    <t>VILLIERS-EN-PLAINE</t>
  </si>
  <si>
    <t>VOUHE</t>
  </si>
  <si>
    <t>VOUILLE</t>
  </si>
  <si>
    <t>XAINTRAY</t>
  </si>
  <si>
    <t>ABBEVILLE</t>
  </si>
  <si>
    <t>AGENVILLERS</t>
  </si>
  <si>
    <t>AIZECOURT-LE-HAUT</t>
  </si>
  <si>
    <t>ALBERT</t>
  </si>
  <si>
    <t>ALLAINES</t>
  </si>
  <si>
    <t>ASSEVILLERS</t>
  </si>
  <si>
    <t>AULT</t>
  </si>
  <si>
    <t>BAIZIEUX</t>
  </si>
  <si>
    <t>BARLEUX</t>
  </si>
  <si>
    <t>BAVELINCOURT</t>
  </si>
  <si>
    <t>BAZENTIN</t>
  </si>
  <si>
    <t>BEAUCOURT-SUR-L’HALLUE</t>
  </si>
  <si>
    <t>BÉHENCOURT</t>
  </si>
  <si>
    <t>BELLOY-EN-SANTERRE</t>
  </si>
  <si>
    <t>BERNAY-EN-PONTHIEU</t>
  </si>
  <si>
    <t>BERNY-EN-SANTERRE</t>
  </si>
  <si>
    <t>BIACHES</t>
  </si>
  <si>
    <t>BOISMONT</t>
  </si>
  <si>
    <t>BONNAY</t>
  </si>
  <si>
    <t>BOUCHAVESNES-BERGEN</t>
  </si>
  <si>
    <t>BOUZINCOURT</t>
  </si>
  <si>
    <t>BRAY-SUR-SOMME</t>
  </si>
  <si>
    <t>BRESLE</t>
  </si>
  <si>
    <t>BRUTELLES</t>
  </si>
  <si>
    <t>BUINGY-SAINT-MACLOU</t>
  </si>
  <si>
    <t>BUIRE-COURCELLES</t>
  </si>
  <si>
    <t>BUIRE-SUR-L’ANCRE</t>
  </si>
  <si>
    <t>BUSSU</t>
  </si>
  <si>
    <t>BUSSY-LÈS-DAOURS</t>
  </si>
  <si>
    <t>CAHON</t>
  </si>
  <si>
    <t>CAMBRON</t>
  </si>
  <si>
    <t>CANCHY</t>
  </si>
  <si>
    <t>CAOURS</t>
  </si>
  <si>
    <t>CAPPY</t>
  </si>
  <si>
    <t>CAYEUX-SUR-MER</t>
  </si>
  <si>
    <t>CERISY</t>
  </si>
  <si>
    <t>CHIPILLY</t>
  </si>
  <si>
    <t>CHUIGNES</t>
  </si>
  <si>
    <t>CLÉRY-SUR-SOMME</t>
  </si>
  <si>
    <t>COMBLES</t>
  </si>
  <si>
    <t>CONTAY</t>
  </si>
  <si>
    <t>CORBIE</t>
  </si>
  <si>
    <t>CRÉCY-EN-PONTHIEU</t>
  </si>
  <si>
    <t>LE CROTOY</t>
  </si>
  <si>
    <t>CURLU</t>
  </si>
  <si>
    <t>DAOURS</t>
  </si>
  <si>
    <t>DERNANCOURT</t>
  </si>
  <si>
    <t>DOINGT</t>
  </si>
  <si>
    <t>DOMPIERRE-BECQUINCOURT</t>
  </si>
  <si>
    <t>DOMVAST</t>
  </si>
  <si>
    <t>DRIENCOURT</t>
  </si>
  <si>
    <t>DRUCAT</t>
  </si>
  <si>
    <t>ECLUSIER-VAUX</t>
  </si>
  <si>
    <t>ESTRÉBOEUF</t>
  </si>
  <si>
    <t>ESTREES-DENIECOURT</t>
  </si>
  <si>
    <t>ETERPIGNY</t>
  </si>
  <si>
    <t>ETINEHEM-MÉRICOURT</t>
  </si>
  <si>
    <t>FAVIÈRES</t>
  </si>
  <si>
    <t>FAY</t>
  </si>
  <si>
    <t>FEUILLÈRES</t>
  </si>
  <si>
    <t>FLAUCOURT</t>
  </si>
  <si>
    <t>FONTAINE-LÈS-CAPPY</t>
  </si>
  <si>
    <t>FONTAINE-SUR-MAYE</t>
  </si>
  <si>
    <t>FOREST-L’ABBAYE</t>
  </si>
  <si>
    <t>FOREST-MONTIERS</t>
  </si>
  <si>
    <t>FORT-MAHON-PLAGE</t>
  </si>
  <si>
    <t>FOUCAUCOURT-EN-SANTERRE</t>
  </si>
  <si>
    <t>FOUILLOY</t>
  </si>
  <si>
    <t>FRANVILLERS</t>
  </si>
  <si>
    <t>FRÉCHENCOURT</t>
  </si>
  <si>
    <t>FRISE</t>
  </si>
  <si>
    <t>FROYELLES</t>
  </si>
  <si>
    <t>GINCHY</t>
  </si>
  <si>
    <t>GRAND-LAVIERS</t>
  </si>
  <si>
    <t>GUILLEMONT</t>
  </si>
  <si>
    <t>LE HAMEL</t>
  </si>
  <si>
    <t>HAMELET</t>
  </si>
  <si>
    <t>HARDECOURT-AUX-BOIS</t>
  </si>
  <si>
    <t>HAUTVILLERS-OUVILLE</t>
  </si>
  <si>
    <t>HEILLY</t>
  </si>
  <si>
    <t>HEM-MONACU</t>
  </si>
  <si>
    <t>HÉNENCOURT</t>
  </si>
  <si>
    <t>HERBÉCOURT</t>
  </si>
  <si>
    <t>LAHOUSSOYE</t>
  </si>
  <si>
    <t>LAMOTTE-BULEUX</t>
  </si>
  <si>
    <t>LAMOTTE-WARFUSÉE</t>
  </si>
  <si>
    <t>LANCHÈRES</t>
  </si>
  <si>
    <t>LAVIÉVILLE</t>
  </si>
  <si>
    <t>LONGUEVAL</t>
  </si>
  <si>
    <t>MACHIEL</t>
  </si>
  <si>
    <t>MACHY</t>
  </si>
  <si>
    <t>CARNOY-MAMETZ</t>
  </si>
  <si>
    <t>MARICOURT</t>
  </si>
  <si>
    <t>MAUREPAS</t>
  </si>
  <si>
    <t>MÉAULTE</t>
  </si>
  <si>
    <t>MÉRICOURT-L’ABBÉ</t>
  </si>
  <si>
    <t>MERS-LES-BAINS</t>
  </si>
  <si>
    <t>MESNIL-BRUNTEL</t>
  </si>
  <si>
    <t>MIANNAY</t>
  </si>
  <si>
    <t>MILLENCOURT</t>
  </si>
  <si>
    <t>MILLENCOURT-EN-PONTHIEU</t>
  </si>
  <si>
    <t>MOISLAINS</t>
  </si>
  <si>
    <t>MONS-BOUBERT</t>
  </si>
  <si>
    <t>MONTAUBAN-DE-PICARDIE</t>
  </si>
  <si>
    <t>MONTIGNY-SUR-L’HALLUE</t>
  </si>
  <si>
    <t>MORCOURT</t>
  </si>
  <si>
    <t>MORLANCOURT</t>
  </si>
  <si>
    <t>NEUFMOULIN</t>
  </si>
  <si>
    <t>NEUILLY-L’HÔPITAL</t>
  </si>
  <si>
    <t>NOUVION</t>
  </si>
  <si>
    <t>NOYELLES-SUR-MER</t>
  </si>
  <si>
    <t>PENDÉ</t>
  </si>
  <si>
    <t>PÉRONNE</t>
  </si>
  <si>
    <t>PONTHOILE</t>
  </si>
  <si>
    <t>PONT-NOYELLES</t>
  </si>
  <si>
    <t>PORT-LE-GRAND</t>
  </si>
  <si>
    <t>QUEND</t>
  </si>
  <si>
    <t>QUERRIEU</t>
  </si>
  <si>
    <t>QUESNOY-LE-MONTANT</t>
  </si>
  <si>
    <t>RANCOURT</t>
  </si>
  <si>
    <t>RIBEMONT-SUR-ANCRE</t>
  </si>
  <si>
    <t>RUE</t>
  </si>
  <si>
    <t>SAIGNEVILLE</t>
  </si>
  <si>
    <t>SAILLY-FLIBEAUCOURT</t>
  </si>
  <si>
    <t>SAILLY-LAURETTE</t>
  </si>
  <si>
    <t>SAILLY-LE-SEC</t>
  </si>
  <si>
    <t>SAILLY-SAILLISEL</t>
  </si>
  <si>
    <t>SAINT-GRATIEN</t>
  </si>
  <si>
    <t>SAINT-QUENTIN-EN-TOURMONT</t>
  </si>
  <si>
    <t>SAINT-QUENTIN-LA-MOTTE-CROIX-AU-BAILLY</t>
  </si>
  <si>
    <t>SAINT-VALÉRY-SUR-SOMME</t>
  </si>
  <si>
    <t>SENLIS-LE-SEC</t>
  </si>
  <si>
    <t>LE TITRE</t>
  </si>
  <si>
    <t>TREUX</t>
  </si>
  <si>
    <t>VADENCOURT</t>
  </si>
  <si>
    <t>VAIRE-SOUS-CORBIE</t>
  </si>
  <si>
    <t>VAUX-SUR-SOMME</t>
  </si>
  <si>
    <t>VECQUEMONT</t>
  </si>
  <si>
    <t>VILLERS-BRETONNEUX</t>
  </si>
  <si>
    <t>VILLERS-CARBONNEL</t>
  </si>
  <si>
    <t>VILLE-SUR-ANCRE</t>
  </si>
  <si>
    <t>WARLOY-BAILLON</t>
  </si>
  <si>
    <t>WOIGNARUE</t>
  </si>
  <si>
    <t>YONVAL</t>
  </si>
  <si>
    <t>AMBRES</t>
  </si>
  <si>
    <t>AUSSAC</t>
  </si>
  <si>
    <t>LE BEZ</t>
  </si>
  <si>
    <t>BOISSEZON</t>
  </si>
  <si>
    <t>BRENS</t>
  </si>
  <si>
    <t>BRIATEXTE</t>
  </si>
  <si>
    <t>BROUSSE</t>
  </si>
  <si>
    <t>BURLATS</t>
  </si>
  <si>
    <t>BUSQUE</t>
  </si>
  <si>
    <t>CABANES</t>
  </si>
  <si>
    <t>CADALEN</t>
  </si>
  <si>
    <t>CAMBOUNES</t>
  </si>
  <si>
    <t>CARLUS</t>
  </si>
  <si>
    <t>CASTELNAU-DE-MONTMIRAL</t>
  </si>
  <si>
    <t>COUFOULEUX</t>
  </si>
  <si>
    <t>DAMIATTE</t>
  </si>
  <si>
    <t>FENOLS</t>
  </si>
  <si>
    <t>FIAC</t>
  </si>
  <si>
    <t>FLORENTIN</t>
  </si>
  <si>
    <t>GAILLAC</t>
  </si>
  <si>
    <t>GIROUSSENS</t>
  </si>
  <si>
    <t>GRAULHET</t>
  </si>
  <si>
    <t>GRAZAC</t>
  </si>
  <si>
    <t>LABASTIDE-SAINT-GEORGES</t>
  </si>
  <si>
    <t>LABESSIERE-CANDEIL</t>
  </si>
  <si>
    <t>LABOUTARIE</t>
  </si>
  <si>
    <t>LACOUGOTTE-CADOUL</t>
  </si>
  <si>
    <t>LACROUZETTE</t>
  </si>
  <si>
    <t>LAGRAVE</t>
  </si>
  <si>
    <t>LASGRAISSES</t>
  </si>
  <si>
    <t>LAUTREC</t>
  </si>
  <si>
    <t>LISLE-SUR-TARN</t>
  </si>
  <si>
    <t>LOMBERS</t>
  </si>
  <si>
    <t>MARZENS</t>
  </si>
  <si>
    <t>MASSAC-SERAN</t>
  </si>
  <si>
    <t>MISSECLE</t>
  </si>
  <si>
    <t>MONTANS</t>
  </si>
  <si>
    <t>MONTDRAGON</t>
  </si>
  <si>
    <t>MONTDURAUSSE</t>
  </si>
  <si>
    <t>MOULAYRES</t>
  </si>
  <si>
    <t>ORBAN</t>
  </si>
  <si>
    <t>PARISOT</t>
  </si>
  <si>
    <t>PEYROLE</t>
  </si>
  <si>
    <t>POULAN-POUZOLS</t>
  </si>
  <si>
    <t>PRATVIEL</t>
  </si>
  <si>
    <t>PUYBEGON</t>
  </si>
  <si>
    <t>PUYCELSI</t>
  </si>
  <si>
    <t>RABASTENS</t>
  </si>
  <si>
    <t>SAINT-AGNAN</t>
  </si>
  <si>
    <t>SAINTE-CECILE-DU-CAYROU</t>
  </si>
  <si>
    <t>SAINT-GAUZENS</t>
  </si>
  <si>
    <t>SAINT-GENEST-DE-CONTEST</t>
  </si>
  <si>
    <t>SAINT-JEAN-DE-RIVES</t>
  </si>
  <si>
    <t>SAINT-JULIEN-DU-PUY</t>
  </si>
  <si>
    <t>SAINT-LIEUX-LES-LAVAUR</t>
  </si>
  <si>
    <t>SAINT SALVY DE LA BALME</t>
  </si>
  <si>
    <t>SAINT-URCISSE</t>
  </si>
  <si>
    <t>SALVAGNAC</t>
  </si>
  <si>
    <t>LA SAUZIERE-SAINT-JEAN</t>
  </si>
  <si>
    <t>SIEURAC</t>
  </si>
  <si>
    <t>TECOU</t>
  </si>
  <si>
    <t>TEYSSODE</t>
  </si>
  <si>
    <t>VITERBE</t>
  </si>
  <si>
    <t>AUVILLAR</t>
  </si>
  <si>
    <t>BALIGNAC</t>
  </si>
  <si>
    <t>BARDIGUES</t>
  </si>
  <si>
    <t>CASTERA-BOUZET</t>
  </si>
  <si>
    <t>DUNES</t>
  </si>
  <si>
    <t>GRAMONT</t>
  </si>
  <si>
    <t>LAVIT</t>
  </si>
  <si>
    <t>MANSONVILLE</t>
  </si>
  <si>
    <t>POUPAS</t>
  </si>
  <si>
    <t>PUYGAILLARD-DE-LOMAGNE</t>
  </si>
  <si>
    <t>SAINT-CIRICE</t>
  </si>
  <si>
    <t>SAINT-JEAN-DU-BOUZET</t>
  </si>
  <si>
    <t>SAINT-LOUP</t>
  </si>
  <si>
    <t>SISTELS</t>
  </si>
  <si>
    <t>BELVEZE</t>
  </si>
  <si>
    <t>BOULOC</t>
  </si>
  <si>
    <t>BOURG-DE-VISA</t>
  </si>
  <si>
    <t>BRASSAC</t>
  </si>
  <si>
    <t>CASTELSAGRAT</t>
  </si>
  <si>
    <t>FAUROUX</t>
  </si>
  <si>
    <t>GASQUES</t>
  </si>
  <si>
    <t>LACOUR</t>
  </si>
  <si>
    <t>LAUZERTE</t>
  </si>
  <si>
    <t>MIRAMONT-DE-QUERCY</t>
  </si>
  <si>
    <t>MONTAGUDET</t>
  </si>
  <si>
    <t>MONTAIGU-DE-QUERCY</t>
  </si>
  <si>
    <t>MONTJOI</t>
  </si>
  <si>
    <t>PERVILLE</t>
  </si>
  <si>
    <t xml:space="preserve">ROQUECOR </t>
  </si>
  <si>
    <t xml:space="preserve">SAINT AMANS DU PECH </t>
  </si>
  <si>
    <t xml:space="preserve">SAINT BEAUZEIL </t>
  </si>
  <si>
    <t>SAINT-NAZAIRE-DE-VALENTANE</t>
  </si>
  <si>
    <t>TOUFFAILLES</t>
  </si>
  <si>
    <t xml:space="preserve">VALEILLES </t>
  </si>
  <si>
    <t>L'AIGUILLON-SUR-MER</t>
  </si>
  <si>
    <t>L'AIGUILLON-SUR-VIE</t>
  </si>
  <si>
    <t>AIZENAY</t>
  </si>
  <si>
    <t>ANGLES</t>
  </si>
  <si>
    <t>ANTIGNY</t>
  </si>
  <si>
    <t>APREMONT</t>
  </si>
  <si>
    <t>AUBIGNY-LES-CLOUZEAUX</t>
  </si>
  <si>
    <t>AUCHAY-SUR-VENDEE</t>
  </si>
  <si>
    <t>AVRILLE</t>
  </si>
  <si>
    <t>BARBATRE</t>
  </si>
  <si>
    <t>LA BARRE-DE-MONTS</t>
  </si>
  <si>
    <t>BAZOGES-EN-PAILLERS</t>
  </si>
  <si>
    <t>BAZOGES-EN-PAREDS</t>
  </si>
  <si>
    <t>BEAUFOU</t>
  </si>
  <si>
    <t>BEAULIEU-SOUS-LA-ROCHE</t>
  </si>
  <si>
    <t>BEAUREPAIRE</t>
  </si>
  <si>
    <t>BEAUVOIR-SUR-MER</t>
  </si>
  <si>
    <t>BELLEVIGNY</t>
  </si>
  <si>
    <t>BENET</t>
  </si>
  <si>
    <t>LA BERNARDIERE</t>
  </si>
  <si>
    <t>LE BERNARD</t>
  </si>
  <si>
    <t>BESSAY</t>
  </si>
  <si>
    <t>BOIS-DE-CENE</t>
  </si>
  <si>
    <t>LA BOISSIERE-DE-MONTAIGU</t>
  </si>
  <si>
    <t>LA BOISSIERE-DES-LANDES</t>
  </si>
  <si>
    <t>BOUILLE-COURDAULT</t>
  </si>
  <si>
    <t>BOUIN</t>
  </si>
  <si>
    <t>LE BOUPERE</t>
  </si>
  <si>
    <t>BOURNEAU</t>
  </si>
  <si>
    <t>BOURNEZEAU</t>
  </si>
  <si>
    <t>BRETIGNOLLES-SUR-MER</t>
  </si>
  <si>
    <t>LA BRETONNIERE-LA-CLAYE</t>
  </si>
  <si>
    <t>BREUIL-BARRET</t>
  </si>
  <si>
    <t>LES BROUZILS</t>
  </si>
  <si>
    <t>LA BRUFFIERE</t>
  </si>
  <si>
    <t>LA CAILLERE-SAINT-HILAIRE</t>
  </si>
  <si>
    <t>CEZAIS</t>
  </si>
  <si>
    <t>CHAILLE-LES-MARAIS</t>
  </si>
  <si>
    <t>LA CHAIZE-GIRAUD</t>
  </si>
  <si>
    <t>LA CHAIZE-LE-VICOMTE</t>
  </si>
  <si>
    <t>CHALLANS</t>
  </si>
  <si>
    <t>CHAMPAGNE-LES-MARAIS</t>
  </si>
  <si>
    <t>LE CHAMP-SAINT-PERE</t>
  </si>
  <si>
    <t>CHANTONNAY</t>
  </si>
  <si>
    <t>LA CHAPELLE-AUX-LYS</t>
  </si>
  <si>
    <t>LA CHAPELLE-HERMIER</t>
  </si>
  <si>
    <t>LA CHAPELLE-PALLUAU</t>
  </si>
  <si>
    <t>LA CHAPELLE-THEMER</t>
  </si>
  <si>
    <t>CHASNAIS</t>
  </si>
  <si>
    <t>LA CHATAIGNERAIE</t>
  </si>
  <si>
    <t>CHATEAU-GUIBERT</t>
  </si>
  <si>
    <t>CHATEAUNEUF</t>
  </si>
  <si>
    <t>CHAUCHE</t>
  </si>
  <si>
    <t>CHAVAGNES-EN-PAILLERS</t>
  </si>
  <si>
    <t>CHAVAGNES-LES-REDOUX</t>
  </si>
  <si>
    <t>CHEFFOIS</t>
  </si>
  <si>
    <t>COEX</t>
  </si>
  <si>
    <t>COMMEQUIERS</t>
  </si>
  <si>
    <t>LA COPECHAGNIERE</t>
  </si>
  <si>
    <t>CORPE</t>
  </si>
  <si>
    <t>LA COUTURE</t>
  </si>
  <si>
    <t>CUGAND</t>
  </si>
  <si>
    <t>CURZON</t>
  </si>
  <si>
    <t>DAMVIX</t>
  </si>
  <si>
    <t>DOIX-LES-FONTAINES</t>
  </si>
  <si>
    <t>DOMPIERRE-SUR-YON</t>
  </si>
  <si>
    <t>LES EPESSES</t>
  </si>
  <si>
    <t>L'EPINE</t>
  </si>
  <si>
    <t>ESSARTS EN BOCAGE</t>
  </si>
  <si>
    <t>FALLERON</t>
  </si>
  <si>
    <t>FAYMOREAU</t>
  </si>
  <si>
    <t>LE FENOUILLER</t>
  </si>
  <si>
    <t>LA FERRIERE</t>
  </si>
  <si>
    <t>SEVREMONT</t>
  </si>
  <si>
    <t>FONTENAY-LE-COMTE</t>
  </si>
  <si>
    <t>FOUGERE</t>
  </si>
  <si>
    <t>FOUSSAIS-PAYRE</t>
  </si>
  <si>
    <t>FROIDFOND</t>
  </si>
  <si>
    <t>LA GARNACHE</t>
  </si>
  <si>
    <t>LA GAUBRETIERE</t>
  </si>
  <si>
    <t>LA GENETOUZE</t>
  </si>
  <si>
    <t>LE GIROUARD</t>
  </si>
  <si>
    <t>GIVRAND</t>
  </si>
  <si>
    <t>LE GIVRE</t>
  </si>
  <si>
    <t>GRAND-LANDES</t>
  </si>
  <si>
    <t>GROSBREUIL</t>
  </si>
  <si>
    <t>GRUES</t>
  </si>
  <si>
    <t>LE GUE-DE-VELLUIRE</t>
  </si>
  <si>
    <t>LA GUERINIERE</t>
  </si>
  <si>
    <t>L'HERBERGEMENT</t>
  </si>
  <si>
    <t>LES HERBIERS</t>
  </si>
  <si>
    <t>L'HERMENAULT</t>
  </si>
  <si>
    <t>L'ILE D'ELLE</t>
  </si>
  <si>
    <t>L'ILE D'OLONNE</t>
  </si>
  <si>
    <t>JARD-SUR-MER</t>
  </si>
  <si>
    <t>LA JAUDONNIERE</t>
  </si>
  <si>
    <t>LA JONCHERE</t>
  </si>
  <si>
    <t>LAIROUX</t>
  </si>
  <si>
    <t>LANDERONDE</t>
  </si>
  <si>
    <t>LES LANDES-GENUSSON</t>
  </si>
  <si>
    <t>LANDEVIEILLE</t>
  </si>
  <si>
    <t>LE LANGON</t>
  </si>
  <si>
    <t>LIEZ</t>
  </si>
  <si>
    <t>LOGE-FOUGEREUSE</t>
  </si>
  <si>
    <t>LONGEVES</t>
  </si>
  <si>
    <t>LONGEVILLE-SUR-MER</t>
  </si>
  <si>
    <t>LUCON</t>
  </si>
  <si>
    <t>LES LUCS-SUR-BOULOGNE</t>
  </si>
  <si>
    <t>MACHE</t>
  </si>
  <si>
    <t>LES MAGNILS-REIGNIERS</t>
  </si>
  <si>
    <t>MAILLE</t>
  </si>
  <si>
    <t>MAILLEZAIS</t>
  </si>
  <si>
    <t>MALLIEVRE</t>
  </si>
  <si>
    <t>MAREUIL-SUR-LAY-DISSAIS</t>
  </si>
  <si>
    <t>MARILLET</t>
  </si>
  <si>
    <t>MARSAIS-SAINTE-RADEGONDE</t>
  </si>
  <si>
    <t>MARTINET</t>
  </si>
  <si>
    <t>LE MAZEAU</t>
  </si>
  <si>
    <t>LA MEILLERAIE-TILLAY</t>
  </si>
  <si>
    <t>MENOMBLET</t>
  </si>
  <si>
    <t>LA MERLATIERE</t>
  </si>
  <si>
    <t>MERVENT</t>
  </si>
  <si>
    <t>MESNARD-LA-BAROTIERE</t>
  </si>
  <si>
    <t>MONSIREIGNE</t>
  </si>
  <si>
    <t>BOUFFERE (COMMUNE FUSIONNÉE) - MONTAIGU-VENDEE</t>
  </si>
  <si>
    <t>LA GUYONNIERE (COMMUNE FUSIONNÉE) - MONTAIGU-VENDEE</t>
  </si>
  <si>
    <t>MONTOURNAIS</t>
  </si>
  <si>
    <t>MONTREUIL</t>
  </si>
  <si>
    <t>MOREILLES</t>
  </si>
  <si>
    <t>MORTAGNE-SUR-SEVRE</t>
  </si>
  <si>
    <t>LES ACHARDS</t>
  </si>
  <si>
    <t>MOUCHAMPS</t>
  </si>
  <si>
    <t>MOUILLERON-SAINT-GERMAIN</t>
  </si>
  <si>
    <t>MOUILLERON-LE-CAPTIF</t>
  </si>
  <si>
    <t>MOUTIERS-LES-MAUXFAITS</t>
  </si>
  <si>
    <t>MOUTIERS-SUR-LE-LAY</t>
  </si>
  <si>
    <t>MOUZEUIL-SAINT-MARTIN</t>
  </si>
  <si>
    <t>NALLIERS</t>
  </si>
  <si>
    <t>NESMY</t>
  </si>
  <si>
    <t>NIEUL-LE-DOLENT</t>
  </si>
  <si>
    <t>RIVES-D'AUTISE</t>
  </si>
  <si>
    <t>NOIRMOUTIER-EN-L'ILE</t>
  </si>
  <si>
    <t>NOTRE-DAME-DE-MONTS</t>
  </si>
  <si>
    <t>CHATEAU D'OLONNE (commune fusionnée) - SABLES D'OLONNE</t>
  </si>
  <si>
    <t xml:space="preserve">OLONNE-SUR-MER (COMMUNE FUSIONNÉE) </t>
  </si>
  <si>
    <t>L'ORBRIE</t>
  </si>
  <si>
    <t>PALLUAU</t>
  </si>
  <si>
    <t>PEAULT</t>
  </si>
  <si>
    <t>LE PERRIER</t>
  </si>
  <si>
    <t>PETOSSE</t>
  </si>
  <si>
    <t>LES PINEAUX</t>
  </si>
  <si>
    <t>PISSOTTE</t>
  </si>
  <si>
    <t>LES VELLUIRE-SUR-VENDEE</t>
  </si>
  <si>
    <t>LE POIRE-SUR-VIE</t>
  </si>
  <si>
    <t>POIROUX</t>
  </si>
  <si>
    <t>POUILLE</t>
  </si>
  <si>
    <t>POUZAUGES</t>
  </si>
  <si>
    <t>PUY-DE-SERRE</t>
  </si>
  <si>
    <t>PUYRAVAULT</t>
  </si>
  <si>
    <t>LA RABATELIERE</t>
  </si>
  <si>
    <t>REAUMUR</t>
  </si>
  <si>
    <t>LA REORTHE</t>
  </si>
  <si>
    <t>NOTRE-DAME-DE-RIEZ</t>
  </si>
  <si>
    <t>ROCHESERVIERE</t>
  </si>
  <si>
    <t>LA ROCHE-SUR-YON</t>
  </si>
  <si>
    <t>ROCHETREJOUX</t>
  </si>
  <si>
    <t>ROSNAY</t>
  </si>
  <si>
    <t>LES SABLES D'OLONNE</t>
  </si>
  <si>
    <t>SAINT-ANDRE-GOULE-D'OIE</t>
  </si>
  <si>
    <t>MONTREVERD</t>
  </si>
  <si>
    <t>SAINT-AUBIN-DES-ORMEAUX</t>
  </si>
  <si>
    <t>SAINT-AUBIN-LA-PLAINE</t>
  </si>
  <si>
    <t>SAINT-AVAUGOURD-DES-LANDES</t>
  </si>
  <si>
    <t>SAINT-BENOIST-SUR-MER</t>
  </si>
  <si>
    <t>SAINTE-CECILE</t>
  </si>
  <si>
    <t>SAINT-CHRISTOPHE-DU-LIGNERON</t>
  </si>
  <si>
    <t>SAINT-CYR-DES-GATS</t>
  </si>
  <si>
    <t>SAINT-CYR-EN-TALMONDAIS</t>
  </si>
  <si>
    <t>SAINT-DENIS-DU-PAYRE</t>
  </si>
  <si>
    <t>SAINT-DENIS-LA-CHEVASSE</t>
  </si>
  <si>
    <t>SAINT-ETIENNE-DE-BRILLOUET</t>
  </si>
  <si>
    <t>SAINT-ETIENNE-DU-BOIS</t>
  </si>
  <si>
    <t>SAINTE-FLAIVE-DES-LOUPS</t>
  </si>
  <si>
    <t>RIVES-DE-L'YON</t>
  </si>
  <si>
    <t>SAINT-FULGENT</t>
  </si>
  <si>
    <t>SAINTE-GEMME-LA-PLAINE</t>
  </si>
  <si>
    <t>SAINT-GEORGES-DE-MONTAIGU (COMMUNE FUSIONNÉE)</t>
  </si>
  <si>
    <t>SAINT-GEORGES-DE-POINTINDOUX</t>
  </si>
  <si>
    <t>SAINT-GERMAIN-DE-PRINCAY</t>
  </si>
  <si>
    <t>SAINT-GERVAIS</t>
  </si>
  <si>
    <t>SAINT-GILLES-CROIX-DE-VIE</t>
  </si>
  <si>
    <t>SAINTE-HERMINE</t>
  </si>
  <si>
    <t>SAINT-HILAIRE-DE-LOULAY (COMMUNE FUSIONNÉE)</t>
  </si>
  <si>
    <t>SAINT-HILAIRE-DE-RIEZ</t>
  </si>
  <si>
    <t>SAINT-HILAIRE-DE-VOUST</t>
  </si>
  <si>
    <t>SAINT-HILAIRE-DES-LOGES</t>
  </si>
  <si>
    <t>SAINT-HILAIRE-LA-FORET</t>
  </si>
  <si>
    <t>SAINT-HILAIRE-LE-VOUHIS</t>
  </si>
  <si>
    <t>SAINT-JEAN-DE-BEUGNE</t>
  </si>
  <si>
    <t>SAINT-JEAN-DE-MONTS</t>
  </si>
  <si>
    <t>SAINT-JUIRE-CHAMPGILLON</t>
  </si>
  <si>
    <t>SAINT-JULIEN-DES-LANDES</t>
  </si>
  <si>
    <t>SAINT-LAURENT-DE-LA-SALLE</t>
  </si>
  <si>
    <t>SAINT-LAURENT-SUR-SEVRE</t>
  </si>
  <si>
    <t>SAINT-MAIXENT-SUR-VIE</t>
  </si>
  <si>
    <t>SAINT-MALO-DU-BOIS</t>
  </si>
  <si>
    <t>SAINT-MARS-LA-REORTHE</t>
  </si>
  <si>
    <t>BREM-SUR-MER</t>
  </si>
  <si>
    <t>SAINT-MARTIN-DE-FRAIGNEAU</t>
  </si>
  <si>
    <t>SAINT-MARTIN-DES-FONTAINES</t>
  </si>
  <si>
    <t>SAINT-MARTIN-DES-NOYERS</t>
  </si>
  <si>
    <t>SAINT-MARTIN-DES-TILLEULS</t>
  </si>
  <si>
    <t>SAINT-MARTIN-LARS-EN-SAINTE-HERMINE</t>
  </si>
  <si>
    <t>SAINT-MATHURIN</t>
  </si>
  <si>
    <t>SAINT-MAURICE-DES-NOUES</t>
  </si>
  <si>
    <t>SAINT-MAURICE-LE-GIRARD</t>
  </si>
  <si>
    <t>SAINT-MICHEL-EN-L'HERM</t>
  </si>
  <si>
    <t>SAINT-MICHEL-LE-CLOUCQ</t>
  </si>
  <si>
    <t>SAINT-PAUL-EN-PAREDS</t>
  </si>
  <si>
    <t>SAINT-PAUL-MONT-PENIT</t>
  </si>
  <si>
    <t>SAINTE-PEXINE</t>
  </si>
  <si>
    <t>SAINT-PHILBERT-DE-BOUAINE</t>
  </si>
  <si>
    <t>SAINT-PIERRE-DU-CHEMIN</t>
  </si>
  <si>
    <t>SAINT-PIERRE-LE-VIEUX</t>
  </si>
  <si>
    <t>SAINT-PROUANT</t>
  </si>
  <si>
    <t>SAINTE-RADEGONDE-DES-NOYERS</t>
  </si>
  <si>
    <t>SAINT-REVEREND</t>
  </si>
  <si>
    <t>SAINT-SULPICE-EN-PAREDS</t>
  </si>
  <si>
    <t>SAINT-URBAIN</t>
  </si>
  <si>
    <t>SAINT-VALERIEN</t>
  </si>
  <si>
    <t>SAINT-VINCENT-STERLANGES</t>
  </si>
  <si>
    <t>SAINT-VINCENT-SUR-GRAON</t>
  </si>
  <si>
    <t>SAINT-VINCENT-SUR-JARD</t>
  </si>
  <si>
    <t>SALLERTAINE</t>
  </si>
  <si>
    <t>SERIGNE</t>
  </si>
  <si>
    <t>SIGOURNAIS</t>
  </si>
  <si>
    <t>SOULLANS</t>
  </si>
  <si>
    <t>LE TABLIER</t>
  </si>
  <si>
    <t>LA TAILLEE</t>
  </si>
  <si>
    <t>TALLUD-SAINTE-GEMME</t>
  </si>
  <si>
    <t>TALMONT-SAINT-HILAIRE</t>
  </si>
  <si>
    <t>LA TARDIERE</t>
  </si>
  <si>
    <t>THIRE</t>
  </si>
  <si>
    <t>THORIGNY</t>
  </si>
  <si>
    <t>THOUARSAIS-BOUILDROUX</t>
  </si>
  <si>
    <t>TIFFAUGES</t>
  </si>
  <si>
    <t>LA TRANCHE-SUR-MER</t>
  </si>
  <si>
    <t>TREIZE-SEPTIERS</t>
  </si>
  <si>
    <t>TREIZE-VENTS</t>
  </si>
  <si>
    <t>TRIAIZE</t>
  </si>
  <si>
    <t>VAIRE</t>
  </si>
  <si>
    <t>VENANSAULT</t>
  </si>
  <si>
    <t>VENDRENNES</t>
  </si>
  <si>
    <t>CHAMBRETAUD (COMMUNE FUSIONNÉE)</t>
  </si>
  <si>
    <t>LA VERRIE (COMMUNE FUSIONNÉE)</t>
  </si>
  <si>
    <t>VIX</t>
  </si>
  <si>
    <t>VOUILLE-LES-MARAIS</t>
  </si>
  <si>
    <t>VOUVANT</t>
  </si>
  <si>
    <t>XANTON-CHASSENON</t>
  </si>
  <si>
    <t>LA FAUTE-SUR-MER</t>
  </si>
  <si>
    <t>AMBERRE</t>
  </si>
  <si>
    <t>ANGLIERS</t>
  </si>
  <si>
    <t>ARCAY</t>
  </si>
  <si>
    <t>AULNAY</t>
  </si>
  <si>
    <t>AYRON</t>
  </si>
  <si>
    <t>BENASSAY</t>
  </si>
  <si>
    <t>BERRIE</t>
  </si>
  <si>
    <t>BLANZAY</t>
  </si>
  <si>
    <t>BRUX</t>
  </si>
  <si>
    <t>CHABOURNAY</t>
  </si>
  <si>
    <t>CHALANDRAY</t>
  </si>
  <si>
    <t>CHAMPAGNE LE SEC</t>
  </si>
  <si>
    <t>CHAMPIGNY EN ROCHEREAU</t>
  </si>
  <si>
    <t>CHAUNAY</t>
  </si>
  <si>
    <t>LA CHAUSSEE</t>
  </si>
  <si>
    <t>CHERVES</t>
  </si>
  <si>
    <t>CHIRE-EN-MONTREUIL</t>
  </si>
  <si>
    <t>CHOUPPES</t>
  </si>
  <si>
    <t>CISSE</t>
  </si>
  <si>
    <t>CIVRAY</t>
  </si>
  <si>
    <t>COUSSAY</t>
  </si>
  <si>
    <t>CUHON</t>
  </si>
  <si>
    <t>CURCAY-SUR-DIVE</t>
  </si>
  <si>
    <t>FROZES</t>
  </si>
  <si>
    <t>GENOUILLE</t>
  </si>
  <si>
    <t>GLENOUZE</t>
  </si>
  <si>
    <t>LA GRIMAUDIERE</t>
  </si>
  <si>
    <t>LATILLE</t>
  </si>
  <si>
    <t>LAVAUSSEAU</t>
  </si>
  <si>
    <t>LINAZAY</t>
  </si>
  <si>
    <t>LIZANT</t>
  </si>
  <si>
    <t>MAISONNEUVE</t>
  </si>
  <si>
    <t>MARTAIZE</t>
  </si>
  <si>
    <t>MASSOGNES</t>
  </si>
  <si>
    <t>MAZEUIL</t>
  </si>
  <si>
    <t>MIREBEAU</t>
  </si>
  <si>
    <t>MONCONTOUR</t>
  </si>
  <si>
    <t>MONTREUIL-BONNIN</t>
  </si>
  <si>
    <t>MOUTERRE-SILLY</t>
  </si>
  <si>
    <t>NEUVILLE-DE-POITOU</t>
  </si>
  <si>
    <t>QUINCAY</t>
  </si>
  <si>
    <t>RANTON</t>
  </si>
  <si>
    <t>SAINT-GAUDENT</t>
  </si>
  <si>
    <t>SAINT-JEAN-DE-SAUVES</t>
  </si>
  <si>
    <t>SAINT-LAON</t>
  </si>
  <si>
    <t>SAINT-MACOUX</t>
  </si>
  <si>
    <t>SAINT PIERRE D’EXIDEUIL</t>
  </si>
  <si>
    <t>SAINT-SAVIOL</t>
  </si>
  <si>
    <t>SAVIGNE</t>
  </si>
  <si>
    <t>TERNAY</t>
  </si>
  <si>
    <t>THURAGEAU</t>
  </si>
  <si>
    <t>SAINT MARTIN LA PALLU</t>
  </si>
  <si>
    <t>VERRUE</t>
  </si>
  <si>
    <t>VILLIERS</t>
  </si>
  <si>
    <t>VOULEME</t>
  </si>
  <si>
    <t>VOUZAILLES</t>
  </si>
  <si>
    <t>YVERSAY</t>
  </si>
  <si>
    <t>BUSSIERE-GALANT</t>
  </si>
  <si>
    <t>LES CARS</t>
  </si>
  <si>
    <t>LE CHALARD</t>
  </si>
  <si>
    <t>CHALUS</t>
  </si>
  <si>
    <t>CHAMPAGNAC-LA-RIVIERE</t>
  </si>
  <si>
    <t>CHAMPSAC – AU NORD DE LA D141</t>
  </si>
  <si>
    <t>CHAMPSAC - AU SUD DE LA D 141</t>
  </si>
  <si>
    <t>LA CHAPELLE-MONTBRANDEIX</t>
  </si>
  <si>
    <t>CHATEAU-CHERVIX</t>
  </si>
  <si>
    <t>CHERONNAC</t>
  </si>
  <si>
    <t>COUSSAC-BONNEVAL</t>
  </si>
  <si>
    <t>CUSSAC - À L’EST DE LA D 73 ET À L’OUEST DE LA D 42</t>
  </si>
  <si>
    <t>CUSSAC - À L’OUEST DE LA D 73 ET À L’EST DE LA D 42</t>
  </si>
  <si>
    <t>DOURNAZAC  - À L’OUEST DE LA D 66</t>
  </si>
  <si>
    <t>DOURNAZAC - À L’EST DE LA D 66</t>
  </si>
  <si>
    <t>FLAVIGNAC</t>
  </si>
  <si>
    <t>GLANDON</t>
  </si>
  <si>
    <t>GORRE</t>
  </si>
  <si>
    <t>JANAILHAC</t>
  </si>
  <si>
    <t>JOURGNAC</t>
  </si>
  <si>
    <t>LADIGNAC-LE-LONG – À L’EST DE LA D11</t>
  </si>
  <si>
    <t>LADIGNAC-LE-LONG – À L’OUEST DE LA D11</t>
  </si>
  <si>
    <t>LAVIGNAC</t>
  </si>
  <si>
    <t>MAISONNAIS-SUR-TARDOIRE</t>
  </si>
  <si>
    <t>MARVAL  - À L’EST DE LA D 67 ET AU NORD DE LA D 15</t>
  </si>
  <si>
    <t>MARVAL - À L’OUEST DE LA D 67 ET AU SUD DE LA D 15</t>
  </si>
  <si>
    <t>MEILHAC</t>
  </si>
  <si>
    <t>MEUZAC</t>
  </si>
  <si>
    <t>LA MEYZE</t>
  </si>
  <si>
    <t>NEXON</t>
  </si>
  <si>
    <t>ORADOUR-SUR-VAYRES – AU NORD DE LA D34</t>
  </si>
  <si>
    <t>ORADOUR-SUR-VAYRES - AU SUD DE LA D 34</t>
  </si>
  <si>
    <t>PAGEAS</t>
  </si>
  <si>
    <t>PENSOL - À L’EST DE LA D 15 ET À L’EST DE LA D 67</t>
  </si>
  <si>
    <t>PENSOL - À L’OUEST DE LA D 15 ET À L’OUEST DE LA D 67</t>
  </si>
  <si>
    <t>RILHAC-LASTOURS</t>
  </si>
  <si>
    <t>ROCHECHOUART</t>
  </si>
  <si>
    <t>LA ROCHE L’ABEILLE – À L’EST DE LA D17</t>
  </si>
  <si>
    <t>LA-ROCHE-L’ABEILLE – À L’OUEST DE LA D17</t>
  </si>
  <si>
    <t>SAINT-AUVENT</t>
  </si>
  <si>
    <t>SAINT-BAZILE</t>
  </si>
  <si>
    <t>SAINT-CYR</t>
  </si>
  <si>
    <t>SAINT-HILAIRE-LES-PLACES</t>
  </si>
  <si>
    <t>SAINT-JEAN-LIGOURE – À L’EST ET AU SUD DE LA D15 ET À L’OUEST DE LA D19</t>
  </si>
  <si>
    <t>SAINT-LAURENT-SUR-GORRE</t>
  </si>
  <si>
    <t>SAINT-MATHIEU</t>
  </si>
  <si>
    <t>SAINT-MAURICE-LES-BROUSSES</t>
  </si>
  <si>
    <t>SAINT PRIEST LIGOURE</t>
  </si>
  <si>
    <t>SAINT-YRIEIX-LA-PERCHE – À L’EST DE LA D704 ET AU SUD DE LA D901</t>
  </si>
  <si>
    <t>SAINT-YRIEIX-LA-PERCHE – À L’OUEST DE LA D704 ET AU NORD DE LA D901</t>
  </si>
  <si>
    <t>LES SALLES-LAVAUGUYON</t>
  </si>
  <si>
    <t>SEREILHAC – AU SUD DE LA D34 ET DE LA D17</t>
  </si>
  <si>
    <t>VAYRES</t>
  </si>
  <si>
    <t>VIDEIX</t>
  </si>
  <si>
    <t>SENS</t>
  </si>
  <si>
    <t>01</t>
  </si>
  <si>
    <t>01005</t>
  </si>
  <si>
    <t>01043</t>
  </si>
  <si>
    <t>01045</t>
  </si>
  <si>
    <t>01049</t>
  </si>
  <si>
    <t>01052</t>
  </si>
  <si>
    <t>01069</t>
  </si>
  <si>
    <t>01074</t>
  </si>
  <si>
    <t>01090</t>
  </si>
  <si>
    <t>01093</t>
  </si>
  <si>
    <t>01092</t>
  </si>
  <si>
    <t>01113</t>
  </si>
  <si>
    <t>01129</t>
  </si>
  <si>
    <t>01142</t>
  </si>
  <si>
    <t>01145</t>
  </si>
  <si>
    <t>01151</t>
  </si>
  <si>
    <t>01156</t>
  </si>
  <si>
    <t>01338</t>
  </si>
  <si>
    <t>01198</t>
  </si>
  <si>
    <t>01085</t>
  </si>
  <si>
    <t>01425</t>
  </si>
  <si>
    <t>01207</t>
  </si>
  <si>
    <t>01299</t>
  </si>
  <si>
    <t>01211</t>
  </si>
  <si>
    <t>01216</t>
  </si>
  <si>
    <t>01235</t>
  </si>
  <si>
    <t>01249</t>
  </si>
  <si>
    <t>01260</t>
  </si>
  <si>
    <t>01261</t>
  </si>
  <si>
    <t>01262</t>
  </si>
  <si>
    <t>01272</t>
  </si>
  <si>
    <t>01276</t>
  </si>
  <si>
    <t>01297</t>
  </si>
  <si>
    <t>01319</t>
  </si>
  <si>
    <t>01325</t>
  </si>
  <si>
    <t>01328</t>
  </si>
  <si>
    <t>01333</t>
  </si>
  <si>
    <t>01349</t>
  </si>
  <si>
    <t>01371</t>
  </si>
  <si>
    <t>01376</t>
  </si>
  <si>
    <t>01389</t>
  </si>
  <si>
    <t>01335</t>
  </si>
  <si>
    <t>01336</t>
  </si>
  <si>
    <t>01342</t>
  </si>
  <si>
    <t>01382</t>
  </si>
  <si>
    <t>01356</t>
  </si>
  <si>
    <t>01359</t>
  </si>
  <si>
    <t>01381</t>
  </si>
  <si>
    <t>01383</t>
  </si>
  <si>
    <t>01393</t>
  </si>
  <si>
    <t>01405</t>
  </si>
  <si>
    <t>01418</t>
  </si>
  <si>
    <t>01424</t>
  </si>
  <si>
    <t>01430</t>
  </si>
  <si>
    <t>01434</t>
  </si>
  <si>
    <t>01443</t>
  </si>
  <si>
    <t>01449</t>
  </si>
  <si>
    <t>08</t>
  </si>
  <si>
    <t>08025</t>
  </si>
  <si>
    <t>08116</t>
  </si>
  <si>
    <t>08045</t>
  </si>
  <si>
    <t>08057</t>
  </si>
  <si>
    <t>08075</t>
  </si>
  <si>
    <t>08077</t>
  </si>
  <si>
    <t>08082</t>
  </si>
  <si>
    <t>08104</t>
  </si>
  <si>
    <t>08123</t>
  </si>
  <si>
    <t>08130</t>
  </si>
  <si>
    <t>08134</t>
  </si>
  <si>
    <t>08164</t>
  </si>
  <si>
    <t>08200</t>
  </si>
  <si>
    <t>08135</t>
  </si>
  <si>
    <t>08244</t>
  </si>
  <si>
    <t>08259</t>
  </si>
  <si>
    <t>08279</t>
  </si>
  <si>
    <t>08301</t>
  </si>
  <si>
    <t>08308</t>
  </si>
  <si>
    <t>08321</t>
  </si>
  <si>
    <t>08325</t>
  </si>
  <si>
    <t>08333</t>
  </si>
  <si>
    <t>08350</t>
  </si>
  <si>
    <t>08351</t>
  </si>
  <si>
    <t>08364</t>
  </si>
  <si>
    <t>08390</t>
  </si>
  <si>
    <t>08398</t>
  </si>
  <si>
    <t>08384</t>
  </si>
  <si>
    <t>08392</t>
  </si>
  <si>
    <t>08406</t>
  </si>
  <si>
    <t>08411</t>
  </si>
  <si>
    <t>08431</t>
  </si>
  <si>
    <t>08433</t>
  </si>
  <si>
    <t>08439</t>
  </si>
  <si>
    <t>08453</t>
  </si>
  <si>
    <t>08455</t>
  </si>
  <si>
    <t>08461</t>
  </si>
  <si>
    <t>08462</t>
  </si>
  <si>
    <t>08489</t>
  </si>
  <si>
    <t>08490</t>
  </si>
  <si>
    <t>09</t>
  </si>
  <si>
    <t>09006</t>
  </si>
  <si>
    <t>09015</t>
  </si>
  <si>
    <t>09016</t>
  </si>
  <si>
    <t>09045</t>
  </si>
  <si>
    <t>09058</t>
  </si>
  <si>
    <t>09133</t>
  </si>
  <si>
    <t>09188</t>
  </si>
  <si>
    <t>09210</t>
  </si>
  <si>
    <t>09217</t>
  </si>
  <si>
    <t>09201</t>
  </si>
  <si>
    <t>09236</t>
  </si>
  <si>
    <t>09240</t>
  </si>
  <si>
    <t>09241</t>
  </si>
  <si>
    <t>09272</t>
  </si>
  <si>
    <t>09280</t>
  </si>
  <si>
    <t>09303</t>
  </si>
  <si>
    <t>09306</t>
  </si>
  <si>
    <t>09321</t>
  </si>
  <si>
    <t>10</t>
  </si>
  <si>
    <t>10010</t>
  </si>
  <si>
    <t>10026</t>
  </si>
  <si>
    <t>10062</t>
  </si>
  <si>
    <t>10129</t>
  </si>
  <si>
    <t>10165</t>
  </si>
  <si>
    <t>10180</t>
  </si>
  <si>
    <t>10200</t>
  </si>
  <si>
    <t>10423</t>
  </si>
  <si>
    <t>10209</t>
  </si>
  <si>
    <t>10238</t>
  </si>
  <si>
    <t>10249</t>
  </si>
  <si>
    <t>10255</t>
  </si>
  <si>
    <t>10287</t>
  </si>
  <si>
    <t>11</t>
  </si>
  <si>
    <t>11024</t>
  </si>
  <si>
    <t>11170</t>
  </si>
  <si>
    <t>11262</t>
  </si>
  <si>
    <t>11285</t>
  </si>
  <si>
    <t>11295</t>
  </si>
  <si>
    <t>11266</t>
  </si>
  <si>
    <t>11322</t>
  </si>
  <si>
    <t>11379</t>
  </si>
  <si>
    <t>12</t>
  </si>
  <si>
    <t>12004</t>
  </si>
  <si>
    <t>12007</t>
  </si>
  <si>
    <t>12016</t>
  </si>
  <si>
    <t>12018</t>
  </si>
  <si>
    <t>12049</t>
  </si>
  <si>
    <t>12257</t>
  </si>
  <si>
    <t>12076</t>
  </si>
  <si>
    <t>12097</t>
  </si>
  <si>
    <t>12100</t>
  </si>
  <si>
    <t>12104</t>
  </si>
  <si>
    <t>12110</t>
  </si>
  <si>
    <t>12053</t>
  </si>
  <si>
    <t>12204</t>
  </si>
  <si>
    <t>12138</t>
  </si>
  <si>
    <t>12140</t>
  </si>
  <si>
    <t>12158</t>
  </si>
  <si>
    <t>12160</t>
  </si>
  <si>
    <t>12161</t>
  </si>
  <si>
    <t>12171</t>
  </si>
  <si>
    <t>12175</t>
  </si>
  <si>
    <t>12180</t>
  </si>
  <si>
    <t>12193</t>
  </si>
  <si>
    <t>12211</t>
  </si>
  <si>
    <t>12215</t>
  </si>
  <si>
    <t>12217</t>
  </si>
  <si>
    <t>12221</t>
  </si>
  <si>
    <t>12236</t>
  </si>
  <si>
    <t>12238</t>
  </si>
  <si>
    <t>12246</t>
  </si>
  <si>
    <t>12256</t>
  </si>
  <si>
    <t>12261</t>
  </si>
  <si>
    <t>12266</t>
  </si>
  <si>
    <t>12268</t>
  </si>
  <si>
    <t>12270</t>
  </si>
  <si>
    <t>12291</t>
  </si>
  <si>
    <t>12294</t>
  </si>
  <si>
    <t>12301</t>
  </si>
  <si>
    <t>15</t>
  </si>
  <si>
    <t>15021</t>
  </si>
  <si>
    <t>15030</t>
  </si>
  <si>
    <t>15076</t>
  </si>
  <si>
    <t>15242</t>
  </si>
  <si>
    <t>15104</t>
  </si>
  <si>
    <t>15122</t>
  </si>
  <si>
    <t>15133</t>
  </si>
  <si>
    <t>15136</t>
  </si>
  <si>
    <t>15147</t>
  </si>
  <si>
    <t>15157</t>
  </si>
  <si>
    <t>15166</t>
  </si>
  <si>
    <t>15167</t>
  </si>
  <si>
    <t>15181</t>
  </si>
  <si>
    <t>15212</t>
  </si>
  <si>
    <t>15214</t>
  </si>
  <si>
    <t>15184</t>
  </si>
  <si>
    <t>15194</t>
  </si>
  <si>
    <t>15228</t>
  </si>
  <si>
    <t>16</t>
  </si>
  <si>
    <t>16020</t>
  </si>
  <si>
    <t>16029</t>
  </si>
  <si>
    <t>16034</t>
  </si>
  <si>
    <t>16037</t>
  </si>
  <si>
    <t>16039</t>
  </si>
  <si>
    <t>16049</t>
  </si>
  <si>
    <t>16052</t>
  </si>
  <si>
    <t>16063</t>
  </si>
  <si>
    <t>16073</t>
  </si>
  <si>
    <t>16091</t>
  </si>
  <si>
    <t>16111</t>
  </si>
  <si>
    <t>16112</t>
  </si>
  <si>
    <t>16117</t>
  </si>
  <si>
    <t>16170</t>
  </si>
  <si>
    <t>16098</t>
  </si>
  <si>
    <t>16142</t>
  </si>
  <si>
    <t>16180</t>
  </si>
  <si>
    <t>16002</t>
  </si>
  <si>
    <t>16130</t>
  </si>
  <si>
    <t>16189</t>
  </si>
  <si>
    <t>16215</t>
  </si>
  <si>
    <t>16222</t>
  </si>
  <si>
    <t>16227</t>
  </si>
  <si>
    <t>16229</t>
  </si>
  <si>
    <t>16230</t>
  </si>
  <si>
    <t>16240</t>
  </si>
  <si>
    <t>16252</t>
  </si>
  <si>
    <t>16254</t>
  </si>
  <si>
    <t>16260</t>
  </si>
  <si>
    <t>16279</t>
  </si>
  <si>
    <t>16284</t>
  </si>
  <si>
    <t>16292</t>
  </si>
  <si>
    <t>16302</t>
  </si>
  <si>
    <t>16331</t>
  </si>
  <si>
    <t>16334</t>
  </si>
  <si>
    <t>16335</t>
  </si>
  <si>
    <t>16346</t>
  </si>
  <si>
    <t>16347</t>
  </si>
  <si>
    <t>16350</t>
  </si>
  <si>
    <t>16378</t>
  </si>
  <si>
    <t>16413</t>
  </si>
  <si>
    <t>16424</t>
  </si>
  <si>
    <t>17</t>
  </si>
  <si>
    <t>17127</t>
  </si>
  <si>
    <t>17182</t>
  </si>
  <si>
    <t>17303</t>
  </si>
  <si>
    <t>17218</t>
  </si>
  <si>
    <t>17322</t>
  </si>
  <si>
    <t>17349</t>
  </si>
  <si>
    <t>17439</t>
  </si>
  <si>
    <t>19</t>
  </si>
  <si>
    <t>19003</t>
  </si>
  <si>
    <t>19004</t>
  </si>
  <si>
    <t>19005</t>
  </si>
  <si>
    <t>19007</t>
  </si>
  <si>
    <t>19010</t>
  </si>
  <si>
    <t>19012</t>
  </si>
  <si>
    <t>19015</t>
  </si>
  <si>
    <t>19017</t>
  </si>
  <si>
    <t>19019</t>
  </si>
  <si>
    <t>19023</t>
  </si>
  <si>
    <t>19024</t>
  </si>
  <si>
    <t>19025</t>
  </si>
  <si>
    <t>19026</t>
  </si>
  <si>
    <t>19029</t>
  </si>
  <si>
    <t>19030</t>
  </si>
  <si>
    <t>19031</t>
  </si>
  <si>
    <t>19032</t>
  </si>
  <si>
    <t>19034</t>
  </si>
  <si>
    <t>19035</t>
  </si>
  <si>
    <t>19047</t>
  </si>
  <si>
    <t>19049</t>
  </si>
  <si>
    <t>19050</t>
  </si>
  <si>
    <t>19054</t>
  </si>
  <si>
    <t>19057</t>
  </si>
  <si>
    <t>19059</t>
  </si>
  <si>
    <t>19063</t>
  </si>
  <si>
    <t>19066</t>
  </si>
  <si>
    <t>19067</t>
  </si>
  <si>
    <t>19068</t>
  </si>
  <si>
    <t>19072</t>
  </si>
  <si>
    <t>19077</t>
  </si>
  <si>
    <t>19091</t>
  </si>
  <si>
    <t>19093</t>
  </si>
  <si>
    <t>19094</t>
  </si>
  <si>
    <t>19043</t>
  </si>
  <si>
    <t>19044</t>
  </si>
  <si>
    <t>19045</t>
  </si>
  <si>
    <t>19099</t>
  </si>
  <si>
    <t>19105</t>
  </si>
  <si>
    <t>19107</t>
  </si>
  <si>
    <t>19109</t>
  </si>
  <si>
    <t>19163</t>
  </si>
  <si>
    <t>19115</t>
  </si>
  <si>
    <t>19116</t>
  </si>
  <si>
    <t>19117</t>
  </si>
  <si>
    <t>19119</t>
  </si>
  <si>
    <t>19120</t>
  </si>
  <si>
    <t>19121</t>
  </si>
  <si>
    <t>19123</t>
  </si>
  <si>
    <t>19124</t>
  </si>
  <si>
    <t>19126</t>
  </si>
  <si>
    <t>19132</t>
  </si>
  <si>
    <t>19133</t>
  </si>
  <si>
    <t>19138</t>
  </si>
  <si>
    <t>19140</t>
  </si>
  <si>
    <t>19147</t>
  </si>
  <si>
    <t>19149</t>
  </si>
  <si>
    <t>19150</t>
  </si>
  <si>
    <t>19151</t>
  </si>
  <si>
    <t>19152</t>
  </si>
  <si>
    <t>19154</t>
  </si>
  <si>
    <t>19161</t>
  </si>
  <si>
    <t>19169</t>
  </si>
  <si>
    <t>19170</t>
  </si>
  <si>
    <t>19171</t>
  </si>
  <si>
    <t>19177</t>
  </si>
  <si>
    <t>19179</t>
  </si>
  <si>
    <t>19182</t>
  </si>
  <si>
    <t>19184</t>
  </si>
  <si>
    <t>19187</t>
  </si>
  <si>
    <t>19191</t>
  </si>
  <si>
    <t>19192</t>
  </si>
  <si>
    <t>19195</t>
  </si>
  <si>
    <t>19196</t>
  </si>
  <si>
    <t>19212</t>
  </si>
  <si>
    <t>19215</t>
  </si>
  <si>
    <t>19217</t>
  </si>
  <si>
    <t>19229</t>
  </si>
  <si>
    <t>19239</t>
  </si>
  <si>
    <t>19242</t>
  </si>
  <si>
    <t>19246</t>
  </si>
  <si>
    <t>19253</t>
  </si>
  <si>
    <t>19257</t>
  </si>
  <si>
    <t>19259</t>
  </si>
  <si>
    <t>19260</t>
  </si>
  <si>
    <t>19271</t>
  </si>
  <si>
    <t>19273</t>
  </si>
  <si>
    <t>19274</t>
  </si>
  <si>
    <t>19278</t>
  </si>
  <si>
    <t>19279</t>
  </si>
  <si>
    <t>19280</t>
  </si>
  <si>
    <t>19286</t>
  </si>
  <si>
    <t>19289</t>
  </si>
  <si>
    <t>22</t>
  </si>
  <si>
    <t>22028</t>
  </si>
  <si>
    <t>22031</t>
  </si>
  <si>
    <t>22043</t>
  </si>
  <si>
    <t>22052</t>
  </si>
  <si>
    <t>22054</t>
  </si>
  <si>
    <t>22062</t>
  </si>
  <si>
    <t>22069</t>
  </si>
  <si>
    <t>22071</t>
  </si>
  <si>
    <t>22081</t>
  </si>
  <si>
    <t>22083</t>
  </si>
  <si>
    <t>22090</t>
  </si>
  <si>
    <t>22012</t>
  </si>
  <si>
    <t>22036</t>
  </si>
  <si>
    <t>22106</t>
  </si>
  <si>
    <t>22113</t>
  </si>
  <si>
    <t>22157</t>
  </si>
  <si>
    <t>22128</t>
  </si>
  <si>
    <t>22133</t>
  </si>
  <si>
    <t>22134</t>
  </si>
  <si>
    <t>22137</t>
  </si>
  <si>
    <t>22147</t>
  </si>
  <si>
    <t>22163</t>
  </si>
  <si>
    <t>22166</t>
  </si>
  <si>
    <t>22168</t>
  </si>
  <si>
    <t>22193</t>
  </si>
  <si>
    <t>22176</t>
  </si>
  <si>
    <t>22186</t>
  </si>
  <si>
    <t>22198</t>
  </si>
  <si>
    <t>22200</t>
  </si>
  <si>
    <t>22208</t>
  </si>
  <si>
    <t>22231</t>
  </si>
  <si>
    <t>22240</t>
  </si>
  <si>
    <t>22241</t>
  </si>
  <si>
    <t>22243</t>
  </si>
  <si>
    <t>22265</t>
  </si>
  <si>
    <t>22273</t>
  </si>
  <si>
    <t>22278</t>
  </si>
  <si>
    <t>22305</t>
  </si>
  <si>
    <t>22312</t>
  </si>
  <si>
    <t>22324</t>
  </si>
  <si>
    <t>22344</t>
  </si>
  <si>
    <t>22351</t>
  </si>
  <si>
    <t>22352</t>
  </si>
  <si>
    <t>22360</t>
  </si>
  <si>
    <t>22363</t>
  </si>
  <si>
    <t>22371</t>
  </si>
  <si>
    <t>22379</t>
  </si>
  <si>
    <t>22381</t>
  </si>
  <si>
    <t>22389</t>
  </si>
  <si>
    <t>24</t>
  </si>
  <si>
    <t>24001</t>
  </si>
  <si>
    <t>24002</t>
  </si>
  <si>
    <t>24004</t>
  </si>
  <si>
    <t>24006</t>
  </si>
  <si>
    <t>24007</t>
  </si>
  <si>
    <t>24005</t>
  </si>
  <si>
    <t>24008</t>
  </si>
  <si>
    <t>24009</t>
  </si>
  <si>
    <t>24010</t>
  </si>
  <si>
    <t>24011</t>
  </si>
  <si>
    <t>24012</t>
  </si>
  <si>
    <t>24014</t>
  </si>
  <si>
    <t>24015</t>
  </si>
  <si>
    <t>24016</t>
  </si>
  <si>
    <t>24018</t>
  </si>
  <si>
    <t>24019</t>
  </si>
  <si>
    <t>24020</t>
  </si>
  <si>
    <t>24021</t>
  </si>
  <si>
    <t>24022</t>
  </si>
  <si>
    <t>24023</t>
  </si>
  <si>
    <t>24024</t>
  </si>
  <si>
    <t>24025</t>
  </si>
  <si>
    <t>24026</t>
  </si>
  <si>
    <t>24027</t>
  </si>
  <si>
    <t>24028</t>
  </si>
  <si>
    <t>24029</t>
  </si>
  <si>
    <t>24030</t>
  </si>
  <si>
    <t>24031</t>
  </si>
  <si>
    <t>24032</t>
  </si>
  <si>
    <t>24034</t>
  </si>
  <si>
    <t>24036</t>
  </si>
  <si>
    <t>24037</t>
  </si>
  <si>
    <t>24038</t>
  </si>
  <si>
    <t>24039</t>
  </si>
  <si>
    <t>24040</t>
  </si>
  <si>
    <t>24043</t>
  </si>
  <si>
    <t>24045</t>
  </si>
  <si>
    <t>24046</t>
  </si>
  <si>
    <t>24050</t>
  </si>
  <si>
    <t>24051</t>
  </si>
  <si>
    <t>24052</t>
  </si>
  <si>
    <t>24053</t>
  </si>
  <si>
    <t>24054</t>
  </si>
  <si>
    <t>24056</t>
  </si>
  <si>
    <t>24058</t>
  </si>
  <si>
    <t>24059</t>
  </si>
  <si>
    <t>24060</t>
  </si>
  <si>
    <t>24061</t>
  </si>
  <si>
    <t>24062</t>
  </si>
  <si>
    <t>24063</t>
  </si>
  <si>
    <t>24064</t>
  </si>
  <si>
    <t>24066</t>
  </si>
  <si>
    <t>24067</t>
  </si>
  <si>
    <t>24068</t>
  </si>
  <si>
    <t>24069</t>
  </si>
  <si>
    <t>24070</t>
  </si>
  <si>
    <t>24071</t>
  </si>
  <si>
    <t>24073</t>
  </si>
  <si>
    <t>24074</t>
  </si>
  <si>
    <t>24075</t>
  </si>
  <si>
    <t>24076</t>
  </si>
  <si>
    <t>24077</t>
  </si>
  <si>
    <t>24079</t>
  </si>
  <si>
    <t>24080</t>
  </si>
  <si>
    <t>24081</t>
  </si>
  <si>
    <t>24082</t>
  </si>
  <si>
    <t>24084</t>
  </si>
  <si>
    <t>24085</t>
  </si>
  <si>
    <t>24086</t>
  </si>
  <si>
    <t>24087</t>
  </si>
  <si>
    <t>24088</t>
  </si>
  <si>
    <t>24089</t>
  </si>
  <si>
    <t>24091</t>
  </si>
  <si>
    <t>24094</t>
  </si>
  <si>
    <t>24095</t>
  </si>
  <si>
    <t>24096</t>
  </si>
  <si>
    <t>24098</t>
  </si>
  <si>
    <t>24100</t>
  </si>
  <si>
    <t>24101</t>
  </si>
  <si>
    <t>24102</t>
  </si>
  <si>
    <t>24104</t>
  </si>
  <si>
    <t>24106</t>
  </si>
  <si>
    <t>24107</t>
  </si>
  <si>
    <t>24108</t>
  </si>
  <si>
    <t>24109</t>
  </si>
  <si>
    <t>24111</t>
  </si>
  <si>
    <t>24113</t>
  </si>
  <si>
    <t>24114</t>
  </si>
  <si>
    <t>24115</t>
  </si>
  <si>
    <t>24116</t>
  </si>
  <si>
    <t>24120</t>
  </si>
  <si>
    <t>24121</t>
  </si>
  <si>
    <t>24122</t>
  </si>
  <si>
    <t>24123</t>
  </si>
  <si>
    <t>24124</t>
  </si>
  <si>
    <t>24126</t>
  </si>
  <si>
    <t>24127</t>
  </si>
  <si>
    <t>24128</t>
  </si>
  <si>
    <t>24129</t>
  </si>
  <si>
    <t>24130</t>
  </si>
  <si>
    <t>24132</t>
  </si>
  <si>
    <t>24133</t>
  </si>
  <si>
    <t>24134</t>
  </si>
  <si>
    <t>24135</t>
  </si>
  <si>
    <t>24117</t>
  </si>
  <si>
    <t>24136</t>
  </si>
  <si>
    <t>24137</t>
  </si>
  <si>
    <t>24138</t>
  </si>
  <si>
    <t>24139</t>
  </si>
  <si>
    <t>24140</t>
  </si>
  <si>
    <t>24142</t>
  </si>
  <si>
    <t>24143</t>
  </si>
  <si>
    <t>24145</t>
  </si>
  <si>
    <t>24146</t>
  </si>
  <si>
    <t>24147</t>
  </si>
  <si>
    <t>24148</t>
  </si>
  <si>
    <t>24150</t>
  </si>
  <si>
    <t>24151</t>
  </si>
  <si>
    <t>24152</t>
  </si>
  <si>
    <t>24153</t>
  </si>
  <si>
    <t>24155</t>
  </si>
  <si>
    <t>24156</t>
  </si>
  <si>
    <t>24157</t>
  </si>
  <si>
    <t>24158</t>
  </si>
  <si>
    <t>24159</t>
  </si>
  <si>
    <t>24160</t>
  </si>
  <si>
    <t>24161</t>
  </si>
  <si>
    <t>24162</t>
  </si>
  <si>
    <t>24163</t>
  </si>
  <si>
    <t>24164</t>
  </si>
  <si>
    <t>24165</t>
  </si>
  <si>
    <t>24167</t>
  </si>
  <si>
    <t>24259</t>
  </si>
  <si>
    <t>24170</t>
  </si>
  <si>
    <t>24171</t>
  </si>
  <si>
    <t>24172</t>
  </si>
  <si>
    <t>24174</t>
  </si>
  <si>
    <t>24175</t>
  </si>
  <si>
    <t>24176</t>
  </si>
  <si>
    <t>24177</t>
  </si>
  <si>
    <t>24179</t>
  </si>
  <si>
    <t>24180</t>
  </si>
  <si>
    <t>24181</t>
  </si>
  <si>
    <t>24182</t>
  </si>
  <si>
    <t>24183</t>
  </si>
  <si>
    <t>24184</t>
  </si>
  <si>
    <t>24186</t>
  </si>
  <si>
    <t>24222</t>
  </si>
  <si>
    <t>24188</t>
  </si>
  <si>
    <t>24190</t>
  </si>
  <si>
    <t>24191</t>
  </si>
  <si>
    <t>24192</t>
  </si>
  <si>
    <t>24193</t>
  </si>
  <si>
    <t>24194</t>
  </si>
  <si>
    <t>24195</t>
  </si>
  <si>
    <t>24196</t>
  </si>
  <si>
    <t>24197</t>
  </si>
  <si>
    <t>24202</t>
  </si>
  <si>
    <t>24205</t>
  </si>
  <si>
    <t>24206</t>
  </si>
  <si>
    <t>24207</t>
  </si>
  <si>
    <t>24208</t>
  </si>
  <si>
    <t>24210</t>
  </si>
  <si>
    <t>24211</t>
  </si>
  <si>
    <t>24212</t>
  </si>
  <si>
    <t>24213</t>
  </si>
  <si>
    <t>24214</t>
  </si>
  <si>
    <t>24215</t>
  </si>
  <si>
    <t>24216</t>
  </si>
  <si>
    <t>24217</t>
  </si>
  <si>
    <t>24218</t>
  </si>
  <si>
    <t>24220</t>
  </si>
  <si>
    <t>24223</t>
  </si>
  <si>
    <t>24224</t>
  </si>
  <si>
    <t>24225</t>
  </si>
  <si>
    <t>24227</t>
  </si>
  <si>
    <t>24228</t>
  </si>
  <si>
    <t>24229</t>
  </si>
  <si>
    <t>24230</t>
  </si>
  <si>
    <t>24231</t>
  </si>
  <si>
    <t>24232</t>
  </si>
  <si>
    <t>24233</t>
  </si>
  <si>
    <t>24234</t>
  </si>
  <si>
    <t>24236</t>
  </si>
  <si>
    <t>24237</t>
  </si>
  <si>
    <t>24238</t>
  </si>
  <si>
    <t>24240</t>
  </si>
  <si>
    <t>24241</t>
  </si>
  <si>
    <t>24242</t>
  </si>
  <si>
    <t>24243</t>
  </si>
  <si>
    <t>24244</t>
  </si>
  <si>
    <t>24245</t>
  </si>
  <si>
    <t>24246</t>
  </si>
  <si>
    <t>24247</t>
  </si>
  <si>
    <t>24248</t>
  </si>
  <si>
    <t>24249</t>
  </si>
  <si>
    <t>24251</t>
  </si>
  <si>
    <t>24252</t>
  </si>
  <si>
    <t>24254</t>
  </si>
  <si>
    <t>24255</t>
  </si>
  <si>
    <t>24256</t>
  </si>
  <si>
    <t>24257</t>
  </si>
  <si>
    <t>24260</t>
  </si>
  <si>
    <t>24261</t>
  </si>
  <si>
    <t>24262</t>
  </si>
  <si>
    <t>24263</t>
  </si>
  <si>
    <t>24266</t>
  </si>
  <si>
    <t>24267</t>
  </si>
  <si>
    <t>24268</t>
  </si>
  <si>
    <t>24269</t>
  </si>
  <si>
    <t>24271</t>
  </si>
  <si>
    <t>24273</t>
  </si>
  <si>
    <t>24274</t>
  </si>
  <si>
    <t>24276</t>
  </si>
  <si>
    <t>24277</t>
  </si>
  <si>
    <t>24278</t>
  </si>
  <si>
    <t>24279</t>
  </si>
  <si>
    <t>24280</t>
  </si>
  <si>
    <t>24293</t>
  </si>
  <si>
    <t>24281</t>
  </si>
  <si>
    <t>24282</t>
  </si>
  <si>
    <t>24284</t>
  </si>
  <si>
    <t>24285</t>
  </si>
  <si>
    <t>24287</t>
  </si>
  <si>
    <t>24290</t>
  </si>
  <si>
    <t>24291</t>
  </si>
  <si>
    <t>24295</t>
  </si>
  <si>
    <t>24296</t>
  </si>
  <si>
    <t>24299</t>
  </si>
  <si>
    <t>24300</t>
  </si>
  <si>
    <t>24301</t>
  </si>
  <si>
    <t>24302</t>
  </si>
  <si>
    <t>24303</t>
  </si>
  <si>
    <t>24304</t>
  </si>
  <si>
    <t>24305</t>
  </si>
  <si>
    <t>24307</t>
  </si>
  <si>
    <t>24308</t>
  </si>
  <si>
    <t>24309</t>
  </si>
  <si>
    <t>24311</t>
  </si>
  <si>
    <t>24313</t>
  </si>
  <si>
    <t>24314</t>
  </si>
  <si>
    <t>24316</t>
  </si>
  <si>
    <t>24317</t>
  </si>
  <si>
    <t>24318</t>
  </si>
  <si>
    <t>24035</t>
  </si>
  <si>
    <t>24320</t>
  </si>
  <si>
    <t>24321</t>
  </si>
  <si>
    <t>24322</t>
  </si>
  <si>
    <t>24323</t>
  </si>
  <si>
    <t>24324</t>
  </si>
  <si>
    <t>24325</t>
  </si>
  <si>
    <t>24326</t>
  </si>
  <si>
    <t>24327</t>
  </si>
  <si>
    <t>24328</t>
  </si>
  <si>
    <t>24168</t>
  </si>
  <si>
    <t>24330</t>
  </si>
  <si>
    <t>24331</t>
  </si>
  <si>
    <t>24334</t>
  </si>
  <si>
    <t>24336</t>
  </si>
  <si>
    <t>24337</t>
  </si>
  <si>
    <t>24338</t>
  </si>
  <si>
    <t>24339</t>
  </si>
  <si>
    <t>24340</t>
  </si>
  <si>
    <t>24341</t>
  </si>
  <si>
    <t>24345</t>
  </si>
  <si>
    <t>24346</t>
  </si>
  <si>
    <t>24347</t>
  </si>
  <si>
    <t>24349</t>
  </si>
  <si>
    <t>24348</t>
  </si>
  <si>
    <t>24350</t>
  </si>
  <si>
    <t>24351</t>
  </si>
  <si>
    <t>24352</t>
  </si>
  <si>
    <t>24354</t>
  </si>
  <si>
    <t>24355</t>
  </si>
  <si>
    <t>24357</t>
  </si>
  <si>
    <t>24356</t>
  </si>
  <si>
    <t>24359</t>
  </si>
  <si>
    <t>24360</t>
  </si>
  <si>
    <t>24376</t>
  </si>
  <si>
    <t>24423</t>
  </si>
  <si>
    <t>24490</t>
  </si>
  <si>
    <t>24361</t>
  </si>
  <si>
    <t>24364</t>
  </si>
  <si>
    <t>24365</t>
  </si>
  <si>
    <t>24366</t>
  </si>
  <si>
    <t>24367</t>
  </si>
  <si>
    <t>24371</t>
  </si>
  <si>
    <t>24372</t>
  </si>
  <si>
    <t>24373</t>
  </si>
  <si>
    <t>24374</t>
  </si>
  <si>
    <t>24375</t>
  </si>
  <si>
    <t>24377</t>
  </si>
  <si>
    <t>24378</t>
  </si>
  <si>
    <t>24379</t>
  </si>
  <si>
    <t>24380</t>
  </si>
  <si>
    <t>24381</t>
  </si>
  <si>
    <t>24382</t>
  </si>
  <si>
    <t>24383</t>
  </si>
  <si>
    <t>24384</t>
  </si>
  <si>
    <t>24385</t>
  </si>
  <si>
    <t>24386</t>
  </si>
  <si>
    <t>24388</t>
  </si>
  <si>
    <t>24389</t>
  </si>
  <si>
    <t>24390</t>
  </si>
  <si>
    <t>24391</t>
  </si>
  <si>
    <t>24392</t>
  </si>
  <si>
    <t>24395</t>
  </si>
  <si>
    <t>24396</t>
  </si>
  <si>
    <t>24397</t>
  </si>
  <si>
    <t>24393</t>
  </si>
  <si>
    <t>24401</t>
  </si>
  <si>
    <t>24402</t>
  </si>
  <si>
    <t>24406</t>
  </si>
  <si>
    <t>24407</t>
  </si>
  <si>
    <t>24470</t>
  </si>
  <si>
    <t>24471</t>
  </si>
  <si>
    <t>24473</t>
  </si>
  <si>
    <t>24492</t>
  </si>
  <si>
    <t>24398</t>
  </si>
  <si>
    <t>24399</t>
  </si>
  <si>
    <t>24507</t>
  </si>
  <si>
    <t>24404</t>
  </si>
  <si>
    <t>24405</t>
  </si>
  <si>
    <t>24408</t>
  </si>
  <si>
    <t>24409</t>
  </si>
  <si>
    <t>24410</t>
  </si>
  <si>
    <t>24411</t>
  </si>
  <si>
    <t>24412</t>
  </si>
  <si>
    <t>24413</t>
  </si>
  <si>
    <t>24414</t>
  </si>
  <si>
    <t>24415</t>
  </si>
  <si>
    <t>24416</t>
  </si>
  <si>
    <t>24417</t>
  </si>
  <si>
    <t>24418</t>
  </si>
  <si>
    <t>24419</t>
  </si>
  <si>
    <t>24420</t>
  </si>
  <si>
    <t>24421</t>
  </si>
  <si>
    <t>24422</t>
  </si>
  <si>
    <t>24424</t>
  </si>
  <si>
    <t>24425</t>
  </si>
  <si>
    <t>24426</t>
  </si>
  <si>
    <t>24427</t>
  </si>
  <si>
    <t>24428</t>
  </si>
  <si>
    <t>24429</t>
  </si>
  <si>
    <t>24431</t>
  </si>
  <si>
    <t>24432</t>
  </si>
  <si>
    <t>24433</t>
  </si>
  <si>
    <t>24436</t>
  </si>
  <si>
    <t>24437</t>
  </si>
  <si>
    <t>24438</t>
  </si>
  <si>
    <t>24441</t>
  </si>
  <si>
    <t>24442</t>
  </si>
  <si>
    <t>24443</t>
  </si>
  <si>
    <t>24444</t>
  </si>
  <si>
    <t>24459</t>
  </si>
  <si>
    <t>24445</t>
  </si>
  <si>
    <t>24446</t>
  </si>
  <si>
    <t>24448</t>
  </si>
  <si>
    <t>24449</t>
  </si>
  <si>
    <t>24450</t>
  </si>
  <si>
    <t>24451</t>
  </si>
  <si>
    <t>24452</t>
  </si>
  <si>
    <t>24453</t>
  </si>
  <si>
    <t>24455</t>
  </si>
  <si>
    <t>24456</t>
  </si>
  <si>
    <t>24457</t>
  </si>
  <si>
    <t>24458</t>
  </si>
  <si>
    <t>24462</t>
  </si>
  <si>
    <t>24463</t>
  </si>
  <si>
    <t>24464</t>
  </si>
  <si>
    <t>24465</t>
  </si>
  <si>
    <t>24468</t>
  </si>
  <si>
    <t>24472</t>
  </si>
  <si>
    <t>24474</t>
  </si>
  <si>
    <t>24476</t>
  </si>
  <si>
    <t>24478</t>
  </si>
  <si>
    <t>24479</t>
  </si>
  <si>
    <t>24480</t>
  </si>
  <si>
    <t>24481</t>
  </si>
  <si>
    <t>24482</t>
  </si>
  <si>
    <t>24483</t>
  </si>
  <si>
    <t>24484</t>
  </si>
  <si>
    <t>24485</t>
  </si>
  <si>
    <t>24486</t>
  </si>
  <si>
    <t>24487</t>
  </si>
  <si>
    <t>24488</t>
  </si>
  <si>
    <t>24489</t>
  </si>
  <si>
    <t>24491</t>
  </si>
  <si>
    <t>24493</t>
  </si>
  <si>
    <t>24495</t>
  </si>
  <si>
    <t>24496</t>
  </si>
  <si>
    <t>24498</t>
  </si>
  <si>
    <t>24499</t>
  </si>
  <si>
    <t>24500</t>
  </si>
  <si>
    <t>24502</t>
  </si>
  <si>
    <t>24505</t>
  </si>
  <si>
    <t>24509</t>
  </si>
  <si>
    <t>24510</t>
  </si>
  <si>
    <t>24511</t>
  </si>
  <si>
    <t>24512</t>
  </si>
  <si>
    <t>24513</t>
  </si>
  <si>
    <t>24515</t>
  </si>
  <si>
    <t>24516</t>
  </si>
  <si>
    <t>24517</t>
  </si>
  <si>
    <t>24518</t>
  </si>
  <si>
    <t>24312</t>
  </si>
  <si>
    <t>24519</t>
  </si>
  <si>
    <t>24520</t>
  </si>
  <si>
    <t>24521</t>
  </si>
  <si>
    <t>24522</t>
  </si>
  <si>
    <t>24523</t>
  </si>
  <si>
    <t>24524</t>
  </si>
  <si>
    <t>24525</t>
  </si>
  <si>
    <t>24526</t>
  </si>
  <si>
    <t>24527</t>
  </si>
  <si>
    <t>24528</t>
  </si>
  <si>
    <t>24530</t>
  </si>
  <si>
    <t>24531</t>
  </si>
  <si>
    <t>24532</t>
  </si>
  <si>
    <t>24533</t>
  </si>
  <si>
    <t>24534</t>
  </si>
  <si>
    <t>24535</t>
  </si>
  <si>
    <t>24536</t>
  </si>
  <si>
    <t>24537</t>
  </si>
  <si>
    <t>24538</t>
  </si>
  <si>
    <t>24540</t>
  </si>
  <si>
    <t>24541</t>
  </si>
  <si>
    <t>24542</t>
  </si>
  <si>
    <t>24543</t>
  </si>
  <si>
    <t>24544</t>
  </si>
  <si>
    <t>24545</t>
  </si>
  <si>
    <t>24546</t>
  </si>
  <si>
    <t>24547</t>
  </si>
  <si>
    <t>24548</t>
  </si>
  <si>
    <t>24549</t>
  </si>
  <si>
    <t>24550</t>
  </si>
  <si>
    <t>24551</t>
  </si>
  <si>
    <t>24552</t>
  </si>
  <si>
    <t>24553</t>
  </si>
  <si>
    <t>24555</t>
  </si>
  <si>
    <t>24557</t>
  </si>
  <si>
    <t>24558</t>
  </si>
  <si>
    <t>24559</t>
  </si>
  <si>
    <t>24560</t>
  </si>
  <si>
    <t>24362</t>
  </si>
  <si>
    <t>24562</t>
  </si>
  <si>
    <t>24563</t>
  </si>
  <si>
    <t>24564</t>
  </si>
  <si>
    <t>24566</t>
  </si>
  <si>
    <t>24567</t>
  </si>
  <si>
    <t>24569</t>
  </si>
  <si>
    <t>24570</t>
  </si>
  <si>
    <t>24571</t>
  </si>
  <si>
    <t>24572</t>
  </si>
  <si>
    <t>24573</t>
  </si>
  <si>
    <t>24574</t>
  </si>
  <si>
    <t>24575</t>
  </si>
  <si>
    <t>24576</t>
  </si>
  <si>
    <t>24577</t>
  </si>
  <si>
    <t>24580</t>
  </si>
  <si>
    <t>24581</t>
  </si>
  <si>
    <t>24582</t>
  </si>
  <si>
    <t>24585</t>
  </si>
  <si>
    <t>24586</t>
  </si>
  <si>
    <t>24587</t>
  </si>
  <si>
    <t>27</t>
  </si>
  <si>
    <t>27366</t>
  </si>
  <si>
    <t>27454</t>
  </si>
  <si>
    <t>27672</t>
  </si>
  <si>
    <t>29</t>
  </si>
  <si>
    <t>29024</t>
  </si>
  <si>
    <t>29089</t>
  </si>
  <si>
    <t>29152</t>
  </si>
  <si>
    <t>29205</t>
  </si>
  <si>
    <t>29227</t>
  </si>
  <si>
    <t>31</t>
  </si>
  <si>
    <t>31008</t>
  </si>
  <si>
    <t>31070</t>
  </si>
  <si>
    <t>31080</t>
  </si>
  <si>
    <t>31109</t>
  </si>
  <si>
    <t>31121</t>
  </si>
  <si>
    <t>31138</t>
  </si>
  <si>
    <t>31141</t>
  </si>
  <si>
    <t>31170</t>
  </si>
  <si>
    <t>31172</t>
  </si>
  <si>
    <t>31295</t>
  </si>
  <si>
    <t>31301</t>
  </si>
  <si>
    <t>31350</t>
  </si>
  <si>
    <t>31363</t>
  </si>
  <si>
    <t>31373</t>
  </si>
  <si>
    <t>31378</t>
  </si>
  <si>
    <t>31397</t>
  </si>
  <si>
    <t>31412</t>
  </si>
  <si>
    <t>31443</t>
  </si>
  <si>
    <t>31468</t>
  </si>
  <si>
    <t>31479</t>
  </si>
  <si>
    <t>31493</t>
  </si>
  <si>
    <t>31494</t>
  </si>
  <si>
    <t>31502</t>
  </si>
  <si>
    <t>31510</t>
  </si>
  <si>
    <t>31522</t>
  </si>
  <si>
    <t>31528</t>
  </si>
  <si>
    <t>32</t>
  </si>
  <si>
    <t>32001</t>
  </si>
  <si>
    <t>32003</t>
  </si>
  <si>
    <t>32004</t>
  </si>
  <si>
    <t>32005</t>
  </si>
  <si>
    <t>32008</t>
  </si>
  <si>
    <t>32009</t>
  </si>
  <si>
    <t>32010</t>
  </si>
  <si>
    <t>32015</t>
  </si>
  <si>
    <t>32016</t>
  </si>
  <si>
    <t>32017</t>
  </si>
  <si>
    <t>32018</t>
  </si>
  <si>
    <t>32468</t>
  </si>
  <si>
    <t>32020</t>
  </si>
  <si>
    <t>32022</t>
  </si>
  <si>
    <t>32024</t>
  </si>
  <si>
    <t>32025</t>
  </si>
  <si>
    <t>32026</t>
  </si>
  <si>
    <t>32027</t>
  </si>
  <si>
    <t>32028</t>
  </si>
  <si>
    <t>32029</t>
  </si>
  <si>
    <t>32030</t>
  </si>
  <si>
    <t>32031</t>
  </si>
  <si>
    <t>32032</t>
  </si>
  <si>
    <t>32033</t>
  </si>
  <si>
    <t>32034</t>
  </si>
  <si>
    <t>32035</t>
  </si>
  <si>
    <t>32036</t>
  </si>
  <si>
    <t>32037</t>
  </si>
  <si>
    <t>32038</t>
  </si>
  <si>
    <t>32039</t>
  </si>
  <si>
    <t>32041</t>
  </si>
  <si>
    <t>32042</t>
  </si>
  <si>
    <t>32043</t>
  </si>
  <si>
    <t>32044</t>
  </si>
  <si>
    <t>32045</t>
  </si>
  <si>
    <t>32046</t>
  </si>
  <si>
    <t>32047</t>
  </si>
  <si>
    <t>32048</t>
  </si>
  <si>
    <t>32049</t>
  </si>
  <si>
    <t>32050</t>
  </si>
  <si>
    <t>32051</t>
  </si>
  <si>
    <t>32052</t>
  </si>
  <si>
    <t>32053</t>
  </si>
  <si>
    <t>32054</t>
  </si>
  <si>
    <t>32055</t>
  </si>
  <si>
    <t>32057</t>
  </si>
  <si>
    <t>32058</t>
  </si>
  <si>
    <t>32059</t>
  </si>
  <si>
    <t>32062</t>
  </si>
  <si>
    <t>32063</t>
  </si>
  <si>
    <t>32064</t>
  </si>
  <si>
    <t>32066</t>
  </si>
  <si>
    <t>32067</t>
  </si>
  <si>
    <t>32068</t>
  </si>
  <si>
    <t>32070</t>
  </si>
  <si>
    <t>32071</t>
  </si>
  <si>
    <t>32072</t>
  </si>
  <si>
    <t>32073</t>
  </si>
  <si>
    <t>32079</t>
  </si>
  <si>
    <t>32077</t>
  </si>
  <si>
    <t>32078</t>
  </si>
  <si>
    <t>32080</t>
  </si>
  <si>
    <t>32081</t>
  </si>
  <si>
    <t>32082</t>
  </si>
  <si>
    <t>32083</t>
  </si>
  <si>
    <t>32085</t>
  </si>
  <si>
    <t>32086</t>
  </si>
  <si>
    <t>32087</t>
  </si>
  <si>
    <t>32088</t>
  </si>
  <si>
    <t>32090</t>
  </si>
  <si>
    <t>32092</t>
  </si>
  <si>
    <t>32093</t>
  </si>
  <si>
    <t>32094</t>
  </si>
  <si>
    <t>32095</t>
  </si>
  <si>
    <t>32096</t>
  </si>
  <si>
    <t>32097</t>
  </si>
  <si>
    <t>32098</t>
  </si>
  <si>
    <t>32099</t>
  </si>
  <si>
    <t>32100</t>
  </si>
  <si>
    <t>32101</t>
  </si>
  <si>
    <t>32102</t>
  </si>
  <si>
    <t>32103</t>
  </si>
  <si>
    <t>32104</t>
  </si>
  <si>
    <t>32105</t>
  </si>
  <si>
    <t>32107</t>
  </si>
  <si>
    <t>32108</t>
  </si>
  <si>
    <t>32109</t>
  </si>
  <si>
    <t>32110</t>
  </si>
  <si>
    <t>32113</t>
  </si>
  <si>
    <t>32114</t>
  </si>
  <si>
    <t>32115</t>
  </si>
  <si>
    <t>32116</t>
  </si>
  <si>
    <t>32118</t>
  </si>
  <si>
    <t>32119</t>
  </si>
  <si>
    <t>32121</t>
  </si>
  <si>
    <t>32122</t>
  </si>
  <si>
    <t>32123</t>
  </si>
  <si>
    <t>32125</t>
  </si>
  <si>
    <t>32126</t>
  </si>
  <si>
    <t>32127</t>
  </si>
  <si>
    <t>32128</t>
  </si>
  <si>
    <t>32130</t>
  </si>
  <si>
    <t>32131</t>
  </si>
  <si>
    <t>32132</t>
  </si>
  <si>
    <t>32133</t>
  </si>
  <si>
    <t>32134</t>
  </si>
  <si>
    <t>32135</t>
  </si>
  <si>
    <t>32136</t>
  </si>
  <si>
    <t>32142</t>
  </si>
  <si>
    <t>32143</t>
  </si>
  <si>
    <t>32144</t>
  </si>
  <si>
    <t>32145</t>
  </si>
  <si>
    <t>32146</t>
  </si>
  <si>
    <t>32147</t>
  </si>
  <si>
    <t>32148</t>
  </si>
  <si>
    <t>32149</t>
  </si>
  <si>
    <t>32150</t>
  </si>
  <si>
    <t>32151</t>
  </si>
  <si>
    <t>32152</t>
  </si>
  <si>
    <t>32156</t>
  </si>
  <si>
    <t>32161</t>
  </si>
  <si>
    <t>32162</t>
  </si>
  <si>
    <t>32163</t>
  </si>
  <si>
    <t>32164</t>
  </si>
  <si>
    <t>32165</t>
  </si>
  <si>
    <t>32166</t>
  </si>
  <si>
    <t>32345</t>
  </si>
  <si>
    <t>32417</t>
  </si>
  <si>
    <t>32167</t>
  </si>
  <si>
    <t>32169</t>
  </si>
  <si>
    <t>32170</t>
  </si>
  <si>
    <t>32171</t>
  </si>
  <si>
    <t>32172</t>
  </si>
  <si>
    <t>32174</t>
  </si>
  <si>
    <t>32175</t>
  </si>
  <si>
    <t>32176</t>
  </si>
  <si>
    <t>32177</t>
  </si>
  <si>
    <t>32178</t>
  </si>
  <si>
    <t>32180</t>
  </si>
  <si>
    <t>32181</t>
  </si>
  <si>
    <t>32182</t>
  </si>
  <si>
    <t>32184</t>
  </si>
  <si>
    <t>32185</t>
  </si>
  <si>
    <t>32186</t>
  </si>
  <si>
    <t>32187</t>
  </si>
  <si>
    <t>32188</t>
  </si>
  <si>
    <t>32189</t>
  </si>
  <si>
    <t>32190</t>
  </si>
  <si>
    <t>32191</t>
  </si>
  <si>
    <t>32192</t>
  </si>
  <si>
    <t>32193</t>
  </si>
  <si>
    <t>32194</t>
  </si>
  <si>
    <t>32195</t>
  </si>
  <si>
    <t>32196</t>
  </si>
  <si>
    <t>32197</t>
  </si>
  <si>
    <t>32199</t>
  </si>
  <si>
    <t>32202</t>
  </si>
  <si>
    <t>32203</t>
  </si>
  <si>
    <t>32204</t>
  </si>
  <si>
    <t>32205</t>
  </si>
  <si>
    <t>32065</t>
  </si>
  <si>
    <t>32155</t>
  </si>
  <si>
    <t>32208</t>
  </si>
  <si>
    <t>32209</t>
  </si>
  <si>
    <t>32210</t>
  </si>
  <si>
    <t>32211</t>
  </si>
  <si>
    <t>32158</t>
  </si>
  <si>
    <t>32159</t>
  </si>
  <si>
    <t>32160</t>
  </si>
  <si>
    <t>32214</t>
  </si>
  <si>
    <t>32215</t>
  </si>
  <si>
    <t>32216</t>
  </si>
  <si>
    <t>32217</t>
  </si>
  <si>
    <t>32218</t>
  </si>
  <si>
    <t>32219</t>
  </si>
  <si>
    <t>32220</t>
  </si>
  <si>
    <t>32222</t>
  </si>
  <si>
    <t>32223</t>
  </si>
  <si>
    <t>32224</t>
  </si>
  <si>
    <t>32225</t>
  </si>
  <si>
    <t>32226</t>
  </si>
  <si>
    <t>32227</t>
  </si>
  <si>
    <t>32228</t>
  </si>
  <si>
    <t>32230</t>
  </si>
  <si>
    <t>32231</t>
  </si>
  <si>
    <t>32232</t>
  </si>
  <si>
    <t>32233</t>
  </si>
  <si>
    <t>32234</t>
  </si>
  <si>
    <t>32235</t>
  </si>
  <si>
    <t>32236</t>
  </si>
  <si>
    <t>32238</t>
  </si>
  <si>
    <t>32239</t>
  </si>
  <si>
    <t>32240</t>
  </si>
  <si>
    <t>32241</t>
  </si>
  <si>
    <t>32242</t>
  </si>
  <si>
    <t>32243</t>
  </si>
  <si>
    <t>32244</t>
  </si>
  <si>
    <t>32245</t>
  </si>
  <si>
    <t>32246</t>
  </si>
  <si>
    <t>32247</t>
  </si>
  <si>
    <t>32248</t>
  </si>
  <si>
    <t>32250</t>
  </si>
  <si>
    <t>32251</t>
  </si>
  <si>
    <t>32252</t>
  </si>
  <si>
    <t>32253</t>
  </si>
  <si>
    <t>32254</t>
  </si>
  <si>
    <t>32255</t>
  </si>
  <si>
    <t>32256</t>
  </si>
  <si>
    <t>32257</t>
  </si>
  <si>
    <t>32258</t>
  </si>
  <si>
    <t>32261</t>
  </si>
  <si>
    <t>32263</t>
  </si>
  <si>
    <t>32264</t>
  </si>
  <si>
    <t>32265</t>
  </si>
  <si>
    <t>32266</t>
  </si>
  <si>
    <t>32267</t>
  </si>
  <si>
    <t>32268</t>
  </si>
  <si>
    <t>32271</t>
  </si>
  <si>
    <t>32272</t>
  </si>
  <si>
    <t>32273</t>
  </si>
  <si>
    <t>32274</t>
  </si>
  <si>
    <t>32275</t>
  </si>
  <si>
    <t>32278</t>
  </si>
  <si>
    <t>32280</t>
  </si>
  <si>
    <t>32281</t>
  </si>
  <si>
    <t>32283</t>
  </si>
  <si>
    <t>32285</t>
  </si>
  <si>
    <t>32286</t>
  </si>
  <si>
    <t>32287</t>
  </si>
  <si>
    <t>32288</t>
  </si>
  <si>
    <t>32290</t>
  </si>
  <si>
    <t>32291</t>
  </si>
  <si>
    <t>32292</t>
  </si>
  <si>
    <t>32293</t>
  </si>
  <si>
    <t>32294</t>
  </si>
  <si>
    <t>32295</t>
  </si>
  <si>
    <t>32296</t>
  </si>
  <si>
    <t>32297</t>
  </si>
  <si>
    <t>32299</t>
  </si>
  <si>
    <t>32300</t>
  </si>
  <si>
    <t>32302</t>
  </si>
  <si>
    <t>32303</t>
  </si>
  <si>
    <t>32304</t>
  </si>
  <si>
    <t>32305</t>
  </si>
  <si>
    <t>32306</t>
  </si>
  <si>
    <t>32308</t>
  </si>
  <si>
    <t>32310</t>
  </si>
  <si>
    <t>32314</t>
  </si>
  <si>
    <t>32315</t>
  </si>
  <si>
    <t>32316</t>
  </si>
  <si>
    <t>32317</t>
  </si>
  <si>
    <t>32318</t>
  </si>
  <si>
    <t>32319</t>
  </si>
  <si>
    <t>32320</t>
  </si>
  <si>
    <t>32321</t>
  </si>
  <si>
    <t>32322</t>
  </si>
  <si>
    <t>32323</t>
  </si>
  <si>
    <t>32324</t>
  </si>
  <si>
    <t>32325</t>
  </si>
  <si>
    <t>32326</t>
  </si>
  <si>
    <t>32327</t>
  </si>
  <si>
    <t>32329</t>
  </si>
  <si>
    <t>32330</t>
  </si>
  <si>
    <t>32331</t>
  </si>
  <si>
    <t>32332</t>
  </si>
  <si>
    <t>32333</t>
  </si>
  <si>
    <t>32335</t>
  </si>
  <si>
    <t>32337</t>
  </si>
  <si>
    <t>32338</t>
  </si>
  <si>
    <t>32339</t>
  </si>
  <si>
    <t>32340</t>
  </si>
  <si>
    <t>32341</t>
  </si>
  <si>
    <t>32342</t>
  </si>
  <si>
    <t>32343</t>
  </si>
  <si>
    <t>32344</t>
  </si>
  <si>
    <t>32346</t>
  </si>
  <si>
    <t>32347</t>
  </si>
  <si>
    <t>32348</t>
  </si>
  <si>
    <t>32349</t>
  </si>
  <si>
    <t>32350</t>
  </si>
  <si>
    <t>32351</t>
  </si>
  <si>
    <t>32352</t>
  </si>
  <si>
    <t>32354</t>
  </si>
  <si>
    <t>32355</t>
  </si>
  <si>
    <t>32356</t>
  </si>
  <si>
    <t>32358</t>
  </si>
  <si>
    <t>32360</t>
  </si>
  <si>
    <t>32361</t>
  </si>
  <si>
    <t>32362</t>
  </si>
  <si>
    <t>32365</t>
  </si>
  <si>
    <t>32366</t>
  </si>
  <si>
    <t>32367</t>
  </si>
  <si>
    <t>32370</t>
  </si>
  <si>
    <t>32371</t>
  </si>
  <si>
    <t>32363</t>
  </si>
  <si>
    <t>32368</t>
  </si>
  <si>
    <t>32369</t>
  </si>
  <si>
    <t>32373</t>
  </si>
  <si>
    <t>32376</t>
  </si>
  <si>
    <t>32374</t>
  </si>
  <si>
    <t>32375</t>
  </si>
  <si>
    <t>32395</t>
  </si>
  <si>
    <t>32405</t>
  </si>
  <si>
    <t>32378</t>
  </si>
  <si>
    <t>32380</t>
  </si>
  <si>
    <t>32381</t>
  </si>
  <si>
    <t>32382</t>
  </si>
  <si>
    <t>32383</t>
  </si>
  <si>
    <t>32385</t>
  </si>
  <si>
    <t>32387</t>
  </si>
  <si>
    <t>32389</t>
  </si>
  <si>
    <t>32390</t>
  </si>
  <si>
    <t>32391</t>
  </si>
  <si>
    <t>32393</t>
  </si>
  <si>
    <t>32394</t>
  </si>
  <si>
    <t>32397</t>
  </si>
  <si>
    <t>32398</t>
  </si>
  <si>
    <t>32400</t>
  </si>
  <si>
    <t>32401</t>
  </si>
  <si>
    <t>32402</t>
  </si>
  <si>
    <t>32403</t>
  </si>
  <si>
    <t>32404</t>
  </si>
  <si>
    <t>32407</t>
  </si>
  <si>
    <t>32408</t>
  </si>
  <si>
    <t>32409</t>
  </si>
  <si>
    <t>32410</t>
  </si>
  <si>
    <t>32411</t>
  </si>
  <si>
    <t>32413</t>
  </si>
  <si>
    <t>32414</t>
  </si>
  <si>
    <t>32415</t>
  </si>
  <si>
    <t>32419</t>
  </si>
  <si>
    <t>32420</t>
  </si>
  <si>
    <t>32421</t>
  </si>
  <si>
    <t>32422</t>
  </si>
  <si>
    <t>32423</t>
  </si>
  <si>
    <t>32424</t>
  </si>
  <si>
    <t>32426</t>
  </si>
  <si>
    <t>32427</t>
  </si>
  <si>
    <t>32430</t>
  </si>
  <si>
    <t>32432</t>
  </si>
  <si>
    <t>32434</t>
  </si>
  <si>
    <t>32437</t>
  </si>
  <si>
    <t>32438</t>
  </si>
  <si>
    <t>32439</t>
  </si>
  <si>
    <t>32440</t>
  </si>
  <si>
    <t>32441</t>
  </si>
  <si>
    <t>32443</t>
  </si>
  <si>
    <t>32442</t>
  </si>
  <si>
    <t>32445</t>
  </si>
  <si>
    <t>32446</t>
  </si>
  <si>
    <t>32449</t>
  </si>
  <si>
    <t>32450</t>
  </si>
  <si>
    <t>32453</t>
  </si>
  <si>
    <t>32454</t>
  </si>
  <si>
    <t>32455</t>
  </si>
  <si>
    <t>32456</t>
  </si>
  <si>
    <t>32457</t>
  </si>
  <si>
    <t>32458</t>
  </si>
  <si>
    <t>32459</t>
  </si>
  <si>
    <t>32460</t>
  </si>
  <si>
    <t>32461</t>
  </si>
  <si>
    <t>32462</t>
  </si>
  <si>
    <t>32463</t>
  </si>
  <si>
    <t>32464</t>
  </si>
  <si>
    <t>32466</t>
  </si>
  <si>
    <t>33</t>
  </si>
  <si>
    <t>33094</t>
  </si>
  <si>
    <t>33136</t>
  </si>
  <si>
    <t>33360</t>
  </si>
  <si>
    <t>33223</t>
  </si>
  <si>
    <t>33242</t>
  </si>
  <si>
    <t>33246</t>
  </si>
  <si>
    <t>33269</t>
  </si>
  <si>
    <t>33316</t>
  </si>
  <si>
    <t>33324</t>
  </si>
  <si>
    <t>33354</t>
  </si>
  <si>
    <t>33369</t>
  </si>
  <si>
    <t>33462</t>
  </si>
  <si>
    <t>33520</t>
  </si>
  <si>
    <t>35</t>
  </si>
  <si>
    <t>35002</t>
  </si>
  <si>
    <t>35012</t>
  </si>
  <si>
    <t>35013</t>
  </si>
  <si>
    <t>35022</t>
  </si>
  <si>
    <t>35023</t>
  </si>
  <si>
    <t>35026</t>
  </si>
  <si>
    <t>35027</t>
  </si>
  <si>
    <t>35028</t>
  </si>
  <si>
    <t>35033</t>
  </si>
  <si>
    <t>35041</t>
  </si>
  <si>
    <t>35050</t>
  </si>
  <si>
    <t>35054</t>
  </si>
  <si>
    <t>35069</t>
  </si>
  <si>
    <t>35082</t>
  </si>
  <si>
    <t>35088</t>
  </si>
  <si>
    <t>35106</t>
  </si>
  <si>
    <t>35108</t>
  </si>
  <si>
    <t>35117</t>
  </si>
  <si>
    <t>35124</t>
  </si>
  <si>
    <t>35126</t>
  </si>
  <si>
    <t>35127</t>
  </si>
  <si>
    <t>35176</t>
  </si>
  <si>
    <t>35297</t>
  </si>
  <si>
    <t>35135</t>
  </si>
  <si>
    <t>35136</t>
  </si>
  <si>
    <t>35017</t>
  </si>
  <si>
    <t>35030</t>
  </si>
  <si>
    <t>35058</t>
  </si>
  <si>
    <t>35060</t>
  </si>
  <si>
    <t>35089</t>
  </si>
  <si>
    <t>35098</t>
  </si>
  <si>
    <t>35202</t>
  </si>
  <si>
    <t>35203</t>
  </si>
  <si>
    <t>35140</t>
  </si>
  <si>
    <t>35143</t>
  </si>
  <si>
    <t>35145</t>
  </si>
  <si>
    <t>35091</t>
  </si>
  <si>
    <t>35218</t>
  </si>
  <si>
    <t>35151</t>
  </si>
  <si>
    <t>35155</t>
  </si>
  <si>
    <t>35156</t>
  </si>
  <si>
    <t>35165</t>
  </si>
  <si>
    <t>35171</t>
  </si>
  <si>
    <t>35180</t>
  </si>
  <si>
    <t>35184</t>
  </si>
  <si>
    <t>35198</t>
  </si>
  <si>
    <t>35201</t>
  </si>
  <si>
    <t>35204</t>
  </si>
  <si>
    <t>35212</t>
  </si>
  <si>
    <t>35219</t>
  </si>
  <si>
    <t>35220</t>
  </si>
  <si>
    <t>35221</t>
  </si>
  <si>
    <t>35231</t>
  </si>
  <si>
    <t>35234</t>
  </si>
  <si>
    <t>35239</t>
  </si>
  <si>
    <t>35245</t>
  </si>
  <si>
    <t>35250</t>
  </si>
  <si>
    <t>35268</t>
  </si>
  <si>
    <t>35289</t>
  </si>
  <si>
    <t>35295</t>
  </si>
  <si>
    <t>35312</t>
  </si>
  <si>
    <t>35316</t>
  </si>
  <si>
    <t>35320</t>
  </si>
  <si>
    <t>35249</t>
  </si>
  <si>
    <t>35262</t>
  </si>
  <si>
    <t>35307</t>
  </si>
  <si>
    <t>35321</t>
  </si>
  <si>
    <t>35322</t>
  </si>
  <si>
    <t>35302</t>
  </si>
  <si>
    <t>35332</t>
  </si>
  <si>
    <t>35333</t>
  </si>
  <si>
    <t>35335</t>
  </si>
  <si>
    <t>35343</t>
  </si>
  <si>
    <t>36</t>
  </si>
  <si>
    <t>36006</t>
  </si>
  <si>
    <t>36036</t>
  </si>
  <si>
    <t>36042</t>
  </si>
  <si>
    <t>36045</t>
  </si>
  <si>
    <t>36051</t>
  </si>
  <si>
    <t>36053</t>
  </si>
  <si>
    <t>36054</t>
  </si>
  <si>
    <t>36240</t>
  </si>
  <si>
    <t>36074</t>
  </si>
  <si>
    <t>36161</t>
  </si>
  <si>
    <t>36360</t>
  </si>
  <si>
    <t>36106</t>
  </si>
  <si>
    <t>36124</t>
  </si>
  <si>
    <t>36144</t>
  </si>
  <si>
    <t>36145</t>
  </si>
  <si>
    <t>36148</t>
  </si>
  <si>
    <t>36168</t>
  </si>
  <si>
    <t>36172</t>
  </si>
  <si>
    <t>36176</t>
  </si>
  <si>
    <t>36177</t>
  </si>
  <si>
    <t>36188</t>
  </si>
  <si>
    <t>36192</t>
  </si>
  <si>
    <t>36200</t>
  </si>
  <si>
    <t>36220</t>
  </si>
  <si>
    <t>36239</t>
  </si>
  <si>
    <t>36244</t>
  </si>
  <si>
    <t>37</t>
  </si>
  <si>
    <t>37016</t>
  </si>
  <si>
    <t>37020</t>
  </si>
  <si>
    <t>37023</t>
  </si>
  <si>
    <t>37026</t>
  </si>
  <si>
    <t>37027</t>
  </si>
  <si>
    <t>37039</t>
  </si>
  <si>
    <t>37046</t>
  </si>
  <si>
    <t>37049</t>
  </si>
  <si>
    <t>37053</t>
  </si>
  <si>
    <t>37061</t>
  </si>
  <si>
    <t>37066</t>
  </si>
  <si>
    <t>37069</t>
  </si>
  <si>
    <t>37075</t>
  </si>
  <si>
    <t>37085</t>
  </si>
  <si>
    <t>37097</t>
  </si>
  <si>
    <t>37108</t>
  </si>
  <si>
    <t>37111</t>
  </si>
  <si>
    <t>37127</t>
  </si>
  <si>
    <t>37132</t>
  </si>
  <si>
    <t>37133</t>
  </si>
  <si>
    <t>37141</t>
  </si>
  <si>
    <t>37157</t>
  </si>
  <si>
    <t>37173</t>
  </si>
  <si>
    <t>37177</t>
  </si>
  <si>
    <t>37183</t>
  </si>
  <si>
    <t>37192</t>
  </si>
  <si>
    <t>37218</t>
  </si>
  <si>
    <t>37221</t>
  </si>
  <si>
    <t>37222</t>
  </si>
  <si>
    <t>37238</t>
  </si>
  <si>
    <t>37234</t>
  </si>
  <si>
    <t>37253</t>
  </si>
  <si>
    <t>37269</t>
  </si>
  <si>
    <t>37275</t>
  </si>
  <si>
    <t>37277</t>
  </si>
  <si>
    <t>38</t>
  </si>
  <si>
    <t>38297</t>
  </si>
  <si>
    <t>38055</t>
  </si>
  <si>
    <t>38139</t>
  </si>
  <si>
    <t>38050</t>
  </si>
  <si>
    <t>38022</t>
  </si>
  <si>
    <t>38261</t>
  </si>
  <si>
    <t>38465</t>
  </si>
  <si>
    <t>38543</t>
  </si>
  <si>
    <t>40</t>
  </si>
  <si>
    <t>40001</t>
  </si>
  <si>
    <t>40002</t>
  </si>
  <si>
    <t>40003</t>
  </si>
  <si>
    <t>40005</t>
  </si>
  <si>
    <t>40006</t>
  </si>
  <si>
    <t>40007</t>
  </si>
  <si>
    <t>40011</t>
  </si>
  <si>
    <t>40012</t>
  </si>
  <si>
    <t>40013</t>
  </si>
  <si>
    <t>40014</t>
  </si>
  <si>
    <t>40015</t>
  </si>
  <si>
    <t>40016</t>
  </si>
  <si>
    <t>40017</t>
  </si>
  <si>
    <t>40018</t>
  </si>
  <si>
    <t>40020</t>
  </si>
  <si>
    <t>40022</t>
  </si>
  <si>
    <t>40023</t>
  </si>
  <si>
    <t>40024</t>
  </si>
  <si>
    <t>40025</t>
  </si>
  <si>
    <t>40026</t>
  </si>
  <si>
    <t>40027</t>
  </si>
  <si>
    <t>40028</t>
  </si>
  <si>
    <t>40029</t>
  </si>
  <si>
    <t>40030</t>
  </si>
  <si>
    <t>40031</t>
  </si>
  <si>
    <t>40033</t>
  </si>
  <si>
    <t>40034</t>
  </si>
  <si>
    <t>40035</t>
  </si>
  <si>
    <t>40037</t>
  </si>
  <si>
    <t>40038</t>
  </si>
  <si>
    <t>40039</t>
  </si>
  <si>
    <t>40040</t>
  </si>
  <si>
    <t>40041</t>
  </si>
  <si>
    <t>40042</t>
  </si>
  <si>
    <t>40047</t>
  </si>
  <si>
    <t>40049</t>
  </si>
  <si>
    <t>40050</t>
  </si>
  <si>
    <t>40051</t>
  </si>
  <si>
    <t>40052</t>
  </si>
  <si>
    <t>40053</t>
  </si>
  <si>
    <t>40054</t>
  </si>
  <si>
    <t>40055</t>
  </si>
  <si>
    <t>40057</t>
  </si>
  <si>
    <t>40058</t>
  </si>
  <si>
    <t>40059</t>
  </si>
  <si>
    <t>40061</t>
  </si>
  <si>
    <t>40062</t>
  </si>
  <si>
    <t>40063</t>
  </si>
  <si>
    <t>40066</t>
  </si>
  <si>
    <t>40067</t>
  </si>
  <si>
    <t>40068</t>
  </si>
  <si>
    <t>40069</t>
  </si>
  <si>
    <t>40070</t>
  </si>
  <si>
    <t>40071</t>
  </si>
  <si>
    <t>40072</t>
  </si>
  <si>
    <t>40073</t>
  </si>
  <si>
    <t>40074</t>
  </si>
  <si>
    <t>40076</t>
  </si>
  <si>
    <t>40077</t>
  </si>
  <si>
    <t>40078</t>
  </si>
  <si>
    <t>40079</t>
  </si>
  <si>
    <t>40080</t>
  </si>
  <si>
    <t>40082</t>
  </si>
  <si>
    <t>40083</t>
  </si>
  <si>
    <t>40084</t>
  </si>
  <si>
    <t>40086</t>
  </si>
  <si>
    <t>40087</t>
  </si>
  <si>
    <t>40088</t>
  </si>
  <si>
    <t>40089</t>
  </si>
  <si>
    <t>40090</t>
  </si>
  <si>
    <t>40091</t>
  </si>
  <si>
    <t>40092</t>
  </si>
  <si>
    <t>40093</t>
  </si>
  <si>
    <t>40095</t>
  </si>
  <si>
    <t>40096</t>
  </si>
  <si>
    <t>40097</t>
  </si>
  <si>
    <t>40098</t>
  </si>
  <si>
    <t>40099</t>
  </si>
  <si>
    <t>40101</t>
  </si>
  <si>
    <t>40102</t>
  </si>
  <si>
    <t>40103</t>
  </si>
  <si>
    <t>40104</t>
  </si>
  <si>
    <t>40106</t>
  </si>
  <si>
    <t>40109</t>
  </si>
  <si>
    <t>40110</t>
  </si>
  <si>
    <t>40112</t>
  </si>
  <si>
    <t>40113</t>
  </si>
  <si>
    <t>40115</t>
  </si>
  <si>
    <t>40116</t>
  </si>
  <si>
    <t>40117</t>
  </si>
  <si>
    <t>40118</t>
  </si>
  <si>
    <t>40119</t>
  </si>
  <si>
    <t>40120</t>
  </si>
  <si>
    <t>40121</t>
  </si>
  <si>
    <t>40122</t>
  </si>
  <si>
    <t>40124</t>
  </si>
  <si>
    <t>40125</t>
  </si>
  <si>
    <t>40126</t>
  </si>
  <si>
    <t>40127</t>
  </si>
  <si>
    <t>40128</t>
  </si>
  <si>
    <t>40129</t>
  </si>
  <si>
    <t>40130</t>
  </si>
  <si>
    <t>40131</t>
  </si>
  <si>
    <t>40132</t>
  </si>
  <si>
    <t>40136</t>
  </si>
  <si>
    <t>40137</t>
  </si>
  <si>
    <t>40138</t>
  </si>
  <si>
    <t>40139</t>
  </si>
  <si>
    <t>40140</t>
  </si>
  <si>
    <t>40141</t>
  </si>
  <si>
    <t>40142</t>
  </si>
  <si>
    <t>40143</t>
  </si>
  <si>
    <t>40144</t>
  </si>
  <si>
    <t>40145</t>
  </si>
  <si>
    <t>40146</t>
  </si>
  <si>
    <t>40147</t>
  </si>
  <si>
    <t>40148</t>
  </si>
  <si>
    <t>40100</t>
  </si>
  <si>
    <t>40153</t>
  </si>
  <si>
    <t>40329</t>
  </si>
  <si>
    <t>40151</t>
  </si>
  <si>
    <t>40158</t>
  </si>
  <si>
    <t>40159</t>
  </si>
  <si>
    <t>40160</t>
  </si>
  <si>
    <t>40161</t>
  </si>
  <si>
    <t>40162</t>
  </si>
  <si>
    <t>40166</t>
  </si>
  <si>
    <t>40168</t>
  </si>
  <si>
    <t>40172</t>
  </si>
  <si>
    <t>40173</t>
  </si>
  <si>
    <t>40174</t>
  </si>
  <si>
    <t>40175</t>
  </si>
  <si>
    <t>40176</t>
  </si>
  <si>
    <t>40177</t>
  </si>
  <si>
    <t>40178</t>
  </si>
  <si>
    <t>40179</t>
  </si>
  <si>
    <t>40180</t>
  </si>
  <si>
    <t>40183</t>
  </si>
  <si>
    <t>40185</t>
  </si>
  <si>
    <t>40186</t>
  </si>
  <si>
    <t>40188</t>
  </si>
  <si>
    <t>40189</t>
  </si>
  <si>
    <t>40190</t>
  </si>
  <si>
    <t>40191</t>
  </si>
  <si>
    <t>40192</t>
  </si>
  <si>
    <t>40193</t>
  </si>
  <si>
    <t>40194</t>
  </si>
  <si>
    <t>40195</t>
  </si>
  <si>
    <t>40196</t>
  </si>
  <si>
    <t>40198</t>
  </si>
  <si>
    <t>40199</t>
  </si>
  <si>
    <t>40201</t>
  </si>
  <si>
    <t>40202</t>
  </si>
  <si>
    <t>40203</t>
  </si>
  <si>
    <t>40204</t>
  </si>
  <si>
    <t>40205</t>
  </si>
  <si>
    <t>40206</t>
  </si>
  <si>
    <t>40207</t>
  </si>
  <si>
    <t>40208</t>
  </si>
  <si>
    <t>40211</t>
  </si>
  <si>
    <t>40212</t>
  </si>
  <si>
    <t>40214</t>
  </si>
  <si>
    <t>40215</t>
  </si>
  <si>
    <t>40216</t>
  </si>
  <si>
    <t>40218</t>
  </si>
  <si>
    <t>40219</t>
  </si>
  <si>
    <t>40220</t>
  </si>
  <si>
    <t>40221</t>
  </si>
  <si>
    <t>40222</t>
  </si>
  <si>
    <t>40223</t>
  </si>
  <si>
    <t>40224</t>
  </si>
  <si>
    <t>40225</t>
  </si>
  <si>
    <t>40226</t>
  </si>
  <si>
    <t>40228</t>
  </si>
  <si>
    <t>40230</t>
  </si>
  <si>
    <t>40231</t>
  </si>
  <si>
    <t>40232</t>
  </si>
  <si>
    <t>40233</t>
  </si>
  <si>
    <t>40234</t>
  </si>
  <si>
    <t>40235</t>
  </si>
  <si>
    <t>40236</t>
  </si>
  <si>
    <t>40237</t>
  </si>
  <si>
    <t>40238</t>
  </si>
  <si>
    <t>40239</t>
  </si>
  <si>
    <t>40240</t>
  </si>
  <si>
    <t>40164</t>
  </si>
  <si>
    <t>40242</t>
  </si>
  <si>
    <t>40243</t>
  </si>
  <si>
    <t>40244</t>
  </si>
  <si>
    <t>40247</t>
  </si>
  <si>
    <t>40249</t>
  </si>
  <si>
    <t>40250</t>
  </si>
  <si>
    <t>40253</t>
  </si>
  <si>
    <t>40254</t>
  </si>
  <si>
    <t>40255</t>
  </si>
  <si>
    <t>40252</t>
  </si>
  <si>
    <t>40258</t>
  </si>
  <si>
    <t>40271</t>
  </si>
  <si>
    <t>40256</t>
  </si>
  <si>
    <t>40259</t>
  </si>
  <si>
    <t>40260</t>
  </si>
  <si>
    <t>40261</t>
  </si>
  <si>
    <t>40262</t>
  </si>
  <si>
    <t>40263</t>
  </si>
  <si>
    <t>40264</t>
  </si>
  <si>
    <t>40265</t>
  </si>
  <si>
    <t>40267</t>
  </si>
  <si>
    <t>40268</t>
  </si>
  <si>
    <t>40269</t>
  </si>
  <si>
    <t>40270</t>
  </si>
  <si>
    <t>40272</t>
  </si>
  <si>
    <t>40274</t>
  </si>
  <si>
    <t>40275</t>
  </si>
  <si>
    <t>40277</t>
  </si>
  <si>
    <t>40279</t>
  </si>
  <si>
    <t>40280</t>
  </si>
  <si>
    <t>40281</t>
  </si>
  <si>
    <t>40282</t>
  </si>
  <si>
    <t>40283</t>
  </si>
  <si>
    <t>40284</t>
  </si>
  <si>
    <t>40285</t>
  </si>
  <si>
    <t>40286</t>
  </si>
  <si>
    <t>40289</t>
  </si>
  <si>
    <t>40290</t>
  </si>
  <si>
    <t>40291</t>
  </si>
  <si>
    <t>40292</t>
  </si>
  <si>
    <t>40293</t>
  </si>
  <si>
    <t>40294</t>
  </si>
  <si>
    <t>40298</t>
  </si>
  <si>
    <t>40299</t>
  </si>
  <si>
    <t>40300</t>
  </si>
  <si>
    <t>40301</t>
  </si>
  <si>
    <t>40305</t>
  </si>
  <si>
    <t>40306</t>
  </si>
  <si>
    <t>40308</t>
  </si>
  <si>
    <t>40309</t>
  </si>
  <si>
    <t>40310</t>
  </si>
  <si>
    <t>40313</t>
  </si>
  <si>
    <t>40314</t>
  </si>
  <si>
    <t>40315</t>
  </si>
  <si>
    <t>40316</t>
  </si>
  <si>
    <t>40317</t>
  </si>
  <si>
    <t>40318</t>
  </si>
  <si>
    <t>40321</t>
  </si>
  <si>
    <t>40324</t>
  </si>
  <si>
    <t>40327</t>
  </si>
  <si>
    <t>40325</t>
  </si>
  <si>
    <t>40330</t>
  </si>
  <si>
    <t>40331</t>
  </si>
  <si>
    <t>40333</t>
  </si>
  <si>
    <t>40334</t>
  </si>
  <si>
    <t>41</t>
  </si>
  <si>
    <t>41013</t>
  </si>
  <si>
    <t>41025</t>
  </si>
  <si>
    <t>41030</t>
  </si>
  <si>
    <t>41031</t>
  </si>
  <si>
    <t>41034</t>
  </si>
  <si>
    <t>41036</t>
  </si>
  <si>
    <t>41042</t>
  </si>
  <si>
    <t>41049</t>
  </si>
  <si>
    <t>41050</t>
  </si>
  <si>
    <t>41052</t>
  </si>
  <si>
    <t>41059</t>
  </si>
  <si>
    <t>41061</t>
  </si>
  <si>
    <t>41062</t>
  </si>
  <si>
    <t>41067</t>
  </si>
  <si>
    <t>41068</t>
  </si>
  <si>
    <t>41082</t>
  </si>
  <si>
    <t>41086</t>
  </si>
  <si>
    <t>41092</t>
  </si>
  <si>
    <t>41094</t>
  </si>
  <si>
    <t>41097</t>
  </si>
  <si>
    <t>41099</t>
  </si>
  <si>
    <t>41104</t>
  </si>
  <si>
    <t>41038</t>
  </si>
  <si>
    <t>41112</t>
  </si>
  <si>
    <t>41132</t>
  </si>
  <si>
    <t>41140</t>
  </si>
  <si>
    <t>41150</t>
  </si>
  <si>
    <t>41157</t>
  </si>
  <si>
    <t>41160</t>
  </si>
  <si>
    <t>41166</t>
  </si>
  <si>
    <t>41185</t>
  </si>
  <si>
    <t>41194</t>
  </si>
  <si>
    <t>41195</t>
  </si>
  <si>
    <t>41212</t>
  </si>
  <si>
    <t>41218</t>
  </si>
  <si>
    <t>41235</t>
  </si>
  <si>
    <t>41237</t>
  </si>
  <si>
    <t>41238</t>
  </si>
  <si>
    <t>41247</t>
  </si>
  <si>
    <t>41251</t>
  </si>
  <si>
    <t>41262</t>
  </si>
  <si>
    <t>41268</t>
  </si>
  <si>
    <t>41280</t>
  </si>
  <si>
    <t>41282</t>
  </si>
  <si>
    <t>41295</t>
  </si>
  <si>
    <t>41296</t>
  </si>
  <si>
    <t>42</t>
  </si>
  <si>
    <t>42037</t>
  </si>
  <si>
    <t>42038</t>
  </si>
  <si>
    <t>42041</t>
  </si>
  <si>
    <t>42046</t>
  </si>
  <si>
    <t>42130</t>
  </si>
  <si>
    <t>42134</t>
  </si>
  <si>
    <t>42150</t>
  </si>
  <si>
    <t>42151</t>
  </si>
  <si>
    <t>42174</t>
  </si>
  <si>
    <t>42179</t>
  </si>
  <si>
    <t>42197</t>
  </si>
  <si>
    <t>42299</t>
  </si>
  <si>
    <t>42219</t>
  </si>
  <si>
    <t>42269</t>
  </si>
  <si>
    <t>44</t>
  </si>
  <si>
    <t>44001</t>
  </si>
  <si>
    <t>44002</t>
  </si>
  <si>
    <t>44003</t>
  </si>
  <si>
    <t>44006</t>
  </si>
  <si>
    <t>44007</t>
  </si>
  <si>
    <t>44009</t>
  </si>
  <si>
    <t>44010</t>
  </si>
  <si>
    <t>44055</t>
  </si>
  <si>
    <t>44012</t>
  </si>
  <si>
    <t>44013</t>
  </si>
  <si>
    <t>44014</t>
  </si>
  <si>
    <t>44015</t>
  </si>
  <si>
    <t>44016</t>
  </si>
  <si>
    <t>44018</t>
  </si>
  <si>
    <t>44019</t>
  </si>
  <si>
    <t>44020</t>
  </si>
  <si>
    <t>44022</t>
  </si>
  <si>
    <t>44023</t>
  </si>
  <si>
    <t>44024</t>
  </si>
  <si>
    <t>44025</t>
  </si>
  <si>
    <t>44026</t>
  </si>
  <si>
    <t>44027</t>
  </si>
  <si>
    <t>44028</t>
  </si>
  <si>
    <t>44030</t>
  </si>
  <si>
    <t>44031</t>
  </si>
  <si>
    <t>44032</t>
  </si>
  <si>
    <t>44033</t>
  </si>
  <si>
    <t>44035</t>
  </si>
  <si>
    <t>44037</t>
  </si>
  <si>
    <t>44036</t>
  </si>
  <si>
    <t>44005</t>
  </si>
  <si>
    <t>44038</t>
  </si>
  <si>
    <t>44039</t>
  </si>
  <si>
    <t>44221</t>
  </si>
  <si>
    <t>44041</t>
  </si>
  <si>
    <t>44043</t>
  </si>
  <si>
    <t>44044</t>
  </si>
  <si>
    <t>44156</t>
  </si>
  <si>
    <t>44045</t>
  </si>
  <si>
    <t>44046</t>
  </si>
  <si>
    <t>44047</t>
  </si>
  <si>
    <t>44048</t>
  </si>
  <si>
    <t>44049</t>
  </si>
  <si>
    <t>44050</t>
  </si>
  <si>
    <t>44051</t>
  </si>
  <si>
    <t>44029</t>
  </si>
  <si>
    <t>44052</t>
  </si>
  <si>
    <t>44053</t>
  </si>
  <si>
    <t>44054</t>
  </si>
  <si>
    <t>44056</t>
  </si>
  <si>
    <t>44057</t>
  </si>
  <si>
    <t>44058</t>
  </si>
  <si>
    <t>44061</t>
  </si>
  <si>
    <t>44062</t>
  </si>
  <si>
    <t>44223</t>
  </si>
  <si>
    <t>44063</t>
  </si>
  <si>
    <t>44064</t>
  </si>
  <si>
    <t>44065</t>
  </si>
  <si>
    <t>44066</t>
  </si>
  <si>
    <t>44224</t>
  </si>
  <si>
    <t>44067</t>
  </si>
  <si>
    <t>44068</t>
  </si>
  <si>
    <t>44069</t>
  </si>
  <si>
    <t>44070</t>
  </si>
  <si>
    <t>44071</t>
  </si>
  <si>
    <t>44072</t>
  </si>
  <si>
    <t>44073</t>
  </si>
  <si>
    <t>44074</t>
  </si>
  <si>
    <t>44075</t>
  </si>
  <si>
    <t>44076</t>
  </si>
  <si>
    <t>44077</t>
  </si>
  <si>
    <t>44078</t>
  </si>
  <si>
    <t>44079</t>
  </si>
  <si>
    <t>44080</t>
  </si>
  <si>
    <t>44081</t>
  </si>
  <si>
    <t>44082</t>
  </si>
  <si>
    <t>44083</t>
  </si>
  <si>
    <t>44213</t>
  </si>
  <si>
    <t>44084</t>
  </si>
  <si>
    <t>44085</t>
  </si>
  <si>
    <t>44086</t>
  </si>
  <si>
    <t>44087</t>
  </si>
  <si>
    <t>44088</t>
  </si>
  <si>
    <t>44089</t>
  </si>
  <si>
    <t>44090</t>
  </si>
  <si>
    <t>44091</t>
  </si>
  <si>
    <t>44092</t>
  </si>
  <si>
    <t>44094</t>
  </si>
  <si>
    <t>44095</t>
  </si>
  <si>
    <t>44096</t>
  </si>
  <si>
    <t>44097</t>
  </si>
  <si>
    <t>44098</t>
  </si>
  <si>
    <t>44099</t>
  </si>
  <si>
    <t>44100</t>
  </si>
  <si>
    <t>44101</t>
  </si>
  <si>
    <t>44102</t>
  </si>
  <si>
    <t>44103</t>
  </si>
  <si>
    <t>44104</t>
  </si>
  <si>
    <t>44105</t>
  </si>
  <si>
    <t>44106</t>
  </si>
  <si>
    <t>44107</t>
  </si>
  <si>
    <t>44108</t>
  </si>
  <si>
    <t>44109</t>
  </si>
  <si>
    <t>44110</t>
  </si>
  <si>
    <t>44111</t>
  </si>
  <si>
    <t>44112</t>
  </si>
  <si>
    <t>44113</t>
  </si>
  <si>
    <t>44114</t>
  </si>
  <si>
    <t>44115</t>
  </si>
  <si>
    <t>44116</t>
  </si>
  <si>
    <t>44117</t>
  </si>
  <si>
    <t>44118</t>
  </si>
  <si>
    <t>44119</t>
  </si>
  <si>
    <t>44120</t>
  </si>
  <si>
    <t>44121</t>
  </si>
  <si>
    <t>44122</t>
  </si>
  <si>
    <t>44123</t>
  </si>
  <si>
    <t>44124</t>
  </si>
  <si>
    <t>44125</t>
  </si>
  <si>
    <t>44126</t>
  </si>
  <si>
    <t>44127</t>
  </si>
  <si>
    <t>44128</t>
  </si>
  <si>
    <t>44130</t>
  </si>
  <si>
    <t>44129</t>
  </si>
  <si>
    <t>44131</t>
  </si>
  <si>
    <t>44132</t>
  </si>
  <si>
    <t>44133</t>
  </si>
  <si>
    <t>44134</t>
  </si>
  <si>
    <t>44135</t>
  </si>
  <si>
    <t>44136</t>
  </si>
  <si>
    <t>44137</t>
  </si>
  <si>
    <t>44138</t>
  </si>
  <si>
    <t>44139</t>
  </si>
  <si>
    <t>44140</t>
  </si>
  <si>
    <t>44141</t>
  </si>
  <si>
    <t>44142</t>
  </si>
  <si>
    <t>44143</t>
  </si>
  <si>
    <t>44144</t>
  </si>
  <si>
    <t>44222</t>
  </si>
  <si>
    <t>44145</t>
  </si>
  <si>
    <t>44146</t>
  </si>
  <si>
    <t>44148</t>
  </si>
  <si>
    <t>44149</t>
  </si>
  <si>
    <t>44150</t>
  </si>
  <si>
    <t>44151</t>
  </si>
  <si>
    <t>44153</t>
  </si>
  <si>
    <t>44154</t>
  </si>
  <si>
    <t>44155</t>
  </si>
  <si>
    <t>44157</t>
  </si>
  <si>
    <t>44158</t>
  </si>
  <si>
    <t>44159</t>
  </si>
  <si>
    <t>44161</t>
  </si>
  <si>
    <t>44162</t>
  </si>
  <si>
    <t>44164</t>
  </si>
  <si>
    <t>44165</t>
  </si>
  <si>
    <t>44166</t>
  </si>
  <si>
    <t>44168</t>
  </si>
  <si>
    <t>44169</t>
  </si>
  <si>
    <t>44170</t>
  </si>
  <si>
    <t>44171</t>
  </si>
  <si>
    <t>44173</t>
  </si>
  <si>
    <t>44174</t>
  </si>
  <si>
    <t>44175</t>
  </si>
  <si>
    <t>44176</t>
  </si>
  <si>
    <t>44178</t>
  </si>
  <si>
    <t>44179</t>
  </si>
  <si>
    <t>44182</t>
  </si>
  <si>
    <t>44183</t>
  </si>
  <si>
    <t>44184</t>
  </si>
  <si>
    <t>44185</t>
  </si>
  <si>
    <t>44187</t>
  </si>
  <si>
    <t>44188</t>
  </si>
  <si>
    <t>44190</t>
  </si>
  <si>
    <t>44192</t>
  </si>
  <si>
    <t>44193</t>
  </si>
  <si>
    <t>44152</t>
  </si>
  <si>
    <t>44172</t>
  </si>
  <si>
    <t>44186</t>
  </si>
  <si>
    <t>44189</t>
  </si>
  <si>
    <t>44194</t>
  </si>
  <si>
    <t>44195</t>
  </si>
  <si>
    <t>44196</t>
  </si>
  <si>
    <t>44197</t>
  </si>
  <si>
    <t>44198</t>
  </si>
  <si>
    <t>44199</t>
  </si>
  <si>
    <t>44200</t>
  </si>
  <si>
    <t>44201</t>
  </si>
  <si>
    <t>44202</t>
  </si>
  <si>
    <t>44203</t>
  </si>
  <si>
    <t>44204</t>
  </si>
  <si>
    <t>44205</t>
  </si>
  <si>
    <t>44206</t>
  </si>
  <si>
    <t>44207</t>
  </si>
  <si>
    <t>44208</t>
  </si>
  <si>
    <t>44209</t>
  </si>
  <si>
    <t>44210</t>
  </si>
  <si>
    <t>44211</t>
  </si>
  <si>
    <t>44163</t>
  </si>
  <si>
    <t>44212</t>
  </si>
  <si>
    <t>44180</t>
  </si>
  <si>
    <t>44214</t>
  </si>
  <si>
    <t>44215</t>
  </si>
  <si>
    <t>44216</t>
  </si>
  <si>
    <t>44217</t>
  </si>
  <si>
    <t>44021</t>
  </si>
  <si>
    <t>44218</t>
  </si>
  <si>
    <t>44220</t>
  </si>
  <si>
    <t>45</t>
  </si>
  <si>
    <t>45023</t>
  </si>
  <si>
    <t>45029</t>
  </si>
  <si>
    <t>45040</t>
  </si>
  <si>
    <t>45052</t>
  </si>
  <si>
    <t>45053</t>
  </si>
  <si>
    <t>45070</t>
  </si>
  <si>
    <t>45087</t>
  </si>
  <si>
    <t>45120</t>
  </si>
  <si>
    <t>45141</t>
  </si>
  <si>
    <t>45171</t>
  </si>
  <si>
    <t>45200</t>
  </si>
  <si>
    <t>45238</t>
  </si>
  <si>
    <t>45245</t>
  </si>
  <si>
    <t>45309</t>
  </si>
  <si>
    <t>45323</t>
  </si>
  <si>
    <t>45324</t>
  </si>
  <si>
    <t>45331</t>
  </si>
  <si>
    <t>45335</t>
  </si>
  <si>
    <t>46</t>
  </si>
  <si>
    <t>46002</t>
  </si>
  <si>
    <t>46003</t>
  </si>
  <si>
    <t>46004</t>
  </si>
  <si>
    <t>46006</t>
  </si>
  <si>
    <t>46009</t>
  </si>
  <si>
    <t>46011</t>
  </si>
  <si>
    <t>46012</t>
  </si>
  <si>
    <t>46013</t>
  </si>
  <si>
    <t>46015</t>
  </si>
  <si>
    <t>46016</t>
  </si>
  <si>
    <t>46017</t>
  </si>
  <si>
    <t>46020</t>
  </si>
  <si>
    <t>46021</t>
  </si>
  <si>
    <t>46156</t>
  </si>
  <si>
    <t>46024</t>
  </si>
  <si>
    <t>46027</t>
  </si>
  <si>
    <t>46338</t>
  </si>
  <si>
    <t>46028</t>
  </si>
  <si>
    <t>46029</t>
  </si>
  <si>
    <t>46030</t>
  </si>
  <si>
    <t>46031</t>
  </si>
  <si>
    <t>46032</t>
  </si>
  <si>
    <t>46035</t>
  </si>
  <si>
    <t>46037</t>
  </si>
  <si>
    <t>46039</t>
  </si>
  <si>
    <t>46038</t>
  </si>
  <si>
    <t>46040</t>
  </si>
  <si>
    <t>46041</t>
  </si>
  <si>
    <t>46043</t>
  </si>
  <si>
    <t>46045</t>
  </si>
  <si>
    <t>46046</t>
  </si>
  <si>
    <t>46047</t>
  </si>
  <si>
    <t>46049</t>
  </si>
  <si>
    <t>46051</t>
  </si>
  <si>
    <t>46052</t>
  </si>
  <si>
    <t>46053</t>
  </si>
  <si>
    <t>46054</t>
  </si>
  <si>
    <t>46056</t>
  </si>
  <si>
    <t>46057</t>
  </si>
  <si>
    <t>46058</t>
  </si>
  <si>
    <t>46059</t>
  </si>
  <si>
    <t>46061</t>
  </si>
  <si>
    <t>46064</t>
  </si>
  <si>
    <t>46065</t>
  </si>
  <si>
    <t>46066</t>
  </si>
  <si>
    <t>46067</t>
  </si>
  <si>
    <t>46068</t>
  </si>
  <si>
    <t>46138</t>
  </si>
  <si>
    <t>46072</t>
  </si>
  <si>
    <t>46073</t>
  </si>
  <si>
    <t>46074</t>
  </si>
  <si>
    <t>46075</t>
  </si>
  <si>
    <t>46076</t>
  </si>
  <si>
    <t>46078</t>
  </si>
  <si>
    <t>46079</t>
  </si>
  <si>
    <t>46080</t>
  </si>
  <si>
    <t>46081</t>
  </si>
  <si>
    <t>46083</t>
  </si>
  <si>
    <t>46084</t>
  </si>
  <si>
    <t>46086</t>
  </si>
  <si>
    <t>46087</t>
  </si>
  <si>
    <t>46089</t>
  </si>
  <si>
    <t>46090</t>
  </si>
  <si>
    <t>46093</t>
  </si>
  <si>
    <t>46094</t>
  </si>
  <si>
    <t>46095</t>
  </si>
  <si>
    <t>46096</t>
  </si>
  <si>
    <t>46097</t>
  </si>
  <si>
    <t>46098</t>
  </si>
  <si>
    <t>46100</t>
  </si>
  <si>
    <t>46101</t>
  </si>
  <si>
    <t>46102</t>
  </si>
  <si>
    <t>46104</t>
  </si>
  <si>
    <t>46106</t>
  </si>
  <si>
    <t>46108</t>
  </si>
  <si>
    <t>46111</t>
  </si>
  <si>
    <t>46112</t>
  </si>
  <si>
    <t>46113</t>
  </si>
  <si>
    <t>46114</t>
  </si>
  <si>
    <t>46115</t>
  </si>
  <si>
    <t>46116</t>
  </si>
  <si>
    <t>46117</t>
  </si>
  <si>
    <t>46118</t>
  </si>
  <si>
    <t>46119</t>
  </si>
  <si>
    <t>46120</t>
  </si>
  <si>
    <t>46121</t>
  </si>
  <si>
    <t>46122</t>
  </si>
  <si>
    <t>46123</t>
  </si>
  <si>
    <t>46124</t>
  </si>
  <si>
    <t>46125</t>
  </si>
  <si>
    <t>46126</t>
  </si>
  <si>
    <t>46127</t>
  </si>
  <si>
    <t>46128</t>
  </si>
  <si>
    <t>46129</t>
  </si>
  <si>
    <t>46131</t>
  </si>
  <si>
    <t>46132</t>
  </si>
  <si>
    <t>46133</t>
  </si>
  <si>
    <t>46135</t>
  </si>
  <si>
    <t>46139</t>
  </si>
  <si>
    <t>46143</t>
  </si>
  <si>
    <t>46144</t>
  </si>
  <si>
    <t>46145</t>
  </si>
  <si>
    <t>46146</t>
  </si>
  <si>
    <t>46151</t>
  </si>
  <si>
    <t>46152</t>
  </si>
  <si>
    <t>46153</t>
  </si>
  <si>
    <t>46154</t>
  </si>
  <si>
    <t>46155</t>
  </si>
  <si>
    <t>46157</t>
  </si>
  <si>
    <t>46159</t>
  </si>
  <si>
    <t>46160</t>
  </si>
  <si>
    <t>46161</t>
  </si>
  <si>
    <t>46162</t>
  </si>
  <si>
    <t>46163</t>
  </si>
  <si>
    <t>46164</t>
  </si>
  <si>
    <t>46165</t>
  </si>
  <si>
    <t>46018</t>
  </si>
  <si>
    <t>46034</t>
  </si>
  <si>
    <t>46036</t>
  </si>
  <si>
    <t>46239</t>
  </si>
  <si>
    <t>46334</t>
  </si>
  <si>
    <t>46232</t>
  </si>
  <si>
    <t>46167</t>
  </si>
  <si>
    <t>46169</t>
  </si>
  <si>
    <t>46008</t>
  </si>
  <si>
    <t>46134</t>
  </si>
  <si>
    <t>46252</t>
  </si>
  <si>
    <t>46170</t>
  </si>
  <si>
    <t>46171</t>
  </si>
  <si>
    <t>46173</t>
  </si>
  <si>
    <t>46174</t>
  </si>
  <si>
    <t>46175</t>
  </si>
  <si>
    <t>46176</t>
  </si>
  <si>
    <t>46177</t>
  </si>
  <si>
    <t>46178</t>
  </si>
  <si>
    <t>46179</t>
  </si>
  <si>
    <t>46181</t>
  </si>
  <si>
    <t>46183</t>
  </si>
  <si>
    <t>46184</t>
  </si>
  <si>
    <t>46185</t>
  </si>
  <si>
    <t>46186</t>
  </si>
  <si>
    <t>46188</t>
  </si>
  <si>
    <t>46337</t>
  </si>
  <si>
    <t>46189</t>
  </si>
  <si>
    <t>46190</t>
  </si>
  <si>
    <t>46192</t>
  </si>
  <si>
    <t>46193</t>
  </si>
  <si>
    <t>46194</t>
  </si>
  <si>
    <t>46195</t>
  </si>
  <si>
    <t>46196</t>
  </si>
  <si>
    <t>46198</t>
  </si>
  <si>
    <t>46199</t>
  </si>
  <si>
    <t>46200</t>
  </si>
  <si>
    <t>46203</t>
  </si>
  <si>
    <t>46204</t>
  </si>
  <si>
    <t>46205</t>
  </si>
  <si>
    <t>46207</t>
  </si>
  <si>
    <t>46208</t>
  </si>
  <si>
    <t>46209</t>
  </si>
  <si>
    <t>46210</t>
  </si>
  <si>
    <t>46211</t>
  </si>
  <si>
    <t>46212</t>
  </si>
  <si>
    <t>46213</t>
  </si>
  <si>
    <t>46215</t>
  </si>
  <si>
    <t>46216</t>
  </si>
  <si>
    <t>46219</t>
  </si>
  <si>
    <t>46220</t>
  </si>
  <si>
    <t>46221</t>
  </si>
  <si>
    <t>46222</t>
  </si>
  <si>
    <t>46223</t>
  </si>
  <si>
    <t>46225</t>
  </si>
  <si>
    <t>46226</t>
  </si>
  <si>
    <t>46227</t>
  </si>
  <si>
    <t>46228</t>
  </si>
  <si>
    <t>46229</t>
  </si>
  <si>
    <t>46230</t>
  </si>
  <si>
    <t>46231</t>
  </si>
  <si>
    <t>46233</t>
  </si>
  <si>
    <t>46234</t>
  </si>
  <si>
    <t>46235</t>
  </si>
  <si>
    <t>46236</t>
  </si>
  <si>
    <t>46237</t>
  </si>
  <si>
    <t>46238</t>
  </si>
  <si>
    <t>46240</t>
  </si>
  <si>
    <t>46241</t>
  </si>
  <si>
    <t>46242</t>
  </si>
  <si>
    <t>46243</t>
  </si>
  <si>
    <t>46244</t>
  </si>
  <si>
    <t>46245</t>
  </si>
  <si>
    <t>46246</t>
  </si>
  <si>
    <t>46247</t>
  </si>
  <si>
    <t>46268</t>
  </si>
  <si>
    <t>46249</t>
  </si>
  <si>
    <t>46250</t>
  </si>
  <si>
    <t>46251</t>
  </si>
  <si>
    <t>46253</t>
  </si>
  <si>
    <t>46254</t>
  </si>
  <si>
    <t>46255</t>
  </si>
  <si>
    <t>46256</t>
  </si>
  <si>
    <t>46257</t>
  </si>
  <si>
    <t>46258</t>
  </si>
  <si>
    <t>46259</t>
  </si>
  <si>
    <t>46264</t>
  </si>
  <si>
    <t>46265</t>
  </si>
  <si>
    <t>46260</t>
  </si>
  <si>
    <t>46266</t>
  </si>
  <si>
    <t>46267</t>
  </si>
  <si>
    <t>46269</t>
  </si>
  <si>
    <t>46270</t>
  </si>
  <si>
    <t>46339</t>
  </si>
  <si>
    <t>46271</t>
  </si>
  <si>
    <t>46272</t>
  </si>
  <si>
    <t>46273</t>
  </si>
  <si>
    <t>46276</t>
  </si>
  <si>
    <t>46277</t>
  </si>
  <si>
    <t>46279</t>
  </si>
  <si>
    <t>46281</t>
  </si>
  <si>
    <t>46282</t>
  </si>
  <si>
    <t>46283</t>
  </si>
  <si>
    <t>46284</t>
  </si>
  <si>
    <t>46286</t>
  </si>
  <si>
    <t>46288</t>
  </si>
  <si>
    <t>46340</t>
  </si>
  <si>
    <t>46289</t>
  </si>
  <si>
    <t>46290</t>
  </si>
  <si>
    <t>46292</t>
  </si>
  <si>
    <t>46293</t>
  </si>
  <si>
    <t>46294</t>
  </si>
  <si>
    <t>46295</t>
  </si>
  <si>
    <t>46297</t>
  </si>
  <si>
    <t>46298</t>
  </si>
  <si>
    <t>46299</t>
  </si>
  <si>
    <t>46302</t>
  </si>
  <si>
    <t>46303</t>
  </si>
  <si>
    <t>46304</t>
  </si>
  <si>
    <t>46306</t>
  </si>
  <si>
    <t>46307</t>
  </si>
  <si>
    <t>46308</t>
  </si>
  <si>
    <t>46309</t>
  </si>
  <si>
    <t>46310</t>
  </si>
  <si>
    <t>46311</t>
  </si>
  <si>
    <t>46312</t>
  </si>
  <si>
    <t>46313</t>
  </si>
  <si>
    <t>46314</t>
  </si>
  <si>
    <t>46315</t>
  </si>
  <si>
    <t>46316</t>
  </si>
  <si>
    <t>46317</t>
  </si>
  <si>
    <t>46318</t>
  </si>
  <si>
    <t>46319</t>
  </si>
  <si>
    <t>46320</t>
  </si>
  <si>
    <t>46323</t>
  </si>
  <si>
    <t>46324</t>
  </si>
  <si>
    <t>46328</t>
  </si>
  <si>
    <t>46330</t>
  </si>
  <si>
    <t>46332</t>
  </si>
  <si>
    <t>46333</t>
  </si>
  <si>
    <t>47</t>
  </si>
  <si>
    <t>47001</t>
  </si>
  <si>
    <t>47002</t>
  </si>
  <si>
    <t>47003</t>
  </si>
  <si>
    <t>47004</t>
  </si>
  <si>
    <t>47005</t>
  </si>
  <si>
    <t>47006</t>
  </si>
  <si>
    <t>47008</t>
  </si>
  <si>
    <t>47009</t>
  </si>
  <si>
    <t>47011</t>
  </si>
  <si>
    <t>47012</t>
  </si>
  <si>
    <t>47014</t>
  </si>
  <si>
    <t>47017</t>
  </si>
  <si>
    <t>47018</t>
  </si>
  <si>
    <t>47019</t>
  </si>
  <si>
    <t>47020</t>
  </si>
  <si>
    <t>47021</t>
  </si>
  <si>
    <t>47022</t>
  </si>
  <si>
    <t>47023</t>
  </si>
  <si>
    <t>47024</t>
  </si>
  <si>
    <t>47025</t>
  </si>
  <si>
    <t>47027</t>
  </si>
  <si>
    <t>47028</t>
  </si>
  <si>
    <t>47029</t>
  </si>
  <si>
    <t>47030</t>
  </si>
  <si>
    <t>47032</t>
  </si>
  <si>
    <t>47033</t>
  </si>
  <si>
    <t>47035</t>
  </si>
  <si>
    <t>47036</t>
  </si>
  <si>
    <t>47037</t>
  </si>
  <si>
    <t>47038</t>
  </si>
  <si>
    <t>47039</t>
  </si>
  <si>
    <t>47040</t>
  </si>
  <si>
    <t>47041</t>
  </si>
  <si>
    <t>47042</t>
  </si>
  <si>
    <t>47043</t>
  </si>
  <si>
    <t>47044</t>
  </si>
  <si>
    <t>47046</t>
  </si>
  <si>
    <t>47047</t>
  </si>
  <si>
    <t>47048</t>
  </si>
  <si>
    <t>47049</t>
  </si>
  <si>
    <t>47050</t>
  </si>
  <si>
    <t>47051</t>
  </si>
  <si>
    <t>47053</t>
  </si>
  <si>
    <t>47054</t>
  </si>
  <si>
    <t>47055</t>
  </si>
  <si>
    <t>47056</t>
  </si>
  <si>
    <t>47057</t>
  </si>
  <si>
    <t>47058</t>
  </si>
  <si>
    <t>47059</t>
  </si>
  <si>
    <t>47062</t>
  </si>
  <si>
    <t>47063</t>
  </si>
  <si>
    <t>47064</t>
  </si>
  <si>
    <t>47065</t>
  </si>
  <si>
    <t>47066</t>
  </si>
  <si>
    <t>47067</t>
  </si>
  <si>
    <t>47069</t>
  </si>
  <si>
    <t>47070</t>
  </si>
  <si>
    <t>47071</t>
  </si>
  <si>
    <t>47072</t>
  </si>
  <si>
    <t>47073</t>
  </si>
  <si>
    <t>47077</t>
  </si>
  <si>
    <t>47078</t>
  </si>
  <si>
    <t>47079</t>
  </si>
  <si>
    <t>47080</t>
  </si>
  <si>
    <t>47081</t>
  </si>
  <si>
    <t>47082</t>
  </si>
  <si>
    <t>47083</t>
  </si>
  <si>
    <t>47084</t>
  </si>
  <si>
    <t>47085</t>
  </si>
  <si>
    <t>47086</t>
  </si>
  <si>
    <t>47087</t>
  </si>
  <si>
    <t>47088</t>
  </si>
  <si>
    <t>47089</t>
  </si>
  <si>
    <t>47090</t>
  </si>
  <si>
    <t>47091</t>
  </si>
  <si>
    <t>47093</t>
  </si>
  <si>
    <t>47094</t>
  </si>
  <si>
    <t>47095</t>
  </si>
  <si>
    <t>47096</t>
  </si>
  <si>
    <t>47097</t>
  </si>
  <si>
    <t>47099</t>
  </si>
  <si>
    <t>47100</t>
  </si>
  <si>
    <t>47101</t>
  </si>
  <si>
    <t>47104</t>
  </si>
  <si>
    <t>47105</t>
  </si>
  <si>
    <t>47106</t>
  </si>
  <si>
    <t>47107</t>
  </si>
  <si>
    <t>47108</t>
  </si>
  <si>
    <t>47109</t>
  </si>
  <si>
    <t>47110</t>
  </si>
  <si>
    <t>47111</t>
  </si>
  <si>
    <t>47112</t>
  </si>
  <si>
    <t>47113</t>
  </si>
  <si>
    <t>47117</t>
  </si>
  <si>
    <t>47118</t>
  </si>
  <si>
    <t>47119</t>
  </si>
  <si>
    <t>47075</t>
  </si>
  <si>
    <t>47289</t>
  </si>
  <si>
    <t>47290</t>
  </si>
  <si>
    <t>47291</t>
  </si>
  <si>
    <t>47122</t>
  </si>
  <si>
    <t>47123</t>
  </si>
  <si>
    <t>47124</t>
  </si>
  <si>
    <t>47125</t>
  </si>
  <si>
    <t>47126</t>
  </si>
  <si>
    <t>47127</t>
  </si>
  <si>
    <t>47129</t>
  </si>
  <si>
    <t>47130</t>
  </si>
  <si>
    <t>47131</t>
  </si>
  <si>
    <t>47132</t>
  </si>
  <si>
    <t>47135</t>
  </si>
  <si>
    <t>47136</t>
  </si>
  <si>
    <t>47138</t>
  </si>
  <si>
    <t>47140</t>
  </si>
  <si>
    <t>47141</t>
  </si>
  <si>
    <t>47142</t>
  </si>
  <si>
    <t>47143</t>
  </si>
  <si>
    <t>47144</t>
  </si>
  <si>
    <t>47146</t>
  </si>
  <si>
    <t>47201</t>
  </si>
  <si>
    <t>47306</t>
  </si>
  <si>
    <t>47147</t>
  </si>
  <si>
    <t>47150</t>
  </si>
  <si>
    <t>47151</t>
  </si>
  <si>
    <t>47152</t>
  </si>
  <si>
    <t>47154</t>
  </si>
  <si>
    <t>47155</t>
  </si>
  <si>
    <t>47157</t>
  </si>
  <si>
    <t>47160</t>
  </si>
  <si>
    <t>47161</t>
  </si>
  <si>
    <t>47162</t>
  </si>
  <si>
    <t>47163</t>
  </si>
  <si>
    <t>47164</t>
  </si>
  <si>
    <t>47167</t>
  </si>
  <si>
    <t>47168</t>
  </si>
  <si>
    <t>47170</t>
  </si>
  <si>
    <t>47171</t>
  </si>
  <si>
    <t>47173</t>
  </si>
  <si>
    <t>47175</t>
  </si>
  <si>
    <t>47176</t>
  </si>
  <si>
    <t>47177</t>
  </si>
  <si>
    <t>47178</t>
  </si>
  <si>
    <t>47179</t>
  </si>
  <si>
    <t>47180</t>
  </si>
  <si>
    <t>47181</t>
  </si>
  <si>
    <t>47182</t>
  </si>
  <si>
    <t>47183</t>
  </si>
  <si>
    <t>47184</t>
  </si>
  <si>
    <t>47185</t>
  </si>
  <si>
    <t>47186</t>
  </si>
  <si>
    <t>47187</t>
  </si>
  <si>
    <t>47188</t>
  </si>
  <si>
    <t>47189</t>
  </si>
  <si>
    <t>47190</t>
  </si>
  <si>
    <t>47192</t>
  </si>
  <si>
    <t>47193</t>
  </si>
  <si>
    <t>47194</t>
  </si>
  <si>
    <t>47195</t>
  </si>
  <si>
    <t>47196</t>
  </si>
  <si>
    <t>47198</t>
  </si>
  <si>
    <t>47199</t>
  </si>
  <si>
    <t>47200</t>
  </si>
  <si>
    <t>47202</t>
  </si>
  <si>
    <t>47203</t>
  </si>
  <si>
    <t>47204</t>
  </si>
  <si>
    <t>47206</t>
  </si>
  <si>
    <t>47207</t>
  </si>
  <si>
    <t>47209</t>
  </si>
  <si>
    <t>47210</t>
  </si>
  <si>
    <t>47211</t>
  </si>
  <si>
    <t>47213</t>
  </si>
  <si>
    <t>47214</t>
  </si>
  <si>
    <t>47215</t>
  </si>
  <si>
    <t>47216</t>
  </si>
  <si>
    <t>47217</t>
  </si>
  <si>
    <t>47218</t>
  </si>
  <si>
    <t>47219</t>
  </si>
  <si>
    <t>47220</t>
  </si>
  <si>
    <t>47221</t>
  </si>
  <si>
    <t>47223</t>
  </si>
  <si>
    <t>47225</t>
  </si>
  <si>
    <t>47226</t>
  </si>
  <si>
    <t>47234</t>
  </si>
  <si>
    <t>47242</t>
  </si>
  <si>
    <t>47245</t>
  </si>
  <si>
    <t>47246</t>
  </si>
  <si>
    <t>47249</t>
  </si>
  <si>
    <t>47251</t>
  </si>
  <si>
    <t>47255</t>
  </si>
  <si>
    <t>47257</t>
  </si>
  <si>
    <t>47260</t>
  </si>
  <si>
    <t>47267</t>
  </si>
  <si>
    <t>47273</t>
  </si>
  <si>
    <t>47281</t>
  </si>
  <si>
    <t>47228</t>
  </si>
  <si>
    <t>47229</t>
  </si>
  <si>
    <t>47230</t>
  </si>
  <si>
    <t>47231</t>
  </si>
  <si>
    <t>47232</t>
  </si>
  <si>
    <t>47235</t>
  </si>
  <si>
    <t>47233</t>
  </si>
  <si>
    <t>47236</t>
  </si>
  <si>
    <t>47238</t>
  </si>
  <si>
    <t>47237</t>
  </si>
  <si>
    <t>47252</t>
  </si>
  <si>
    <t>47258</t>
  </si>
  <si>
    <t>47239</t>
  </si>
  <si>
    <t>47240</t>
  </si>
  <si>
    <t>47241</t>
  </si>
  <si>
    <t>47328</t>
  </si>
  <si>
    <t>47247</t>
  </si>
  <si>
    <t>47248</t>
  </si>
  <si>
    <t>47250</t>
  </si>
  <si>
    <t>47256</t>
  </si>
  <si>
    <t>47259</t>
  </si>
  <si>
    <t>47264</t>
  </si>
  <si>
    <t>47263</t>
  </si>
  <si>
    <t>47265</t>
  </si>
  <si>
    <t>47266</t>
  </si>
  <si>
    <t>47269</t>
  </si>
  <si>
    <t>47271</t>
  </si>
  <si>
    <t>47272</t>
  </si>
  <si>
    <t>47274</t>
  </si>
  <si>
    <t>47275</t>
  </si>
  <si>
    <t>47276</t>
  </si>
  <si>
    <t>47278</t>
  </si>
  <si>
    <t>47280</t>
  </si>
  <si>
    <t>47283</t>
  </si>
  <si>
    <t>47284</t>
  </si>
  <si>
    <t>47288</t>
  </si>
  <si>
    <t>47292</t>
  </si>
  <si>
    <t>47294</t>
  </si>
  <si>
    <t>47295</t>
  </si>
  <si>
    <t>47296</t>
  </si>
  <si>
    <t>47297</t>
  </si>
  <si>
    <t>47298</t>
  </si>
  <si>
    <t>47300</t>
  </si>
  <si>
    <t>47299</t>
  </si>
  <si>
    <t>47301</t>
  </si>
  <si>
    <t>47302</t>
  </si>
  <si>
    <t>47303</t>
  </si>
  <si>
    <t>47304</t>
  </si>
  <si>
    <t>47305</t>
  </si>
  <si>
    <t>47307</t>
  </si>
  <si>
    <t>47308</t>
  </si>
  <si>
    <t>47309</t>
  </si>
  <si>
    <t>47310</t>
  </si>
  <si>
    <t>47311</t>
  </si>
  <si>
    <t>47312</t>
  </si>
  <si>
    <t>47313</t>
  </si>
  <si>
    <t>47314</t>
  </si>
  <si>
    <t>47315</t>
  </si>
  <si>
    <t>47316</t>
  </si>
  <si>
    <t>47317</t>
  </si>
  <si>
    <t>47318</t>
  </si>
  <si>
    <t>47319</t>
  </si>
  <si>
    <t>47320</t>
  </si>
  <si>
    <t>47321</t>
  </si>
  <si>
    <t>47323</t>
  </si>
  <si>
    <t>47324</t>
  </si>
  <si>
    <t>47325</t>
  </si>
  <si>
    <t>47326</t>
  </si>
  <si>
    <t>47327</t>
  </si>
  <si>
    <t>49</t>
  </si>
  <si>
    <t>49003</t>
  </si>
  <si>
    <t>49004</t>
  </si>
  <si>
    <t>49007</t>
  </si>
  <si>
    <t>49008</t>
  </si>
  <si>
    <t>49010</t>
  </si>
  <si>
    <t>49012</t>
  </si>
  <si>
    <t>49014</t>
  </si>
  <si>
    <t>49015</t>
  </si>
  <si>
    <t>49020</t>
  </si>
  <si>
    <t>49022</t>
  </si>
  <si>
    <t>49023</t>
  </si>
  <si>
    <t>49024</t>
  </si>
  <si>
    <t>49026</t>
  </si>
  <si>
    <t>49027</t>
  </si>
  <si>
    <t>49028</t>
  </si>
  <si>
    <t>49034</t>
  </si>
  <si>
    <t>49035</t>
  </si>
  <si>
    <t>49036</t>
  </si>
  <si>
    <t>49038</t>
  </si>
  <si>
    <t>49039</t>
  </si>
  <si>
    <t>49040</t>
  </si>
  <si>
    <t>49042</t>
  </si>
  <si>
    <t>49043</t>
  </si>
  <si>
    <t>49047</t>
  </si>
  <si>
    <t>49050</t>
  </si>
  <si>
    <t>49053</t>
  </si>
  <si>
    <t>49054</t>
  </si>
  <si>
    <t>49055</t>
  </si>
  <si>
    <t>49056</t>
  </si>
  <si>
    <t>49057</t>
  </si>
  <si>
    <t>49061</t>
  </si>
  <si>
    <t>49063</t>
  </si>
  <si>
    <t>49064</t>
  </si>
  <si>
    <t>49066</t>
  </si>
  <si>
    <t>49069</t>
  </si>
  <si>
    <t>49068</t>
  </si>
  <si>
    <t>49070</t>
  </si>
  <si>
    <t>49071</t>
  </si>
  <si>
    <t>49078</t>
  </si>
  <si>
    <t>49081</t>
  </si>
  <si>
    <t>49082</t>
  </si>
  <si>
    <t>49083</t>
  </si>
  <si>
    <t>49088</t>
  </si>
  <si>
    <t>49089</t>
  </si>
  <si>
    <t>49091</t>
  </si>
  <si>
    <t>49092</t>
  </si>
  <si>
    <t>49094</t>
  </si>
  <si>
    <t>49099</t>
  </si>
  <si>
    <t>49100</t>
  </si>
  <si>
    <t>49102</t>
  </si>
  <si>
    <t>49104</t>
  </si>
  <si>
    <t>49106</t>
  </si>
  <si>
    <t>49109</t>
  </si>
  <si>
    <t>49111</t>
  </si>
  <si>
    <t>49113</t>
  </si>
  <si>
    <t>49115</t>
  </si>
  <si>
    <t>49120</t>
  </si>
  <si>
    <t>49121</t>
  </si>
  <si>
    <t>49125</t>
  </si>
  <si>
    <t>49126</t>
  </si>
  <si>
    <t>49129</t>
  </si>
  <si>
    <t>49133</t>
  </si>
  <si>
    <t>49345</t>
  </si>
  <si>
    <t>49135</t>
  </si>
  <si>
    <t>49141</t>
  </si>
  <si>
    <t>49148</t>
  </si>
  <si>
    <t>49149</t>
  </si>
  <si>
    <t>49151</t>
  </si>
  <si>
    <t>49154</t>
  </si>
  <si>
    <t>49155</t>
  </si>
  <si>
    <t>49156</t>
  </si>
  <si>
    <t>49160</t>
  </si>
  <si>
    <t>49162</t>
  </si>
  <si>
    <t>49032</t>
  </si>
  <si>
    <t>49033</t>
  </si>
  <si>
    <t>49073</t>
  </si>
  <si>
    <t>49074</t>
  </si>
  <si>
    <t>49075</t>
  </si>
  <si>
    <t>49077</t>
  </si>
  <si>
    <t>49085</t>
  </si>
  <si>
    <t>49108</t>
  </si>
  <si>
    <t>49117</t>
  </si>
  <si>
    <t>49136</t>
  </si>
  <si>
    <t>49142</t>
  </si>
  <si>
    <t>49161</t>
  </si>
  <si>
    <t>49165</t>
  </si>
  <si>
    <t>49169</t>
  </si>
  <si>
    <t>49196</t>
  </si>
  <si>
    <t>49200</t>
  </si>
  <si>
    <t>49201</t>
  </si>
  <si>
    <t>49240</t>
  </si>
  <si>
    <t>49243</t>
  </si>
  <si>
    <t>49244</t>
  </si>
  <si>
    <t>49247</t>
  </si>
  <si>
    <t>49249</t>
  </si>
  <si>
    <t>49250</t>
  </si>
  <si>
    <t>49258</t>
  </si>
  <si>
    <t>49260</t>
  </si>
  <si>
    <t>49325</t>
  </si>
  <si>
    <t>49324</t>
  </si>
  <si>
    <t>49332</t>
  </si>
  <si>
    <t>49343</t>
  </si>
  <si>
    <t>49351</t>
  </si>
  <si>
    <t>49360</t>
  </si>
  <si>
    <t>49172</t>
  </si>
  <si>
    <t>49037</t>
  </si>
  <si>
    <t>49137</t>
  </si>
  <si>
    <t>49145</t>
  </si>
  <si>
    <t>49179</t>
  </si>
  <si>
    <t>49183</t>
  </si>
  <si>
    <t>49190</t>
  </si>
  <si>
    <t>49193</t>
  </si>
  <si>
    <t>49204</t>
  </si>
  <si>
    <t>49239</t>
  </si>
  <si>
    <t>49241</t>
  </si>
  <si>
    <t>49242</t>
  </si>
  <si>
    <t>49252</t>
  </si>
  <si>
    <t>49253</t>
  </si>
  <si>
    <t>79224</t>
  </si>
  <si>
    <t>49346</t>
  </si>
  <si>
    <t>49354</t>
  </si>
  <si>
    <t>49379</t>
  </si>
  <si>
    <t>49001</t>
  </si>
  <si>
    <t>49058</t>
  </si>
  <si>
    <t>49059</t>
  </si>
  <si>
    <t>49261</t>
  </si>
  <si>
    <t>49359</t>
  </si>
  <si>
    <t>49365</t>
  </si>
  <si>
    <t>49158</t>
  </si>
  <si>
    <t>49177</t>
  </si>
  <si>
    <t>49178</t>
  </si>
  <si>
    <t>49181</t>
  </si>
  <si>
    <t>49182</t>
  </si>
  <si>
    <t>49184</t>
  </si>
  <si>
    <t>49186</t>
  </si>
  <si>
    <t>49187</t>
  </si>
  <si>
    <t>49192</t>
  </si>
  <si>
    <t>49195</t>
  </si>
  <si>
    <t>49198</t>
  </si>
  <si>
    <t>49199</t>
  </si>
  <si>
    <t>49206</t>
  </si>
  <si>
    <t>49207</t>
  </si>
  <si>
    <t>49208</t>
  </si>
  <si>
    <t>49211</t>
  </si>
  <si>
    <t>49212</t>
  </si>
  <si>
    <t>49214</t>
  </si>
  <si>
    <t>49217</t>
  </si>
  <si>
    <t>49218</t>
  </si>
  <si>
    <t>49222</t>
  </si>
  <si>
    <t>49223</t>
  </si>
  <si>
    <t>49225</t>
  </si>
  <si>
    <t>49226</t>
  </si>
  <si>
    <t>49229</t>
  </si>
  <si>
    <t>49230</t>
  </si>
  <si>
    <t>49231</t>
  </si>
  <si>
    <t>49232</t>
  </si>
  <si>
    <t>49233</t>
  </si>
  <si>
    <t>49236</t>
  </si>
  <si>
    <t>49248</t>
  </si>
  <si>
    <t>49251</t>
  </si>
  <si>
    <t>49256</t>
  </si>
  <si>
    <t>49259</t>
  </si>
  <si>
    <t>49262</t>
  </si>
  <si>
    <t>49263</t>
  </si>
  <si>
    <t>49264</t>
  </si>
  <si>
    <t>49266</t>
  </si>
  <si>
    <t>49267</t>
  </si>
  <si>
    <t>49269</t>
  </si>
  <si>
    <t>49270</t>
  </si>
  <si>
    <t>49271</t>
  </si>
  <si>
    <t>49272</t>
  </si>
  <si>
    <t>49273</t>
  </si>
  <si>
    <t>49268</t>
  </si>
  <si>
    <t>49277</t>
  </si>
  <si>
    <t>49278</t>
  </si>
  <si>
    <t>49276</t>
  </si>
  <si>
    <t>49281</t>
  </si>
  <si>
    <t>49279</t>
  </si>
  <si>
    <t>49282</t>
  </si>
  <si>
    <t>49283</t>
  </si>
  <si>
    <t>49284</t>
  </si>
  <si>
    <t>49285</t>
  </si>
  <si>
    <t>49286</t>
  </si>
  <si>
    <t>49288</t>
  </si>
  <si>
    <t>49289</t>
  </si>
  <si>
    <t>49294</t>
  </si>
  <si>
    <t>49295</t>
  </si>
  <si>
    <t>49296</t>
  </si>
  <si>
    <t>49297</t>
  </si>
  <si>
    <t>49298</t>
  </si>
  <si>
    <t>49299</t>
  </si>
  <si>
    <t>49300</t>
  </si>
  <si>
    <t>49302</t>
  </si>
  <si>
    <t>49301</t>
  </si>
  <si>
    <t>49304</t>
  </si>
  <si>
    <t>49305</t>
  </si>
  <si>
    <t>49306</t>
  </si>
  <si>
    <t>49307</t>
  </si>
  <si>
    <t>49308</t>
  </si>
  <si>
    <t>49309</t>
  </si>
  <si>
    <t>49310</t>
  </si>
  <si>
    <t>49312</t>
  </si>
  <si>
    <t>49313</t>
  </si>
  <si>
    <t>49314</t>
  </si>
  <si>
    <t>49316</t>
  </si>
  <si>
    <t>49317</t>
  </si>
  <si>
    <t>49318</t>
  </si>
  <si>
    <t>49319</t>
  </si>
  <si>
    <t>49320</t>
  </si>
  <si>
    <t>49123</t>
  </si>
  <si>
    <t>49326</t>
  </si>
  <si>
    <t>49327</t>
  </si>
  <si>
    <t>49329</t>
  </si>
  <si>
    <t>49330</t>
  </si>
  <si>
    <t>49331</t>
  </si>
  <si>
    <t>49336</t>
  </si>
  <si>
    <t>49338</t>
  </si>
  <si>
    <t>49342</t>
  </si>
  <si>
    <t>49344</t>
  </si>
  <si>
    <t>49348</t>
  </si>
  <si>
    <t>49349</t>
  </si>
  <si>
    <t>49350</t>
  </si>
  <si>
    <t>49029</t>
  </si>
  <si>
    <t>49067</t>
  </si>
  <si>
    <t>49167</t>
  </si>
  <si>
    <t>49176</t>
  </si>
  <si>
    <t>49086</t>
  </si>
  <si>
    <t>49292</t>
  </si>
  <si>
    <t>49323</t>
  </si>
  <si>
    <t>49352</t>
  </si>
  <si>
    <t>49353</t>
  </si>
  <si>
    <t>49355</t>
  </si>
  <si>
    <t>49356</t>
  </si>
  <si>
    <t>49153</t>
  </si>
  <si>
    <t>49363</t>
  </si>
  <si>
    <t>49364</t>
  </si>
  <si>
    <t>49366</t>
  </si>
  <si>
    <t>49367</t>
  </si>
  <si>
    <t>49370</t>
  </si>
  <si>
    <t>49371</t>
  </si>
  <si>
    <t>49373</t>
  </si>
  <si>
    <t>49375</t>
  </si>
  <si>
    <t>49376</t>
  </si>
  <si>
    <t>49381</t>
  </si>
  <si>
    <t>50</t>
  </si>
  <si>
    <t>50003</t>
  </si>
  <si>
    <t>50015</t>
  </si>
  <si>
    <t>50025</t>
  </si>
  <si>
    <t>50027</t>
  </si>
  <si>
    <t>50045</t>
  </si>
  <si>
    <t>50079</t>
  </si>
  <si>
    <t>50082</t>
  </si>
  <si>
    <t>50083</t>
  </si>
  <si>
    <t>50087</t>
  </si>
  <si>
    <t>50102</t>
  </si>
  <si>
    <t>50117</t>
  </si>
  <si>
    <t>50129</t>
  </si>
  <si>
    <t>50138</t>
  </si>
  <si>
    <t>50149</t>
  </si>
  <si>
    <t>50167</t>
  </si>
  <si>
    <t>50199</t>
  </si>
  <si>
    <t>50207</t>
  </si>
  <si>
    <t>50218</t>
  </si>
  <si>
    <t>50222</t>
  </si>
  <si>
    <t>50230</t>
  </si>
  <si>
    <t>50231</t>
  </si>
  <si>
    <t>50244</t>
  </si>
  <si>
    <t>50243</t>
  </si>
  <si>
    <t>50066</t>
  </si>
  <si>
    <t>50176</t>
  </si>
  <si>
    <t>50395</t>
  </si>
  <si>
    <t>50270</t>
  </si>
  <si>
    <t>50276</t>
  </si>
  <si>
    <t>50285</t>
  </si>
  <si>
    <t>50288</t>
  </si>
  <si>
    <t>50294</t>
  </si>
  <si>
    <t>50349</t>
  </si>
  <si>
    <t>50360</t>
  </si>
  <si>
    <t>50369</t>
  </si>
  <si>
    <t>50370</t>
  </si>
  <si>
    <t>50382</t>
  </si>
  <si>
    <t>50388</t>
  </si>
  <si>
    <t>50401</t>
  </si>
  <si>
    <t>50417</t>
  </si>
  <si>
    <t>50419</t>
  </si>
  <si>
    <t>50425</t>
  </si>
  <si>
    <t>50429</t>
  </si>
  <si>
    <t>50433</t>
  </si>
  <si>
    <t>50435</t>
  </si>
  <si>
    <t>50454</t>
  </si>
  <si>
    <t>50480</t>
  </si>
  <si>
    <t>50486</t>
  </si>
  <si>
    <t>50498</t>
  </si>
  <si>
    <t>50519</t>
  </si>
  <si>
    <t>50536</t>
  </si>
  <si>
    <t>50447</t>
  </si>
  <si>
    <t>50496</t>
  </si>
  <si>
    <t>50532</t>
  </si>
  <si>
    <t>50540</t>
  </si>
  <si>
    <t>50562</t>
  </si>
  <si>
    <t>50565</t>
  </si>
  <si>
    <t>50575</t>
  </si>
  <si>
    <t>50577</t>
  </si>
  <si>
    <t>50579</t>
  </si>
  <si>
    <t>50580</t>
  </si>
  <si>
    <t>50599</t>
  </si>
  <si>
    <t>50603</t>
  </si>
  <si>
    <t>50612</t>
  </si>
  <si>
    <t>50615</t>
  </si>
  <si>
    <t>50643</t>
  </si>
  <si>
    <t>50648</t>
  </si>
  <si>
    <t>51</t>
  </si>
  <si>
    <t>51016</t>
  </si>
  <si>
    <t>51047</t>
  </si>
  <si>
    <t>51135</t>
  </si>
  <si>
    <t>51219</t>
  </si>
  <si>
    <t>51222</t>
  </si>
  <si>
    <t>51223</t>
  </si>
  <si>
    <t>51269</t>
  </si>
  <si>
    <t>51272</t>
  </si>
  <si>
    <t>51397</t>
  </si>
  <si>
    <t>51315</t>
  </si>
  <si>
    <t>51316</t>
  </si>
  <si>
    <t>51133</t>
  </si>
  <si>
    <t>51143</t>
  </si>
  <si>
    <t>51619</t>
  </si>
  <si>
    <t>51132</t>
  </si>
  <si>
    <t>51419</t>
  </si>
  <si>
    <t>51277</t>
  </si>
  <si>
    <t>51513</t>
  </si>
  <si>
    <t>52</t>
  </si>
  <si>
    <t>52411</t>
  </si>
  <si>
    <t>52182</t>
  </si>
  <si>
    <t>52206</t>
  </si>
  <si>
    <t>52331</t>
  </si>
  <si>
    <t>52391</t>
  </si>
  <si>
    <t>53</t>
  </si>
  <si>
    <t>53011</t>
  </si>
  <si>
    <t>53012</t>
  </si>
  <si>
    <t>53018</t>
  </si>
  <si>
    <t>53026</t>
  </si>
  <si>
    <t>53035</t>
  </si>
  <si>
    <t>53068</t>
  </si>
  <si>
    <t>53073</t>
  </si>
  <si>
    <t>53075</t>
  </si>
  <si>
    <t>53077</t>
  </si>
  <si>
    <t>53082</t>
  </si>
  <si>
    <t>53084</t>
  </si>
  <si>
    <t>53088</t>
  </si>
  <si>
    <t>53090</t>
  </si>
  <si>
    <t>53098</t>
  </si>
  <si>
    <t>53102</t>
  </si>
  <si>
    <t>53058</t>
  </si>
  <si>
    <t>53191</t>
  </si>
  <si>
    <t>53258</t>
  </si>
  <si>
    <t>53128</t>
  </si>
  <si>
    <t>53135</t>
  </si>
  <si>
    <t>53148</t>
  </si>
  <si>
    <t>53151</t>
  </si>
  <si>
    <t>53158</t>
  </si>
  <si>
    <t>53165</t>
  </si>
  <si>
    <t>53180</t>
  </si>
  <si>
    <t>53188</t>
  </si>
  <si>
    <t>53250</t>
  </si>
  <si>
    <t>53197</t>
  </si>
  <si>
    <t>53214</t>
  </si>
  <si>
    <t>53240</t>
  </si>
  <si>
    <t>53242</t>
  </si>
  <si>
    <t>53251</t>
  </si>
  <si>
    <t>53253</t>
  </si>
  <si>
    <t>54</t>
  </si>
  <si>
    <t>54016</t>
  </si>
  <si>
    <t>54019</t>
  </si>
  <si>
    <t>54034</t>
  </si>
  <si>
    <t>54057</t>
  </si>
  <si>
    <t xml:space="preserve"> 54063 </t>
  </si>
  <si>
    <t xml:space="preserve"> 54086 </t>
  </si>
  <si>
    <t>54087</t>
  </si>
  <si>
    <t> 54088</t>
  </si>
  <si>
    <t>54102</t>
  </si>
  <si>
    <t xml:space="preserve"> 54112 </t>
  </si>
  <si>
    <t xml:space="preserve"> 54119 </t>
  </si>
  <si>
    <t xml:space="preserve"> 54153 </t>
  </si>
  <si>
    <t>54160</t>
  </si>
  <si>
    <t>54166</t>
  </si>
  <si>
    <t>54174</t>
  </si>
  <si>
    <t xml:space="preserve"> 54182 </t>
  </si>
  <si>
    <t xml:space="preserve"> 54187 </t>
  </si>
  <si>
    <t xml:space="preserve"> 54200 </t>
  </si>
  <si>
    <t xml:space="preserve"> 54205 </t>
  </si>
  <si>
    <t>54208</t>
  </si>
  <si>
    <t xml:space="preserve"> 54236 </t>
  </si>
  <si>
    <t>54240</t>
  </si>
  <si>
    <t>54244</t>
  </si>
  <si>
    <t>54248</t>
  </si>
  <si>
    <t>54275</t>
  </si>
  <si>
    <t>54288</t>
  </si>
  <si>
    <t>54298</t>
  </si>
  <si>
    <t>54306</t>
  </si>
  <si>
    <t>54327</t>
  </si>
  <si>
    <t>54343</t>
  </si>
  <si>
    <t>54346</t>
  </si>
  <si>
    <t>54348</t>
  </si>
  <si>
    <t>54360</t>
  </si>
  <si>
    <t>54370</t>
  </si>
  <si>
    <t>54404</t>
  </si>
  <si>
    <t>54414</t>
  </si>
  <si>
    <t>54416</t>
  </si>
  <si>
    <t>54420</t>
  </si>
  <si>
    <t>54453</t>
  </si>
  <si>
    <t>54466</t>
  </si>
  <si>
    <t>54470</t>
  </si>
  <si>
    <t>54477</t>
  </si>
  <si>
    <t>54492</t>
  </si>
  <si>
    <t>54499</t>
  </si>
  <si>
    <t>54511</t>
  </si>
  <si>
    <t>54518</t>
  </si>
  <si>
    <t>54528</t>
  </si>
  <si>
    <t>54532</t>
  </si>
  <si>
    <t>54534</t>
  </si>
  <si>
    <t>54564</t>
  </si>
  <si>
    <t>54594</t>
  </si>
  <si>
    <t>54599</t>
  </si>
  <si>
    <t>55</t>
  </si>
  <si>
    <t>55008</t>
  </si>
  <si>
    <t>55012</t>
  </si>
  <si>
    <t>55021</t>
  </si>
  <si>
    <t>55024</t>
  </si>
  <si>
    <t>55027</t>
  </si>
  <si>
    <t>55032</t>
  </si>
  <si>
    <t>55039</t>
  </si>
  <si>
    <t>55046</t>
  </si>
  <si>
    <t>55053</t>
  </si>
  <si>
    <t>55054</t>
  </si>
  <si>
    <t>55058</t>
  </si>
  <si>
    <t>55062</t>
  </si>
  <si>
    <t>55070</t>
  </si>
  <si>
    <t>55076</t>
  </si>
  <si>
    <t>55085</t>
  </si>
  <si>
    <t>55093</t>
  </si>
  <si>
    <t>55096</t>
  </si>
  <si>
    <t>55107</t>
  </si>
  <si>
    <t>55111</t>
  </si>
  <si>
    <t>55114</t>
  </si>
  <si>
    <t>55124</t>
  </si>
  <si>
    <t>55127</t>
  </si>
  <si>
    <t>55145</t>
  </si>
  <si>
    <t>55149</t>
  </si>
  <si>
    <t>55153</t>
  </si>
  <si>
    <t>55156</t>
  </si>
  <si>
    <t>55159</t>
  </si>
  <si>
    <t>55163</t>
  </si>
  <si>
    <t>55168</t>
  </si>
  <si>
    <t>55170</t>
  </si>
  <si>
    <t>55181</t>
  </si>
  <si>
    <t>55182</t>
  </si>
  <si>
    <t>55183</t>
  </si>
  <si>
    <t>55184</t>
  </si>
  <si>
    <t>55191</t>
  </si>
  <si>
    <t>55196</t>
  </si>
  <si>
    <t>55197</t>
  </si>
  <si>
    <t>55201</t>
  </si>
  <si>
    <t>55258</t>
  </si>
  <si>
    <t>55210</t>
  </si>
  <si>
    <t>55211</t>
  </si>
  <si>
    <t>55212</t>
  </si>
  <si>
    <t>55216</t>
  </si>
  <si>
    <t>55218</t>
  </si>
  <si>
    <t>55220</t>
  </si>
  <si>
    <t>55229</t>
  </si>
  <si>
    <t>55245</t>
  </si>
  <si>
    <t>55255</t>
  </si>
  <si>
    <t>55256</t>
  </si>
  <si>
    <t>55263</t>
  </si>
  <si>
    <t>55264</t>
  </si>
  <si>
    <t>55265</t>
  </si>
  <si>
    <t>55267</t>
  </si>
  <si>
    <t>55269</t>
  </si>
  <si>
    <t>55270</t>
  </si>
  <si>
    <t>55271</t>
  </si>
  <si>
    <t>55274</t>
  </si>
  <si>
    <t>55281</t>
  </si>
  <si>
    <t>55288</t>
  </si>
  <si>
    <t>55401</t>
  </si>
  <si>
    <t>55290</t>
  </si>
  <si>
    <t>55295</t>
  </si>
  <si>
    <t>55297</t>
  </si>
  <si>
    <t>55299</t>
  </si>
  <si>
    <t>55303</t>
  </si>
  <si>
    <t>55312</t>
  </si>
  <si>
    <t>55316</t>
  </si>
  <si>
    <t>55324</t>
  </si>
  <si>
    <t>55325</t>
  </si>
  <si>
    <t>55329</t>
  </si>
  <si>
    <t>55333</t>
  </si>
  <si>
    <t>55336</t>
  </si>
  <si>
    <t>55339</t>
  </si>
  <si>
    <t>55341</t>
  </si>
  <si>
    <t>55353</t>
  </si>
  <si>
    <t>55357</t>
  </si>
  <si>
    <t>55367</t>
  </si>
  <si>
    <t>55386</t>
  </si>
  <si>
    <t>55388</t>
  </si>
  <si>
    <t>55394</t>
  </si>
  <si>
    <t>55398</t>
  </si>
  <si>
    <t>55403</t>
  </si>
  <si>
    <t>55405</t>
  </si>
  <si>
    <t>55407</t>
  </si>
  <si>
    <t>55412</t>
  </si>
  <si>
    <t>55425</t>
  </si>
  <si>
    <t>55428</t>
  </si>
  <si>
    <t>55431</t>
  </si>
  <si>
    <t>55437</t>
  </si>
  <si>
    <t>55443</t>
  </si>
  <si>
    <t>55444</t>
  </si>
  <si>
    <t>55448</t>
  </si>
  <si>
    <t>55450</t>
  </si>
  <si>
    <t>55460</t>
  </si>
  <si>
    <t>55461</t>
  </si>
  <si>
    <t>55462</t>
  </si>
  <si>
    <t>55463</t>
  </si>
  <si>
    <t>55467</t>
  </si>
  <si>
    <t>55481</t>
  </si>
  <si>
    <t>55517</t>
  </si>
  <si>
    <t>55490</t>
  </si>
  <si>
    <t>55493</t>
  </si>
  <si>
    <t>55496</t>
  </si>
  <si>
    <t>55520</t>
  </si>
  <si>
    <t>55526</t>
  </si>
  <si>
    <t>55530</t>
  </si>
  <si>
    <t>55528</t>
  </si>
  <si>
    <t>55532</t>
  </si>
  <si>
    <t>55535</t>
  </si>
  <si>
    <t>55551</t>
  </si>
  <si>
    <t>55553</t>
  </si>
  <si>
    <t>55556</t>
  </si>
  <si>
    <t>55563</t>
  </si>
  <si>
    <t>55570</t>
  </si>
  <si>
    <t>55571</t>
  </si>
  <si>
    <t>55572</t>
  </si>
  <si>
    <t>55580</t>
  </si>
  <si>
    <t>55583</t>
  </si>
  <si>
    <t>55586</t>
  </si>
  <si>
    <t>56</t>
  </si>
  <si>
    <t>56001</t>
  </si>
  <si>
    <t>56002</t>
  </si>
  <si>
    <t>56004</t>
  </si>
  <si>
    <t>56006</t>
  </si>
  <si>
    <t>56015</t>
  </si>
  <si>
    <t>56018</t>
  </si>
  <si>
    <t>56025</t>
  </si>
  <si>
    <t>56028</t>
  </si>
  <si>
    <t>56030</t>
  </si>
  <si>
    <t>56032</t>
  </si>
  <si>
    <t>56033</t>
  </si>
  <si>
    <t>56035</t>
  </si>
  <si>
    <t>56044</t>
  </si>
  <si>
    <t>56052</t>
  </si>
  <si>
    <t>56056</t>
  </si>
  <si>
    <t>56065</t>
  </si>
  <si>
    <t>56080</t>
  </si>
  <si>
    <t>56061</t>
  </si>
  <si>
    <t>56257</t>
  </si>
  <si>
    <t>56259</t>
  </si>
  <si>
    <t>56109</t>
  </si>
  <si>
    <t>56077</t>
  </si>
  <si>
    <t>56252</t>
  </si>
  <si>
    <t>56059</t>
  </si>
  <si>
    <t>56060</t>
  </si>
  <si>
    <t>56111</t>
  </si>
  <si>
    <t>56122</t>
  </si>
  <si>
    <t>56123</t>
  </si>
  <si>
    <t>56126</t>
  </si>
  <si>
    <t>56127</t>
  </si>
  <si>
    <t>56129</t>
  </si>
  <si>
    <t>56133</t>
  </si>
  <si>
    <t>56134</t>
  </si>
  <si>
    <t>56136</t>
  </si>
  <si>
    <t>56138</t>
  </si>
  <si>
    <t>56139</t>
  </si>
  <si>
    <t>56143</t>
  </si>
  <si>
    <t>56149</t>
  </si>
  <si>
    <t>56154</t>
  </si>
  <si>
    <t>56155</t>
  </si>
  <si>
    <t>56159</t>
  </si>
  <si>
    <t>56165</t>
  </si>
  <si>
    <t>56171</t>
  </si>
  <si>
    <t>56180</t>
  </si>
  <si>
    <t>56191</t>
  </si>
  <si>
    <t>56196</t>
  </si>
  <si>
    <t>56200</t>
  </si>
  <si>
    <t>56202</t>
  </si>
  <si>
    <t>56208</t>
  </si>
  <si>
    <t>56227</t>
  </si>
  <si>
    <t>56211</t>
  </si>
  <si>
    <t>56216</t>
  </si>
  <si>
    <t>56218</t>
  </si>
  <si>
    <t>56221</t>
  </si>
  <si>
    <t>56224</t>
  </si>
  <si>
    <t>56229</t>
  </si>
  <si>
    <t>56230</t>
  </si>
  <si>
    <t>56232</t>
  </si>
  <si>
    <t>56239</t>
  </si>
  <si>
    <t>56247</t>
  </si>
  <si>
    <t>56248</t>
  </si>
  <si>
    <t>56249</t>
  </si>
  <si>
    <t>56251</t>
  </si>
  <si>
    <t>56253</t>
  </si>
  <si>
    <t>56197</t>
  </si>
  <si>
    <t>57</t>
  </si>
  <si>
    <t>57019</t>
  </si>
  <si>
    <t>57024</t>
  </si>
  <si>
    <t>57028</t>
  </si>
  <si>
    <t>57043</t>
  </si>
  <si>
    <t>57102</t>
  </si>
  <si>
    <t>57125</t>
  </si>
  <si>
    <t>57142</t>
  </si>
  <si>
    <t>57145</t>
  </si>
  <si>
    <t>57193</t>
  </si>
  <si>
    <t>57219</t>
  </si>
  <si>
    <t>57283</t>
  </si>
  <si>
    <t>57303</t>
  </si>
  <si>
    <t>57452</t>
  </si>
  <si>
    <t>57049</t>
  </si>
  <si>
    <t>57396</t>
  </si>
  <si>
    <t>57412</t>
  </si>
  <si>
    <t>57415</t>
  </si>
  <si>
    <t>57433</t>
  </si>
  <si>
    <t>57438</t>
  </si>
  <si>
    <t>57443</t>
  </si>
  <si>
    <t>57447</t>
  </si>
  <si>
    <t>57463</t>
  </si>
  <si>
    <t>57467</t>
  </si>
  <si>
    <t>57474</t>
  </si>
  <si>
    <t>57480</t>
  </si>
  <si>
    <t>57487</t>
  </si>
  <si>
    <t>57512</t>
  </si>
  <si>
    <t>57534</t>
  </si>
  <si>
    <t>57545</t>
  </si>
  <si>
    <t>57602</t>
  </si>
  <si>
    <t>57616</t>
  </si>
  <si>
    <t>57634</t>
  </si>
  <si>
    <t>57642</t>
  </si>
  <si>
    <t>57663</t>
  </si>
  <si>
    <t>57677</t>
  </si>
  <si>
    <t>57693</t>
  </si>
  <si>
    <t>57694</t>
  </si>
  <si>
    <t>57751</t>
  </si>
  <si>
    <t>58</t>
  </si>
  <si>
    <t>58055</t>
  </si>
  <si>
    <t>58095</t>
  </si>
  <si>
    <t>58250</t>
  </si>
  <si>
    <t>58280</t>
  </si>
  <si>
    <t>59</t>
  </si>
  <si>
    <t>59014</t>
  </si>
  <si>
    <t>59018</t>
  </si>
  <si>
    <t>59019</t>
  </si>
  <si>
    <t>59027</t>
  </si>
  <si>
    <t>59032</t>
  </si>
  <si>
    <t>59046</t>
  </si>
  <si>
    <t>59054</t>
  </si>
  <si>
    <t>59064</t>
  </si>
  <si>
    <t>59067</t>
  </si>
  <si>
    <t>59079</t>
  </si>
  <si>
    <t>59082</t>
  </si>
  <si>
    <t>59083</t>
  </si>
  <si>
    <t>59086</t>
  </si>
  <si>
    <t>59089</t>
  </si>
  <si>
    <t>59630</t>
  </si>
  <si>
    <t>59120</t>
  </si>
  <si>
    <t>59112</t>
  </si>
  <si>
    <t>59107</t>
  </si>
  <si>
    <t>59135</t>
  </si>
  <si>
    <t>59155</t>
  </si>
  <si>
    <t>59159</t>
  </si>
  <si>
    <t>59162</t>
  </si>
  <si>
    <t>59183</t>
  </si>
  <si>
    <t>59189</t>
  </si>
  <si>
    <t>59210</t>
  </si>
  <si>
    <t>59221</t>
  </si>
  <si>
    <t>59260</t>
  </si>
  <si>
    <t>59262</t>
  </si>
  <si>
    <t>59153</t>
  </si>
  <si>
    <t>59820</t>
  </si>
  <si>
    <t>59282</t>
  </si>
  <si>
    <t>59302</t>
  </si>
  <si>
    <t>59305</t>
  </si>
  <si>
    <t>59308</t>
  </si>
  <si>
    <t>59309</t>
  </si>
  <si>
    <t>59318</t>
  </si>
  <si>
    <t>59319</t>
  </si>
  <si>
    <t>59326</t>
  </si>
  <si>
    <t>59564</t>
  </si>
  <si>
    <t>59338</t>
  </si>
  <si>
    <t>59340</t>
  </si>
  <si>
    <t>59279</t>
  </si>
  <si>
    <t>59369</t>
  </si>
  <si>
    <t>59383</t>
  </si>
  <si>
    <t>59346</t>
  </si>
  <si>
    <t>59443</t>
  </si>
  <si>
    <t>59446</t>
  </si>
  <si>
    <t>59448</t>
  </si>
  <si>
    <t>59453</t>
  </si>
  <si>
    <t>59454</t>
  </si>
  <si>
    <t>59459</t>
  </si>
  <si>
    <t>59463</t>
  </si>
  <si>
    <t>59471</t>
  </si>
  <si>
    <t>59475</t>
  </si>
  <si>
    <t>59478</t>
  </si>
  <si>
    <t>59491</t>
  </si>
  <si>
    <t>59499</t>
  </si>
  <si>
    <t>59515</t>
  </si>
  <si>
    <t>59516</t>
  </si>
  <si>
    <t>59536</t>
  </si>
  <si>
    <t>59544</t>
  </si>
  <si>
    <t>59546</t>
  </si>
  <si>
    <t>59557</t>
  </si>
  <si>
    <t>59570</t>
  </si>
  <si>
    <t>59579</t>
  </si>
  <si>
    <t>59580</t>
  </si>
  <si>
    <t>59587</t>
  </si>
  <si>
    <t>59588</t>
  </si>
  <si>
    <t>59589</t>
  </si>
  <si>
    <t>59603</t>
  </si>
  <si>
    <t>59605</t>
  </si>
  <si>
    <t>59606</t>
  </si>
  <si>
    <t>59641</t>
  </si>
  <si>
    <t>59651</t>
  </si>
  <si>
    <t>59655</t>
  </si>
  <si>
    <t>59657</t>
  </si>
  <si>
    <t>59662</t>
  </si>
  <si>
    <t>59663</t>
  </si>
  <si>
    <t>59665</t>
  </si>
  <si>
    <t>59666</t>
  </si>
  <si>
    <t>59667</t>
  </si>
  <si>
    <t>59668</t>
  </si>
  <si>
    <t>59669</t>
  </si>
  <si>
    <t>60</t>
  </si>
  <si>
    <t>60122</t>
  </si>
  <si>
    <t>60128</t>
  </si>
  <si>
    <t>60245</t>
  </si>
  <si>
    <t>60596</t>
  </si>
  <si>
    <t>60691</t>
  </si>
  <si>
    <t>62</t>
  </si>
  <si>
    <t>62015</t>
  </si>
  <si>
    <t>62016</t>
  </si>
  <si>
    <t>62025</t>
  </si>
  <si>
    <t>62054</t>
  </si>
  <si>
    <t>62056</t>
  </si>
  <si>
    <t>62108</t>
  </si>
  <si>
    <t>62160</t>
  </si>
  <si>
    <t>62193</t>
  </si>
  <si>
    <t>62201</t>
  </si>
  <si>
    <t>62233</t>
  </si>
  <si>
    <t>62235</t>
  </si>
  <si>
    <t>62239</t>
  </si>
  <si>
    <t>62244</t>
  </si>
  <si>
    <t>62261</t>
  </si>
  <si>
    <t>62264</t>
  </si>
  <si>
    <t>62281</t>
  </si>
  <si>
    <t>62300</t>
  </si>
  <si>
    <t>62307</t>
  </si>
  <si>
    <t>62318</t>
  </si>
  <si>
    <t>62354</t>
  </si>
  <si>
    <t>62390</t>
  </si>
  <si>
    <t>62402</t>
  </si>
  <si>
    <t>62446</t>
  </si>
  <si>
    <t>62448</t>
  </si>
  <si>
    <t>62474</t>
  </si>
  <si>
    <t>62667</t>
  </si>
  <si>
    <t>62826</t>
  </si>
  <si>
    <t>62829</t>
  </si>
  <si>
    <t>62496</t>
  </si>
  <si>
    <t>62548</t>
  </si>
  <si>
    <t>62571</t>
  </si>
  <si>
    <t>62593</t>
  </si>
  <si>
    <t>62603</t>
  </si>
  <si>
    <t>62604</t>
  </si>
  <si>
    <t>62643</t>
  </si>
  <si>
    <t>62730</t>
  </si>
  <si>
    <t>62654</t>
  </si>
  <si>
    <t>62688</t>
  </si>
  <si>
    <t>62742</t>
  </si>
  <si>
    <t>62756</t>
  </si>
  <si>
    <t>62746</t>
  </si>
  <si>
    <t>62748</t>
  </si>
  <si>
    <t>62752</t>
  </si>
  <si>
    <t>62755</t>
  </si>
  <si>
    <t>62758</t>
  </si>
  <si>
    <t>62766</t>
  </si>
  <si>
    <t>62774</t>
  </si>
  <si>
    <t>62806</t>
  </si>
  <si>
    <t>62832</t>
  </si>
  <si>
    <t>62845</t>
  </si>
  <si>
    <t>62849</t>
  </si>
  <si>
    <t>62866</t>
  </si>
  <si>
    <t>62887</t>
  </si>
  <si>
    <t>62893</t>
  </si>
  <si>
    <t>62894</t>
  </si>
  <si>
    <t>62899</t>
  </si>
  <si>
    <t>64</t>
  </si>
  <si>
    <t>64001</t>
  </si>
  <si>
    <t>64002</t>
  </si>
  <si>
    <t>64003</t>
  </si>
  <si>
    <t>64004</t>
  </si>
  <si>
    <t>64007</t>
  </si>
  <si>
    <t>64010</t>
  </si>
  <si>
    <t>64012</t>
  </si>
  <si>
    <t>64018</t>
  </si>
  <si>
    <t>64019</t>
  </si>
  <si>
    <t>64020</t>
  </si>
  <si>
    <t>64021</t>
  </si>
  <si>
    <t>64022</t>
  </si>
  <si>
    <t>64023</t>
  </si>
  <si>
    <t>64025</t>
  </si>
  <si>
    <t>64027</t>
  </si>
  <si>
    <t>64028</t>
  </si>
  <si>
    <t>64031</t>
  </si>
  <si>
    <t>64032</t>
  </si>
  <si>
    <t>64033</t>
  </si>
  <si>
    <t>64034</t>
  </si>
  <si>
    <t>64036</t>
  </si>
  <si>
    <t>64039</t>
  </si>
  <si>
    <t>64041</t>
  </si>
  <si>
    <t>64042</t>
  </si>
  <si>
    <t>64043</t>
  </si>
  <si>
    <t>64044</t>
  </si>
  <si>
    <t>64045</t>
  </si>
  <si>
    <t>64048</t>
  </si>
  <si>
    <t>64049</t>
  </si>
  <si>
    <t>64050</t>
  </si>
  <si>
    <t>64051</t>
  </si>
  <si>
    <t>64052</t>
  </si>
  <si>
    <t>64053</t>
  </si>
  <si>
    <t>64054</t>
  </si>
  <si>
    <t>64056</t>
  </si>
  <si>
    <t>64058</t>
  </si>
  <si>
    <t>64057</t>
  </si>
  <si>
    <t>64059</t>
  </si>
  <si>
    <t>64063</t>
  </si>
  <si>
    <t>64067</t>
  </si>
  <si>
    <t>64068</t>
  </si>
  <si>
    <t>64070</t>
  </si>
  <si>
    <t>64071</t>
  </si>
  <si>
    <t>64073</t>
  </si>
  <si>
    <t>64074</t>
  </si>
  <si>
    <t>64075</t>
  </si>
  <si>
    <t>64077</t>
  </si>
  <si>
    <t>64078</t>
  </si>
  <si>
    <t>64079</t>
  </si>
  <si>
    <t>64081</t>
  </si>
  <si>
    <t>64082</t>
  </si>
  <si>
    <t>64083</t>
  </si>
  <si>
    <t>64084</t>
  </si>
  <si>
    <t>64087</t>
  </si>
  <si>
    <t>64088</t>
  </si>
  <si>
    <t>64089</t>
  </si>
  <si>
    <t>64090</t>
  </si>
  <si>
    <t>64091</t>
  </si>
  <si>
    <t>64093</t>
  </si>
  <si>
    <t>64094</t>
  </si>
  <si>
    <t>64095</t>
  </si>
  <si>
    <t>64096</t>
  </si>
  <si>
    <t>64097</t>
  </si>
  <si>
    <t>64098</t>
  </si>
  <si>
    <t>64099</t>
  </si>
  <si>
    <t>64101</t>
  </si>
  <si>
    <t>64103</t>
  </si>
  <si>
    <t>64105</t>
  </si>
  <si>
    <t>64106</t>
  </si>
  <si>
    <t>64108</t>
  </si>
  <si>
    <t>64109</t>
  </si>
  <si>
    <t>64111</t>
  </si>
  <si>
    <t>64112</t>
  </si>
  <si>
    <t>64113</t>
  </si>
  <si>
    <t>64114</t>
  </si>
  <si>
    <t>64115</t>
  </si>
  <si>
    <t>64118</t>
  </si>
  <si>
    <t>64119</t>
  </si>
  <si>
    <t>64120</t>
  </si>
  <si>
    <t>64123</t>
  </si>
  <si>
    <t>64126</t>
  </si>
  <si>
    <t>64131</t>
  </si>
  <si>
    <t>64132</t>
  </si>
  <si>
    <t>64133</t>
  </si>
  <si>
    <t>64135</t>
  </si>
  <si>
    <t>64137</t>
  </si>
  <si>
    <t>64138</t>
  </si>
  <si>
    <t>64139</t>
  </si>
  <si>
    <t>64141</t>
  </si>
  <si>
    <t>64143</t>
  </si>
  <si>
    <t>64144</t>
  </si>
  <si>
    <t>64145</t>
  </si>
  <si>
    <t>64146</t>
  </si>
  <si>
    <t>64148</t>
  </si>
  <si>
    <t>64149</t>
  </si>
  <si>
    <t>64150</t>
  </si>
  <si>
    <t>64151</t>
  </si>
  <si>
    <t>64152</t>
  </si>
  <si>
    <t>64153</t>
  </si>
  <si>
    <t>64158</t>
  </si>
  <si>
    <t>64159</t>
  </si>
  <si>
    <t>64161</t>
  </si>
  <si>
    <t>64162</t>
  </si>
  <si>
    <t>64165</t>
  </si>
  <si>
    <t>64167</t>
  </si>
  <si>
    <t>64168</t>
  </si>
  <si>
    <t>64170</t>
  </si>
  <si>
    <t>64172</t>
  </si>
  <si>
    <t>64173</t>
  </si>
  <si>
    <t>64174</t>
  </si>
  <si>
    <t>64176</t>
  </si>
  <si>
    <t>64177</t>
  </si>
  <si>
    <t>64178</t>
  </si>
  <si>
    <t>64179</t>
  </si>
  <si>
    <t>64180</t>
  </si>
  <si>
    <t>64182</t>
  </si>
  <si>
    <t>64181</t>
  </si>
  <si>
    <t>64183</t>
  </si>
  <si>
    <t>64186</t>
  </si>
  <si>
    <t>64187</t>
  </si>
  <si>
    <t>64188</t>
  </si>
  <si>
    <t>64190</t>
  </si>
  <si>
    <t>64191</t>
  </si>
  <si>
    <t>64192</t>
  </si>
  <si>
    <t>64193</t>
  </si>
  <si>
    <t>64194</t>
  </si>
  <si>
    <t>64195</t>
  </si>
  <si>
    <t>64196</t>
  </si>
  <si>
    <t>64197</t>
  </si>
  <si>
    <t>64199</t>
  </si>
  <si>
    <t>64200</t>
  </si>
  <si>
    <t>64201</t>
  </si>
  <si>
    <t>64202</t>
  </si>
  <si>
    <t>64203</t>
  </si>
  <si>
    <t>64205</t>
  </si>
  <si>
    <t>64207</t>
  </si>
  <si>
    <t>64208</t>
  </si>
  <si>
    <t>64209</t>
  </si>
  <si>
    <t>64210</t>
  </si>
  <si>
    <t>64211</t>
  </si>
  <si>
    <t>64212</t>
  </si>
  <si>
    <t>64214</t>
  </si>
  <si>
    <t>64215</t>
  </si>
  <si>
    <t>64216</t>
  </si>
  <si>
    <t>64217</t>
  </si>
  <si>
    <t>64219</t>
  </si>
  <si>
    <t>64220</t>
  </si>
  <si>
    <t>64221</t>
  </si>
  <si>
    <t>64224</t>
  </si>
  <si>
    <t>64225</t>
  </si>
  <si>
    <t>64226</t>
  </si>
  <si>
    <t>64227</t>
  </si>
  <si>
    <t>64228</t>
  </si>
  <si>
    <t>64230</t>
  </si>
  <si>
    <t>64231</t>
  </si>
  <si>
    <t>64232</t>
  </si>
  <si>
    <t>64233</t>
  </si>
  <si>
    <t>64234</t>
  </si>
  <si>
    <t>64235</t>
  </si>
  <si>
    <t>64236</t>
  </si>
  <si>
    <t>64237</t>
  </si>
  <si>
    <t>64238</t>
  </si>
  <si>
    <t>64239</t>
  </si>
  <si>
    <t>64241</t>
  </si>
  <si>
    <t>64242</t>
  </si>
  <si>
    <t>64243</t>
  </si>
  <si>
    <t>64244</t>
  </si>
  <si>
    <t>64245</t>
  </si>
  <si>
    <t>64246</t>
  </si>
  <si>
    <t>64247</t>
  </si>
  <si>
    <t>64250</t>
  </si>
  <si>
    <t>64251</t>
  </si>
  <si>
    <t>64252</t>
  </si>
  <si>
    <t>64253</t>
  </si>
  <si>
    <t>64254</t>
  </si>
  <si>
    <t>64257</t>
  </si>
  <si>
    <t>64261</t>
  </si>
  <si>
    <t>64262</t>
  </si>
  <si>
    <t>64266</t>
  </si>
  <si>
    <t>64268</t>
  </si>
  <si>
    <t>64269</t>
  </si>
  <si>
    <t>64270</t>
  </si>
  <si>
    <t>64272</t>
  </si>
  <si>
    <t>64281</t>
  </si>
  <si>
    <t>64285</t>
  </si>
  <si>
    <t>64286</t>
  </si>
  <si>
    <t>64287</t>
  </si>
  <si>
    <t>64291</t>
  </si>
  <si>
    <t>64292</t>
  </si>
  <si>
    <t>64293</t>
  </si>
  <si>
    <t>64294</t>
  </si>
  <si>
    <t>64295</t>
  </si>
  <si>
    <t>64296</t>
  </si>
  <si>
    <t>64301</t>
  </si>
  <si>
    <t>64302</t>
  </si>
  <si>
    <t>64305</t>
  </si>
  <si>
    <t>64306</t>
  </si>
  <si>
    <t>64307</t>
  </si>
  <si>
    <t>64308</t>
  </si>
  <si>
    <t>64309</t>
  </si>
  <si>
    <t>64311</t>
  </si>
  <si>
    <t>64312</t>
  </si>
  <si>
    <t>64314</t>
  </si>
  <si>
    <t>64318</t>
  </si>
  <si>
    <t>64319</t>
  </si>
  <si>
    <t>64321</t>
  </si>
  <si>
    <t>64323</t>
  </si>
  <si>
    <t>64326</t>
  </si>
  <si>
    <t>64328</t>
  </si>
  <si>
    <t>64329</t>
  </si>
  <si>
    <t>64331</t>
  </si>
  <si>
    <t>64332</t>
  </si>
  <si>
    <t>64334</t>
  </si>
  <si>
    <t>64335</t>
  </si>
  <si>
    <t>64337</t>
  </si>
  <si>
    <t>64338</t>
  </si>
  <si>
    <t>64339</t>
  </si>
  <si>
    <t>64263</t>
  </si>
  <si>
    <t>64264</t>
  </si>
  <si>
    <t>64341</t>
  </si>
  <si>
    <t>64343</t>
  </si>
  <si>
    <t>64344</t>
  </si>
  <si>
    <t>64345</t>
  </si>
  <si>
    <t>64346</t>
  </si>
  <si>
    <t>64347</t>
  </si>
  <si>
    <t>64348</t>
  </si>
  <si>
    <t>64349</t>
  </si>
  <si>
    <t>64352</t>
  </si>
  <si>
    <t>64353</t>
  </si>
  <si>
    <t>64355</t>
  </si>
  <si>
    <t>64356</t>
  </si>
  <si>
    <t>64357</t>
  </si>
  <si>
    <t>64358</t>
  </si>
  <si>
    <t>64359</t>
  </si>
  <si>
    <t>64361</t>
  </si>
  <si>
    <t>64362</t>
  </si>
  <si>
    <t>64363</t>
  </si>
  <si>
    <t>64365</t>
  </si>
  <si>
    <t>64366</t>
  </si>
  <si>
    <t>64367</t>
  </si>
  <si>
    <t>64368</t>
  </si>
  <si>
    <t>64369</t>
  </si>
  <si>
    <t>64370</t>
  </si>
  <si>
    <t>64371</t>
  </si>
  <si>
    <t>64372</t>
  </si>
  <si>
    <t>64373</t>
  </si>
  <si>
    <t>64374</t>
  </si>
  <si>
    <t>64375</t>
  </si>
  <si>
    <t>64376</t>
  </si>
  <si>
    <t>64378</t>
  </si>
  <si>
    <t>64380</t>
  </si>
  <si>
    <t>64381</t>
  </si>
  <si>
    <t>64382</t>
  </si>
  <si>
    <t>64383</t>
  </si>
  <si>
    <t>64385</t>
  </si>
  <si>
    <t>64386</t>
  </si>
  <si>
    <t>64387</t>
  </si>
  <si>
    <t>64388</t>
  </si>
  <si>
    <t>64389</t>
  </si>
  <si>
    <t>64390</t>
  </si>
  <si>
    <t>64391</t>
  </si>
  <si>
    <t>64392</t>
  </si>
  <si>
    <t>64393</t>
  </si>
  <si>
    <t>64394</t>
  </si>
  <si>
    <t>64395</t>
  </si>
  <si>
    <t>64396</t>
  </si>
  <si>
    <t>64397</t>
  </si>
  <si>
    <t>64398</t>
  </si>
  <si>
    <t>64399</t>
  </si>
  <si>
    <t>64400</t>
  </si>
  <si>
    <t>64401</t>
  </si>
  <si>
    <t>64403</t>
  </si>
  <si>
    <t>64405</t>
  </si>
  <si>
    <t>64406</t>
  </si>
  <si>
    <t>64408</t>
  </si>
  <si>
    <t>64409</t>
  </si>
  <si>
    <t>64410</t>
  </si>
  <si>
    <t>64411</t>
  </si>
  <si>
    <t>64412</t>
  </si>
  <si>
    <t>64413</t>
  </si>
  <si>
    <t>64414</t>
  </si>
  <si>
    <t>64415</t>
  </si>
  <si>
    <t>64416</t>
  </si>
  <si>
    <t>64417</t>
  </si>
  <si>
    <t>64419</t>
  </si>
  <si>
    <t>64420</t>
  </si>
  <si>
    <t>64422</t>
  </si>
  <si>
    <t>64423</t>
  </si>
  <si>
    <t>64424</t>
  </si>
  <si>
    <t>64425</t>
  </si>
  <si>
    <t>64426</t>
  </si>
  <si>
    <t>64427</t>
  </si>
  <si>
    <t>64428</t>
  </si>
  <si>
    <t>64429</t>
  </si>
  <si>
    <t>64430</t>
  </si>
  <si>
    <t>64431</t>
  </si>
  <si>
    <t>64432</t>
  </si>
  <si>
    <t>64434</t>
  </si>
  <si>
    <t>64435</t>
  </si>
  <si>
    <t>64437</t>
  </si>
  <si>
    <t>64438</t>
  </si>
  <si>
    <t>64439</t>
  </si>
  <si>
    <t>64440</t>
  </si>
  <si>
    <t>64441</t>
  </si>
  <si>
    <t>64444</t>
  </si>
  <si>
    <t>64445</t>
  </si>
  <si>
    <t>64446</t>
  </si>
  <si>
    <t>64447</t>
  </si>
  <si>
    <t>64449</t>
  </si>
  <si>
    <t>64450</t>
  </si>
  <si>
    <t>64451</t>
  </si>
  <si>
    <t>64452</t>
  </si>
  <si>
    <t>64453</t>
  </si>
  <si>
    <t>64454</t>
  </si>
  <si>
    <t>64455</t>
  </si>
  <si>
    <t>64456</t>
  </si>
  <si>
    <t>64457</t>
  </si>
  <si>
    <t>64458</t>
  </si>
  <si>
    <t>64459</t>
  </si>
  <si>
    <t>64460</t>
  </si>
  <si>
    <t>64461</t>
  </si>
  <si>
    <t>64462</t>
  </si>
  <si>
    <t>64463</t>
  </si>
  <si>
    <t>64464</t>
  </si>
  <si>
    <t>64465</t>
  </si>
  <si>
    <t>64466</t>
  </si>
  <si>
    <t>64467</t>
  </si>
  <si>
    <t>64468</t>
  </si>
  <si>
    <t>64469</t>
  </si>
  <si>
    <t>64470</t>
  </si>
  <si>
    <t>64471</t>
  </si>
  <si>
    <t>64472</t>
  </si>
  <si>
    <t>64474</t>
  </si>
  <si>
    <t>64473</t>
  </si>
  <si>
    <t>64479</t>
  </si>
  <si>
    <t>64480</t>
  </si>
  <si>
    <t>64481</t>
  </si>
  <si>
    <t>64482</t>
  </si>
  <si>
    <t>64486</t>
  </si>
  <si>
    <t>64487</t>
  </si>
  <si>
    <t>64488</t>
  </si>
  <si>
    <t>64491</t>
  </si>
  <si>
    <t>64493</t>
  </si>
  <si>
    <t>64494</t>
  </si>
  <si>
    <t>64498</t>
  </si>
  <si>
    <t>64499</t>
  </si>
  <si>
    <t>64500</t>
  </si>
  <si>
    <t>64501</t>
  </si>
  <si>
    <t>64502</t>
  </si>
  <si>
    <t>64503</t>
  </si>
  <si>
    <t>64505</t>
  </si>
  <si>
    <t>64507</t>
  </si>
  <si>
    <t>64508</t>
  </si>
  <si>
    <t>64509</t>
  </si>
  <si>
    <t>64510</t>
  </si>
  <si>
    <t>64511</t>
  </si>
  <si>
    <t>64512</t>
  </si>
  <si>
    <t>64513</t>
  </si>
  <si>
    <t>64514</t>
  </si>
  <si>
    <t>64515</t>
  </si>
  <si>
    <t>64516</t>
  </si>
  <si>
    <t>64517</t>
  </si>
  <si>
    <t>64518</t>
  </si>
  <si>
    <t>64519</t>
  </si>
  <si>
    <t>64520</t>
  </si>
  <si>
    <t>64523</t>
  </si>
  <si>
    <t>64522</t>
  </si>
  <si>
    <t>64524</t>
  </si>
  <si>
    <t>64526</t>
  </si>
  <si>
    <t>64529</t>
  </si>
  <si>
    <t>64530</t>
  </si>
  <si>
    <t>64531</t>
  </si>
  <si>
    <t>64532</t>
  </si>
  <si>
    <t>64534</t>
  </si>
  <si>
    <t>64536</t>
  </si>
  <si>
    <t>64537</t>
  </si>
  <si>
    <t>64539</t>
  </si>
  <si>
    <t>64544</t>
  </si>
  <si>
    <t>64546</t>
  </si>
  <si>
    <t>64548</t>
  </si>
  <si>
    <t>64549</t>
  </si>
  <si>
    <t>64550</t>
  </si>
  <si>
    <t>64551</t>
  </si>
  <si>
    <t>64552</t>
  </si>
  <si>
    <t>64555</t>
  </si>
  <si>
    <t>64556</t>
  </si>
  <si>
    <t>64557</t>
  </si>
  <si>
    <t>64559</t>
  </si>
  <si>
    <t>64560</t>
  </si>
  <si>
    <t>65</t>
  </si>
  <si>
    <t>65002</t>
  </si>
  <si>
    <t>65005</t>
  </si>
  <si>
    <t>65007</t>
  </si>
  <si>
    <t>65010</t>
  </si>
  <si>
    <t>65013</t>
  </si>
  <si>
    <t>65015</t>
  </si>
  <si>
    <t>65016</t>
  </si>
  <si>
    <t>65019</t>
  </si>
  <si>
    <t>65020</t>
  </si>
  <si>
    <t>65026</t>
  </si>
  <si>
    <t>65247</t>
  </si>
  <si>
    <t>65033</t>
  </si>
  <si>
    <t>65035</t>
  </si>
  <si>
    <t>65038</t>
  </si>
  <si>
    <t>65040</t>
  </si>
  <si>
    <t>65043</t>
  </si>
  <si>
    <t>65044</t>
  </si>
  <si>
    <t>65047</t>
  </si>
  <si>
    <t>65048</t>
  </si>
  <si>
    <t>65049</t>
  </si>
  <si>
    <t>65052</t>
  </si>
  <si>
    <t>65057</t>
  </si>
  <si>
    <t>65061</t>
  </si>
  <si>
    <t>65062</t>
  </si>
  <si>
    <t>65063</t>
  </si>
  <si>
    <t>65065</t>
  </si>
  <si>
    <t>65067</t>
  </si>
  <si>
    <t>65068</t>
  </si>
  <si>
    <t>65070</t>
  </si>
  <si>
    <t>65072</t>
  </si>
  <si>
    <t>65073</t>
  </si>
  <si>
    <t>65080</t>
  </si>
  <si>
    <t>65083</t>
  </si>
  <si>
    <t>65084</t>
  </si>
  <si>
    <t>65085</t>
  </si>
  <si>
    <t>65086</t>
  </si>
  <si>
    <t>65088</t>
  </si>
  <si>
    <t>65090</t>
  </si>
  <si>
    <t>65095</t>
  </si>
  <si>
    <t>65100</t>
  </si>
  <si>
    <t>65101</t>
  </si>
  <si>
    <t>65102</t>
  </si>
  <si>
    <t>65103</t>
  </si>
  <si>
    <t>65104</t>
  </si>
  <si>
    <t>65107</t>
  </si>
  <si>
    <t>65108</t>
  </si>
  <si>
    <t>65110</t>
  </si>
  <si>
    <t>65113</t>
  </si>
  <si>
    <t>65114</t>
  </si>
  <si>
    <t>65115</t>
  </si>
  <si>
    <t>65119</t>
  </si>
  <si>
    <t>65120</t>
  </si>
  <si>
    <t>65121</t>
  </si>
  <si>
    <t>65126</t>
  </si>
  <si>
    <t>65129</t>
  </si>
  <si>
    <t>65130</t>
  </si>
  <si>
    <t>65131</t>
  </si>
  <si>
    <t>65133</t>
  </si>
  <si>
    <t>65134</t>
  </si>
  <si>
    <t>65136</t>
  </si>
  <si>
    <t>65137</t>
  </si>
  <si>
    <t>65142</t>
  </si>
  <si>
    <t>65146</t>
  </si>
  <si>
    <t>65148</t>
  </si>
  <si>
    <t>65149</t>
  </si>
  <si>
    <t>65151</t>
  </si>
  <si>
    <t>65153</t>
  </si>
  <si>
    <t>65155</t>
  </si>
  <si>
    <t>65156</t>
  </si>
  <si>
    <t>65160</t>
  </si>
  <si>
    <t>65161</t>
  </si>
  <si>
    <t>65164</t>
  </si>
  <si>
    <t>65170</t>
  </si>
  <si>
    <t>65174</t>
  </si>
  <si>
    <t>65177</t>
  </si>
  <si>
    <t>65178</t>
  </si>
  <si>
    <t>65183</t>
  </si>
  <si>
    <t>65185</t>
  </si>
  <si>
    <t>35187</t>
  </si>
  <si>
    <t>65189</t>
  </si>
  <si>
    <t>65196</t>
  </si>
  <si>
    <t>65203</t>
  </si>
  <si>
    <t>65204</t>
  </si>
  <si>
    <t>65206</t>
  </si>
  <si>
    <t>65213</t>
  </si>
  <si>
    <t>65214</t>
  </si>
  <si>
    <t>65215</t>
  </si>
  <si>
    <t>65219</t>
  </si>
  <si>
    <t>65220</t>
  </si>
  <si>
    <t>65221</t>
  </si>
  <si>
    <t>65223</t>
  </si>
  <si>
    <t>65225</t>
  </si>
  <si>
    <t>65226</t>
  </si>
  <si>
    <t>65232</t>
  </si>
  <si>
    <t>65233</t>
  </si>
  <si>
    <t>65235</t>
  </si>
  <si>
    <t>65236</t>
  </si>
  <si>
    <t>65240</t>
  </si>
  <si>
    <t>65242</t>
  </si>
  <si>
    <t>65243</t>
  </si>
  <si>
    <t>65244</t>
  </si>
  <si>
    <t>65248</t>
  </si>
  <si>
    <t>65250</t>
  </si>
  <si>
    <t>65251</t>
  </si>
  <si>
    <t>65252</t>
  </si>
  <si>
    <t>65253</t>
  </si>
  <si>
    <t>65254</t>
  </si>
  <si>
    <t>65257</t>
  </si>
  <si>
    <t>65259</t>
  </si>
  <si>
    <t>65260</t>
  </si>
  <si>
    <t>65261</t>
  </si>
  <si>
    <t>65262</t>
  </si>
  <si>
    <t>65263</t>
  </si>
  <si>
    <t>65264</t>
  </si>
  <si>
    <t>65265</t>
  </si>
  <si>
    <t>65268</t>
  </si>
  <si>
    <t>65011</t>
  </si>
  <si>
    <t>65269</t>
  </si>
  <si>
    <t>65270</t>
  </si>
  <si>
    <t>65271</t>
  </si>
  <si>
    <t>65272</t>
  </si>
  <si>
    <t>65273</t>
  </si>
  <si>
    <t>65274</t>
  </si>
  <si>
    <t>65276</t>
  </si>
  <si>
    <t>65280</t>
  </si>
  <si>
    <t>65281</t>
  </si>
  <si>
    <t>65284</t>
  </si>
  <si>
    <t>65285</t>
  </si>
  <si>
    <t>65286</t>
  </si>
  <si>
    <t>65288</t>
  </si>
  <si>
    <t>65289</t>
  </si>
  <si>
    <t>65291</t>
  </si>
  <si>
    <t>65292</t>
  </si>
  <si>
    <t>65293</t>
  </si>
  <si>
    <t>65296</t>
  </si>
  <si>
    <t>65297</t>
  </si>
  <si>
    <t>65298</t>
  </si>
  <si>
    <t>65299</t>
  </si>
  <si>
    <t>65301</t>
  </si>
  <si>
    <t>65303</t>
  </si>
  <si>
    <t>65304</t>
  </si>
  <si>
    <t>65308</t>
  </si>
  <si>
    <t>65311</t>
  </si>
  <si>
    <t>65313</t>
  </si>
  <si>
    <t>65314</t>
  </si>
  <si>
    <t>65315</t>
  </si>
  <si>
    <t>65318</t>
  </si>
  <si>
    <t>65320</t>
  </si>
  <si>
    <t>65321</t>
  </si>
  <si>
    <t>65324</t>
  </si>
  <si>
    <t>65325</t>
  </si>
  <si>
    <t>65326</t>
  </si>
  <si>
    <t>65330</t>
  </si>
  <si>
    <t>65331</t>
  </si>
  <si>
    <t>65332</t>
  </si>
  <si>
    <t>65334</t>
  </si>
  <si>
    <t>65335</t>
  </si>
  <si>
    <t>65336</t>
  </si>
  <si>
    <t>65337</t>
  </si>
  <si>
    <t>65339</t>
  </si>
  <si>
    <t>65340</t>
  </si>
  <si>
    <t>65341</t>
  </si>
  <si>
    <t>65342</t>
  </si>
  <si>
    <t>65343</t>
  </si>
  <si>
    <t>65344</t>
  </si>
  <si>
    <t>65345</t>
  </si>
  <si>
    <t>65350</t>
  </si>
  <si>
    <t>65355</t>
  </si>
  <si>
    <t>65357</t>
  </si>
  <si>
    <t>65358</t>
  </si>
  <si>
    <t>65359</t>
  </si>
  <si>
    <t>65360</t>
  </si>
  <si>
    <t>65361</t>
  </si>
  <si>
    <t>65364</t>
  </si>
  <si>
    <t>65366</t>
  </si>
  <si>
    <t>65369</t>
  </si>
  <si>
    <t>65372</t>
  </si>
  <si>
    <t>65373</t>
  </si>
  <si>
    <t>65374</t>
  </si>
  <si>
    <t>65375</t>
  </si>
  <si>
    <t>65376</t>
  </si>
  <si>
    <t>65380</t>
  </si>
  <si>
    <t>65381</t>
  </si>
  <si>
    <t>65383</t>
  </si>
  <si>
    <t>65386</t>
  </si>
  <si>
    <t>65387</t>
  </si>
  <si>
    <t>65390</t>
  </si>
  <si>
    <t>65392</t>
  </si>
  <si>
    <t>65395</t>
  </si>
  <si>
    <t>65397</t>
  </si>
  <si>
    <t>65401</t>
  </si>
  <si>
    <t>65403</t>
  </si>
  <si>
    <t>65404</t>
  </si>
  <si>
    <t>65406</t>
  </si>
  <si>
    <t>65409</t>
  </si>
  <si>
    <t>65410</t>
  </si>
  <si>
    <t>65412</t>
  </si>
  <si>
    <t>65414</t>
  </si>
  <si>
    <t>65415</t>
  </si>
  <si>
    <t>65417</t>
  </si>
  <si>
    <t>65418</t>
  </si>
  <si>
    <t>65419</t>
  </si>
  <si>
    <t>65423</t>
  </si>
  <si>
    <t>65422</t>
  </si>
  <si>
    <t>65425</t>
  </si>
  <si>
    <t>65426</t>
  </si>
  <si>
    <t>65429</t>
  </si>
  <si>
    <t>65430</t>
  </si>
  <si>
    <t>65432</t>
  </si>
  <si>
    <t>65433</t>
  </si>
  <si>
    <t>65436</t>
  </si>
  <si>
    <t>65438</t>
  </si>
  <si>
    <t>65439</t>
  </si>
  <si>
    <t>65440</t>
  </si>
  <si>
    <t>65442</t>
  </si>
  <si>
    <t>65443</t>
  </si>
  <si>
    <t>65446</t>
  </si>
  <si>
    <t>65447</t>
  </si>
  <si>
    <t>65448</t>
  </si>
  <si>
    <t>65449</t>
  </si>
  <si>
    <t>65451</t>
  </si>
  <si>
    <t>65452</t>
  </si>
  <si>
    <t>65454</t>
  </si>
  <si>
    <t>65457</t>
  </si>
  <si>
    <t>65460</t>
  </si>
  <si>
    <t>65461</t>
  </si>
  <si>
    <t>65462</t>
  </si>
  <si>
    <t>65464</t>
  </si>
  <si>
    <t>65468</t>
  </si>
  <si>
    <t>65470</t>
  </si>
  <si>
    <t>65472</t>
  </si>
  <si>
    <t>65474</t>
  </si>
  <si>
    <t>65475</t>
  </si>
  <si>
    <t>65476</t>
  </si>
  <si>
    <t>65477</t>
  </si>
  <si>
    <t>65479</t>
  </si>
  <si>
    <t>71</t>
  </si>
  <si>
    <t>71342</t>
  </si>
  <si>
    <t>71491</t>
  </si>
  <si>
    <t>71557</t>
  </si>
  <si>
    <t>71588</t>
  </si>
  <si>
    <t>72</t>
  </si>
  <si>
    <t>72032</t>
  </si>
  <si>
    <t>72035</t>
  </si>
  <si>
    <t>72062</t>
  </si>
  <si>
    <t>72080</t>
  </si>
  <si>
    <t>72085</t>
  </si>
  <si>
    <t>72087</t>
  </si>
  <si>
    <t>72093</t>
  </si>
  <si>
    <t>72094</t>
  </si>
  <si>
    <t>72105</t>
  </si>
  <si>
    <t>72114</t>
  </si>
  <si>
    <t>72125</t>
  </si>
  <si>
    <t>72064</t>
  </si>
  <si>
    <t>72156</t>
  </si>
  <si>
    <t>72190</t>
  </si>
  <si>
    <t>72204</t>
  </si>
  <si>
    <t>72250</t>
  </si>
  <si>
    <t>72267</t>
  </si>
  <si>
    <t>72269</t>
  </si>
  <si>
    <t>72286</t>
  </si>
  <si>
    <t>72292</t>
  </si>
  <si>
    <t>72272</t>
  </si>
  <si>
    <t>72353</t>
  </si>
  <si>
    <t>72128</t>
  </si>
  <si>
    <t>72366</t>
  </si>
  <si>
    <t>72368</t>
  </si>
  <si>
    <t>72375</t>
  </si>
  <si>
    <t>73</t>
  </si>
  <si>
    <t>73008</t>
  </si>
  <si>
    <t>73050</t>
  </si>
  <si>
    <t>73059</t>
  </si>
  <si>
    <t>73085</t>
  </si>
  <si>
    <t>73091</t>
  </si>
  <si>
    <t>73103</t>
  </si>
  <si>
    <t>73010</t>
  </si>
  <si>
    <t>73128</t>
  </si>
  <si>
    <t>73076</t>
  </si>
  <si>
    <t>73051</t>
  </si>
  <si>
    <t>73182</t>
  </si>
  <si>
    <t>73208</t>
  </si>
  <si>
    <t>73245</t>
  </si>
  <si>
    <t>73273</t>
  </si>
  <si>
    <t>73300</t>
  </si>
  <si>
    <t>73301</t>
  </si>
  <si>
    <t>73328</t>
  </si>
  <si>
    <t>76</t>
  </si>
  <si>
    <t>76009</t>
  </si>
  <si>
    <t>76011</t>
  </si>
  <si>
    <t>76013</t>
  </si>
  <si>
    <t>76023</t>
  </si>
  <si>
    <t>76025</t>
  </si>
  <si>
    <t>76032</t>
  </si>
  <si>
    <t>76046</t>
  </si>
  <si>
    <t>76060</t>
  </si>
  <si>
    <t>76065</t>
  </si>
  <si>
    <t>76083</t>
  </si>
  <si>
    <t>76084</t>
  </si>
  <si>
    <t>76091</t>
  </si>
  <si>
    <t>76094</t>
  </si>
  <si>
    <t>76100</t>
  </si>
  <si>
    <t>76106</t>
  </si>
  <si>
    <t>76107</t>
  </si>
  <si>
    <t>76109</t>
  </si>
  <si>
    <t>76111</t>
  </si>
  <si>
    <t>76113</t>
  </si>
  <si>
    <t>76120</t>
  </si>
  <si>
    <t>76121</t>
  </si>
  <si>
    <t>76128</t>
  </si>
  <si>
    <t>76142</t>
  </si>
  <si>
    <t>76146</t>
  </si>
  <si>
    <t>76732</t>
  </si>
  <si>
    <t>76152</t>
  </si>
  <si>
    <t>76156</t>
  </si>
  <si>
    <t>76159</t>
  </si>
  <si>
    <t>76161</t>
  </si>
  <si>
    <t>76163</t>
  </si>
  <si>
    <t>76176</t>
  </si>
  <si>
    <t>76180</t>
  </si>
  <si>
    <t>76182</t>
  </si>
  <si>
    <t>76201</t>
  </si>
  <si>
    <t>76185</t>
  </si>
  <si>
    <t>76186</t>
  </si>
  <si>
    <t>76189</t>
  </si>
  <si>
    <t>76192</t>
  </si>
  <si>
    <t>76195</t>
  </si>
  <si>
    <t>76209</t>
  </si>
  <si>
    <t>76218</t>
  </si>
  <si>
    <t>76219</t>
  </si>
  <si>
    <t>76221</t>
  </si>
  <si>
    <t>76230</t>
  </si>
  <si>
    <t>76236</t>
  </si>
  <si>
    <t>76243</t>
  </si>
  <si>
    <t>76252</t>
  </si>
  <si>
    <t>76255</t>
  </si>
  <si>
    <t>76266</t>
  </si>
  <si>
    <t>76276</t>
  </si>
  <si>
    <t>76292</t>
  </si>
  <si>
    <t>76293</t>
  </si>
  <si>
    <t>76295</t>
  </si>
  <si>
    <t>76297</t>
  </si>
  <si>
    <t>76299</t>
  </si>
  <si>
    <t>76315</t>
  </si>
  <si>
    <t>76316</t>
  </si>
  <si>
    <t>76332</t>
  </si>
  <si>
    <t>76340</t>
  </si>
  <si>
    <t>76343</t>
  </si>
  <si>
    <t>76345</t>
  </si>
  <si>
    <t>76346</t>
  </si>
  <si>
    <t>76348</t>
  </si>
  <si>
    <t>76355</t>
  </si>
  <si>
    <t>76359</t>
  </si>
  <si>
    <t>76364</t>
  </si>
  <si>
    <t>76375</t>
  </si>
  <si>
    <t>76074</t>
  </si>
  <si>
    <t>76171</t>
  </si>
  <si>
    <t>76261</t>
  </si>
  <si>
    <t>76338</t>
  </si>
  <si>
    <t>76740</t>
  </si>
  <si>
    <t>76547</t>
  </si>
  <si>
    <t>76339</t>
  </si>
  <si>
    <t>76358</t>
  </si>
  <si>
    <t>76431</t>
  </si>
  <si>
    <t>76691</t>
  </si>
  <si>
    <t>76711</t>
  </si>
  <si>
    <t>76393</t>
  </si>
  <si>
    <t>76396</t>
  </si>
  <si>
    <t>76403</t>
  </si>
  <si>
    <t>76412</t>
  </si>
  <si>
    <t>76416</t>
  </si>
  <si>
    <t>76420</t>
  </si>
  <si>
    <t>76423</t>
  </si>
  <si>
    <t>76426</t>
  </si>
  <si>
    <t>76432</t>
  </si>
  <si>
    <t>76445</t>
  </si>
  <si>
    <t>76453</t>
  </si>
  <si>
    <t>76455</t>
  </si>
  <si>
    <t>76467</t>
  </si>
  <si>
    <t>76469</t>
  </si>
  <si>
    <t>76470</t>
  </si>
  <si>
    <t>76480</t>
  </si>
  <si>
    <t>76483</t>
  </si>
  <si>
    <t>76488</t>
  </si>
  <si>
    <t>76490</t>
  </si>
  <si>
    <t>76493</t>
  </si>
  <si>
    <t>76502</t>
  </si>
  <si>
    <t>76505</t>
  </si>
  <si>
    <t>76507</t>
  </si>
  <si>
    <t>76509</t>
  </si>
  <si>
    <t>76517</t>
  </si>
  <si>
    <t>76521</t>
  </si>
  <si>
    <t>76529</t>
  </si>
  <si>
    <t>76530</t>
  </si>
  <si>
    <t>76531</t>
  </si>
  <si>
    <t>76353</t>
  </si>
  <si>
    <t>76542</t>
  </si>
  <si>
    <t>76544</t>
  </si>
  <si>
    <t>76548</t>
  </si>
  <si>
    <t>76601</t>
  </si>
  <si>
    <t>76554</t>
  </si>
  <si>
    <t>76555</t>
  </si>
  <si>
    <t>76573</t>
  </si>
  <si>
    <t>76569</t>
  </si>
  <si>
    <t>76571</t>
  </si>
  <si>
    <t>76578</t>
  </si>
  <si>
    <t>76580</t>
  </si>
  <si>
    <t>76581</t>
  </si>
  <si>
    <t>76583</t>
  </si>
  <si>
    <t>76613</t>
  </si>
  <si>
    <t>76623</t>
  </si>
  <si>
    <t>76646</t>
  </si>
  <si>
    <t>76651</t>
  </si>
  <si>
    <t>76653</t>
  </si>
  <si>
    <t>76655</t>
  </si>
  <si>
    <t>76663</t>
  </si>
  <si>
    <t>76664</t>
  </si>
  <si>
    <t>76666</t>
  </si>
  <si>
    <t>76672</t>
  </si>
  <si>
    <t>76673</t>
  </si>
  <si>
    <t>76676</t>
  </si>
  <si>
    <t>76678</t>
  </si>
  <si>
    <t>76679</t>
  </si>
  <si>
    <t>76680</t>
  </si>
  <si>
    <t>76258</t>
  </si>
  <si>
    <t>76685</t>
  </si>
  <si>
    <t>76686</t>
  </si>
  <si>
    <t>76688</t>
  </si>
  <si>
    <t>76689</t>
  </si>
  <si>
    <t>76692</t>
  </si>
  <si>
    <t>76719</t>
  </si>
  <si>
    <t>76730</t>
  </si>
  <si>
    <t>76736</t>
  </si>
  <si>
    <t>76738</t>
  </si>
  <si>
    <t>76746</t>
  </si>
  <si>
    <t>76748</t>
  </si>
  <si>
    <t>76755</t>
  </si>
  <si>
    <t>76756</t>
  </si>
  <si>
    <t>77</t>
  </si>
  <si>
    <t>77196</t>
  </si>
  <si>
    <t>79</t>
  </si>
  <si>
    <t>79002</t>
  </si>
  <si>
    <t>79003</t>
  </si>
  <si>
    <t>79005</t>
  </si>
  <si>
    <t>79007</t>
  </si>
  <si>
    <t>79008</t>
  </si>
  <si>
    <t>79009</t>
  </si>
  <si>
    <t>79010</t>
  </si>
  <si>
    <t>79012</t>
  </si>
  <si>
    <t>79014</t>
  </si>
  <si>
    <t>79013</t>
  </si>
  <si>
    <t>79016</t>
  </si>
  <si>
    <t>79019</t>
  </si>
  <si>
    <t>79020</t>
  </si>
  <si>
    <t>79022</t>
  </si>
  <si>
    <t>79024</t>
  </si>
  <si>
    <t>79025</t>
  </si>
  <si>
    <t>79029</t>
  </si>
  <si>
    <t>79032</t>
  </si>
  <si>
    <t>79034</t>
  </si>
  <si>
    <t>79038</t>
  </si>
  <si>
    <t>79043</t>
  </si>
  <si>
    <t>79047</t>
  </si>
  <si>
    <t>79049</t>
  </si>
  <si>
    <t>79050</t>
  </si>
  <si>
    <t>79054</t>
  </si>
  <si>
    <t>79056</t>
  </si>
  <si>
    <t>79060</t>
  </si>
  <si>
    <t>79062</t>
  </si>
  <si>
    <t>79066</t>
  </si>
  <si>
    <t>79068</t>
  </si>
  <si>
    <t>79069</t>
  </si>
  <si>
    <t>79080</t>
  </si>
  <si>
    <t>79081</t>
  </si>
  <si>
    <t>79086</t>
  </si>
  <si>
    <t>79088</t>
  </si>
  <si>
    <t>79091</t>
  </si>
  <si>
    <t>79092</t>
  </si>
  <si>
    <t>79094</t>
  </si>
  <si>
    <t>79096</t>
  </si>
  <si>
    <t>79100</t>
  </si>
  <si>
    <t>79101</t>
  </si>
  <si>
    <t>79102</t>
  </si>
  <si>
    <t>79103</t>
  </si>
  <si>
    <t>79104</t>
  </si>
  <si>
    <t>79108</t>
  </si>
  <si>
    <t>79109</t>
  </si>
  <si>
    <t>79112</t>
  </si>
  <si>
    <t>79114</t>
  </si>
  <si>
    <t>79116</t>
  </si>
  <si>
    <t>79117</t>
  </si>
  <si>
    <t>79118</t>
  </si>
  <si>
    <t>79119</t>
  </si>
  <si>
    <t>79125</t>
  </si>
  <si>
    <t>79128</t>
  </si>
  <si>
    <t>79130</t>
  </si>
  <si>
    <t>79131</t>
  </si>
  <si>
    <t>79132</t>
  </si>
  <si>
    <t>79133</t>
  </si>
  <si>
    <t>79134</t>
  </si>
  <si>
    <t>79135</t>
  </si>
  <si>
    <t>79141</t>
  </si>
  <si>
    <t>79040</t>
  </si>
  <si>
    <t>79070</t>
  </si>
  <si>
    <t>79071</t>
  </si>
  <si>
    <t>79074</t>
  </si>
  <si>
    <t>79075</t>
  </si>
  <si>
    <t>79076</t>
  </si>
  <si>
    <t>79077</t>
  </si>
  <si>
    <t>79048</t>
  </si>
  <si>
    <t>79120</t>
  </si>
  <si>
    <t>79123</t>
  </si>
  <si>
    <t>79207</t>
  </si>
  <si>
    <t>79208</t>
  </si>
  <si>
    <t>79001</t>
  </si>
  <si>
    <t>79145</t>
  </si>
  <si>
    <t>79147</t>
  </si>
  <si>
    <t>79035</t>
  </si>
  <si>
    <t>79046</t>
  </si>
  <si>
    <t>79051</t>
  </si>
  <si>
    <t>79059</t>
  </si>
  <si>
    <t>79089</t>
  </si>
  <si>
    <t>79210</t>
  </si>
  <si>
    <t>79226</t>
  </si>
  <si>
    <t>79322</t>
  </si>
  <si>
    <t>79337</t>
  </si>
  <si>
    <t>79124</t>
  </si>
  <si>
    <t>79139</t>
  </si>
  <si>
    <t>79149</t>
  </si>
  <si>
    <t>79150</t>
  </si>
  <si>
    <t>79152</t>
  </si>
  <si>
    <t>79156</t>
  </si>
  <si>
    <t>79157</t>
  </si>
  <si>
    <t>79159</t>
  </si>
  <si>
    <t>79161</t>
  </si>
  <si>
    <t>79162</t>
  </si>
  <si>
    <t>79163</t>
  </si>
  <si>
    <t>79165</t>
  </si>
  <si>
    <t>79167</t>
  </si>
  <si>
    <t>79079</t>
  </si>
  <si>
    <t>79171</t>
  </si>
  <si>
    <t>79172</t>
  </si>
  <si>
    <t>79178</t>
  </si>
  <si>
    <t>79179</t>
  </si>
  <si>
    <t>79180</t>
  </si>
  <si>
    <t>79183</t>
  </si>
  <si>
    <t>79188</t>
  </si>
  <si>
    <t>79190</t>
  </si>
  <si>
    <t>79191</t>
  </si>
  <si>
    <t>79195</t>
  </si>
  <si>
    <t>79196</t>
  </si>
  <si>
    <t>79197</t>
  </si>
  <si>
    <t>79200</t>
  </si>
  <si>
    <t>79202</t>
  </si>
  <si>
    <t>79203</t>
  </si>
  <si>
    <t>79209</t>
  </si>
  <si>
    <t>79169</t>
  </si>
  <si>
    <t>79212</t>
  </si>
  <si>
    <t>79213</t>
  </si>
  <si>
    <t>79215</t>
  </si>
  <si>
    <t>79218</t>
  </si>
  <si>
    <t>79220</t>
  </si>
  <si>
    <t>79222</t>
  </si>
  <si>
    <t>79223</t>
  </si>
  <si>
    <t>79225</t>
  </si>
  <si>
    <t>79280</t>
  </si>
  <si>
    <t>79235</t>
  </si>
  <si>
    <t>79236</t>
  </si>
  <si>
    <t>79238</t>
  </si>
  <si>
    <t>79239</t>
  </si>
  <si>
    <t>79241</t>
  </si>
  <si>
    <t>79244</t>
  </si>
  <si>
    <t>79250</t>
  </si>
  <si>
    <t>79284</t>
  </si>
  <si>
    <t>79292</t>
  </si>
  <si>
    <t>79300</t>
  </si>
  <si>
    <t>79249</t>
  </si>
  <si>
    <t>79252</t>
  </si>
  <si>
    <t>79253</t>
  </si>
  <si>
    <t>79254</t>
  </si>
  <si>
    <t>79255</t>
  </si>
  <si>
    <t>79257</t>
  </si>
  <si>
    <t>79258</t>
  </si>
  <si>
    <t>79259</t>
  </si>
  <si>
    <t>79260</t>
  </si>
  <si>
    <t>79261</t>
  </si>
  <si>
    <t>79263</t>
  </si>
  <si>
    <t>79265</t>
  </si>
  <si>
    <t>79267</t>
  </si>
  <si>
    <t>79268</t>
  </si>
  <si>
    <t>79269</t>
  </si>
  <si>
    <t>79270</t>
  </si>
  <si>
    <t>79271</t>
  </si>
  <si>
    <t>79274</t>
  </si>
  <si>
    <t>79277</t>
  </si>
  <si>
    <t>79278</t>
  </si>
  <si>
    <t>79281</t>
  </si>
  <si>
    <t>79285</t>
  </si>
  <si>
    <t>79286</t>
  </si>
  <si>
    <t>79289</t>
  </si>
  <si>
    <t>79290</t>
  </si>
  <si>
    <t>79293</t>
  </si>
  <si>
    <t>79298</t>
  </si>
  <si>
    <t>79299</t>
  </si>
  <si>
    <t>79302</t>
  </si>
  <si>
    <t>79304</t>
  </si>
  <si>
    <t>79306</t>
  </si>
  <si>
    <t>79307</t>
  </si>
  <si>
    <t>79308</t>
  </si>
  <si>
    <t>79309</t>
  </si>
  <si>
    <t>79311</t>
  </si>
  <si>
    <t>79318</t>
  </si>
  <si>
    <t>79320</t>
  </si>
  <si>
    <t>79321</t>
  </si>
  <si>
    <t>79325</t>
  </si>
  <si>
    <t>79326</t>
  </si>
  <si>
    <t>79329</t>
  </si>
  <si>
    <t>79331</t>
  </si>
  <si>
    <t>79332</t>
  </si>
  <si>
    <t>79063</t>
  </si>
  <si>
    <t>79335</t>
  </si>
  <si>
    <t>79338</t>
  </si>
  <si>
    <t>79339</t>
  </si>
  <si>
    <t>79340</t>
  </si>
  <si>
    <t>79341</t>
  </si>
  <si>
    <t>79342</t>
  </si>
  <si>
    <t>79345</t>
  </si>
  <si>
    <t>79347</t>
  </si>
  <si>
    <t>79351</t>
  </si>
  <si>
    <t>79354</t>
  </si>
  <si>
    <t>79355</t>
  </si>
  <si>
    <t>79242</t>
  </si>
  <si>
    <t>79357</t>
  </si>
  <si>
    <t>80</t>
  </si>
  <si>
    <t>80001</t>
  </si>
  <si>
    <t>80006</t>
  </si>
  <si>
    <t>80015</t>
  </si>
  <si>
    <t>80016</t>
  </si>
  <si>
    <t>80017</t>
  </si>
  <si>
    <t>80033</t>
  </si>
  <si>
    <t>80036</t>
  </si>
  <si>
    <t>80039</t>
  </si>
  <si>
    <t>80052</t>
  </si>
  <si>
    <t>80054</t>
  </si>
  <si>
    <t>80056</t>
  </si>
  <si>
    <t>80059</t>
  </si>
  <si>
    <t>80066</t>
  </si>
  <si>
    <t>80077</t>
  </si>
  <si>
    <t>80080</t>
  </si>
  <si>
    <t>80087</t>
  </si>
  <si>
    <t>80090</t>
  </si>
  <si>
    <t>80102</t>
  </si>
  <si>
    <t>80110</t>
  </si>
  <si>
    <t>80112</t>
  </si>
  <si>
    <t>80115</t>
  </si>
  <si>
    <t>80129</t>
  </si>
  <si>
    <t>80136</t>
  </si>
  <si>
    <t>80138</t>
  </si>
  <si>
    <t>80141</t>
  </si>
  <si>
    <t>80146</t>
  </si>
  <si>
    <t>80149</t>
  </si>
  <si>
    <t>80150</t>
  </si>
  <si>
    <t>80151</t>
  </si>
  <si>
    <t>80154</t>
  </si>
  <si>
    <t>80156</t>
  </si>
  <si>
    <t>80161</t>
  </si>
  <si>
    <t>80163</t>
  </si>
  <si>
    <t>80167</t>
  </si>
  <si>
    <t>80171</t>
  </si>
  <si>
    <t>80172</t>
  </si>
  <si>
    <t>80505</t>
  </si>
  <si>
    <t>80182</t>
  </si>
  <si>
    <t>80184</t>
  </si>
  <si>
    <t>80192</t>
  </si>
  <si>
    <t>80194</t>
  </si>
  <si>
    <t>80199</t>
  </si>
  <si>
    <t>80204</t>
  </si>
  <si>
    <t>80207</t>
  </si>
  <si>
    <t>80212</t>
  </si>
  <si>
    <t>80222</t>
  </si>
  <si>
    <t>80231</t>
  </si>
  <si>
    <t>80234</t>
  </si>
  <si>
    <t>80238</t>
  </si>
  <si>
    <t>80240</t>
  </si>
  <si>
    <t>80247</t>
  </si>
  <si>
    <t>80250</t>
  </si>
  <si>
    <t>80258</t>
  </si>
  <si>
    <t>80260</t>
  </si>
  <si>
    <t>80264</t>
  </si>
  <si>
    <t>80287</t>
  </si>
  <si>
    <t>80288</t>
  </si>
  <si>
    <t>80294</t>
  </si>
  <si>
    <t>80295</t>
  </si>
  <si>
    <t>80303</t>
  </si>
  <si>
    <t>80304</t>
  </si>
  <si>
    <t>80307</t>
  </si>
  <si>
    <t>80313</t>
  </si>
  <si>
    <t>80325</t>
  </si>
  <si>
    <t>80327</t>
  </si>
  <si>
    <t>80331</t>
  </si>
  <si>
    <t>80332</t>
  </si>
  <si>
    <t>80333</t>
  </si>
  <si>
    <t>80335</t>
  </si>
  <si>
    <t>80338</t>
  </si>
  <si>
    <t>80350</t>
  </si>
  <si>
    <t>80351</t>
  </si>
  <si>
    <t>80367</t>
  </si>
  <si>
    <t>80371</t>
  </si>
  <si>
    <t>80378</t>
  </si>
  <si>
    <t>80385</t>
  </si>
  <si>
    <t>80401</t>
  </si>
  <si>
    <t>80412</t>
  </si>
  <si>
    <t>80418</t>
  </si>
  <si>
    <t>80422</t>
  </si>
  <si>
    <t>80426</t>
  </si>
  <si>
    <t>80428</t>
  </si>
  <si>
    <t>80429</t>
  </si>
  <si>
    <t>80430</t>
  </si>
  <si>
    <t>80458</t>
  </si>
  <si>
    <t>80462</t>
  </si>
  <si>
    <t>80463</t>
  </si>
  <si>
    <t>80464</t>
  </si>
  <si>
    <t>80468</t>
  </si>
  <si>
    <t>80228</t>
  </si>
  <si>
    <t>80411</t>
  </si>
  <si>
    <t>80763</t>
  </si>
  <si>
    <t>80490</t>
  </si>
  <si>
    <t>80496</t>
  </si>
  <si>
    <t>80497</t>
  </si>
  <si>
    <t>80513</t>
  </si>
  <si>
    <t>80521</t>
  </si>
  <si>
    <t>80523</t>
  </si>
  <si>
    <t>80530</t>
  </si>
  <si>
    <t>80533</t>
  </si>
  <si>
    <t>80536</t>
  </si>
  <si>
    <t>80546</t>
  </si>
  <si>
    <t>80547</t>
  </si>
  <si>
    <t>80548</t>
  </si>
  <si>
    <t>80552</t>
  </si>
  <si>
    <t>80556</t>
  </si>
  <si>
    <t>80560</t>
  </si>
  <si>
    <t>80562</t>
  </si>
  <si>
    <t>80569</t>
  </si>
  <si>
    <t>80572</t>
  </si>
  <si>
    <t>80588</t>
  </si>
  <si>
    <t>80590</t>
  </si>
  <si>
    <t>80598</t>
  </si>
  <si>
    <t>80600</t>
  </si>
  <si>
    <t>80618</t>
  </si>
  <si>
    <t>80620</t>
  </si>
  <si>
    <t>80633</t>
  </si>
  <si>
    <t>80634</t>
  </si>
  <si>
    <t>80637</t>
  </si>
  <si>
    <t>80649</t>
  </si>
  <si>
    <t>80650</t>
  </si>
  <si>
    <t>80654</t>
  </si>
  <si>
    <t>80664</t>
  </si>
  <si>
    <t>80672</t>
  </si>
  <si>
    <t>80688</t>
  </si>
  <si>
    <t>80691</t>
  </si>
  <si>
    <t>80692</t>
  </si>
  <si>
    <t>80693</t>
  </si>
  <si>
    <t>80694</t>
  </si>
  <si>
    <t>80695</t>
  </si>
  <si>
    <t>80704</t>
  </si>
  <si>
    <t>80713</t>
  </si>
  <si>
    <t>80714</t>
  </si>
  <si>
    <t>80721</t>
  </si>
  <si>
    <t>80733</t>
  </si>
  <si>
    <t>80743</t>
  </si>
  <si>
    <t>80769</t>
  </si>
  <si>
    <t>80773</t>
  </si>
  <si>
    <t>80774</t>
  </si>
  <si>
    <t>80784</t>
  </si>
  <si>
    <t>80785</t>
  </si>
  <si>
    <t>80799</t>
  </si>
  <si>
    <t>80801</t>
  </si>
  <si>
    <t>80807</t>
  </si>
  <si>
    <t>80820</t>
  </si>
  <si>
    <t>80826</t>
  </si>
  <si>
    <t>80836</t>
  </si>
  <si>
    <t>81</t>
  </si>
  <si>
    <t>81011</t>
  </si>
  <si>
    <t>81020</t>
  </si>
  <si>
    <t>81034</t>
  </si>
  <si>
    <t>81038</t>
  </si>
  <si>
    <t>81039</t>
  </si>
  <si>
    <t>81040</t>
  </si>
  <si>
    <t>81042</t>
  </si>
  <si>
    <t>81043</t>
  </si>
  <si>
    <t>81044</t>
  </si>
  <si>
    <t>81046</t>
  </si>
  <si>
    <t>81053</t>
  </si>
  <si>
    <t>81059</t>
  </si>
  <si>
    <t>81064</t>
  </si>
  <si>
    <t>81070</t>
  </si>
  <si>
    <t>81078</t>
  </si>
  <si>
    <t>81090</t>
  </si>
  <si>
    <t>81092</t>
  </si>
  <si>
    <t>81093</t>
  </si>
  <si>
    <t>81099</t>
  </si>
  <si>
    <t>81104</t>
  </si>
  <si>
    <t>81105</t>
  </si>
  <si>
    <t>81106</t>
  </si>
  <si>
    <t>81279</t>
  </si>
  <si>
    <t>81116</t>
  </si>
  <si>
    <t>81117</t>
  </si>
  <si>
    <t>81119</t>
  </si>
  <si>
    <t>81126</t>
  </si>
  <si>
    <t>81128</t>
  </si>
  <si>
    <t>81131</t>
  </si>
  <si>
    <t>81136</t>
  </si>
  <si>
    <t>81138</t>
  </si>
  <si>
    <t>81139</t>
  </si>
  <si>
    <t>81140</t>
  </si>
  <si>
    <t>81031</t>
  </si>
  <si>
    <t>81145</t>
  </si>
  <si>
    <t>81147</t>
  </si>
  <si>
    <t>81149</t>
  </si>
  <si>
    <t>81157</t>
  </si>
  <si>
    <t>81159</t>
  </si>
  <si>
    <t>81169</t>
  </si>
  <si>
    <t>81171</t>
  </si>
  <si>
    <t>81174</t>
  </si>
  <si>
    <t>81175</t>
  </si>
  <si>
    <t>81178</t>
  </si>
  <si>
    <t>81187</t>
  </si>
  <si>
    <t>81198</t>
  </si>
  <si>
    <t>81202</t>
  </si>
  <si>
    <t>81208</t>
  </si>
  <si>
    <t>81211</t>
  </si>
  <si>
    <t>81213</t>
  </si>
  <si>
    <t>81215</t>
  </si>
  <si>
    <t>81217</t>
  </si>
  <si>
    <t>81220</t>
  </si>
  <si>
    <t>81232</t>
  </si>
  <si>
    <t>81269</t>
  </si>
  <si>
    <t>81236</t>
  </si>
  <si>
    <t>81246</t>
  </si>
  <si>
    <t>81248</t>
  </si>
  <si>
    <t>81250</t>
  </si>
  <si>
    <t>81255</t>
  </si>
  <si>
    <t>81258</t>
  </si>
  <si>
    <t>81261</t>
  </si>
  <si>
    <t>81272</t>
  </si>
  <si>
    <t>81276</t>
  </si>
  <si>
    <t>81287</t>
  </si>
  <si>
    <t>81294</t>
  </si>
  <si>
    <t>81299</t>
  </si>
  <si>
    <t>81323</t>
  </si>
  <si>
    <t>82</t>
  </si>
  <si>
    <t>82010</t>
  </si>
  <si>
    <t>82016</t>
  </si>
  <si>
    <t>82021</t>
  </si>
  <si>
    <t>82022</t>
  </si>
  <si>
    <t>82024</t>
  </si>
  <si>
    <t>82032</t>
  </si>
  <si>
    <t>82060</t>
  </si>
  <si>
    <t>82065</t>
  </si>
  <si>
    <t>82084</t>
  </si>
  <si>
    <t>82094</t>
  </si>
  <si>
    <t>82111</t>
  </si>
  <si>
    <t>82116</t>
  </si>
  <si>
    <t>82117</t>
  </si>
  <si>
    <t>82130</t>
  </si>
  <si>
    <t>82138</t>
  </si>
  <si>
    <t>82151</t>
  </si>
  <si>
    <t>82153</t>
  </si>
  <si>
    <t>82157</t>
  </si>
  <si>
    <t>82160</t>
  </si>
  <si>
    <t>82168</t>
  </si>
  <si>
    <t>82182</t>
  </si>
  <si>
    <t>82185</t>
  </si>
  <si>
    <t>85</t>
  </si>
  <si>
    <t>85003</t>
  </si>
  <si>
    <t>85004</t>
  </si>
  <si>
    <t>85005</t>
  </si>
  <si>
    <t>85006</t>
  </si>
  <si>
    <t>85008</t>
  </si>
  <si>
    <t>85009</t>
  </si>
  <si>
    <t>85010</t>
  </si>
  <si>
    <t>85011</t>
  </si>
  <si>
    <t>85013</t>
  </si>
  <si>
    <t>85014</t>
  </si>
  <si>
    <t>85015</t>
  </si>
  <si>
    <t>85016</t>
  </si>
  <si>
    <t>85017</t>
  </si>
  <si>
    <t>85018</t>
  </si>
  <si>
    <t>85019</t>
  </si>
  <si>
    <t>85020</t>
  </si>
  <si>
    <t>85023</t>
  </si>
  <si>
    <t>85024</t>
  </si>
  <si>
    <t>85146</t>
  </si>
  <si>
    <t>85028</t>
  </si>
  <si>
    <t>85029</t>
  </si>
  <si>
    <t>85033</t>
  </si>
  <si>
    <t>85034</t>
  </si>
  <si>
    <t>85243</t>
  </si>
  <si>
    <t>85035</t>
  </si>
  <si>
    <t>85037</t>
  </si>
  <si>
    <t>85041</t>
  </si>
  <si>
    <t>85042</t>
  </si>
  <si>
    <t>85047</t>
  </si>
  <si>
    <t>85302</t>
  </si>
  <si>
    <t>85049</t>
  </si>
  <si>
    <t>85051</t>
  </si>
  <si>
    <t>85058</t>
  </si>
  <si>
    <t>85166</t>
  </si>
  <si>
    <t>85061</t>
  </si>
  <si>
    <t>85062</t>
  </si>
  <si>
    <t>85064</t>
  </si>
  <si>
    <t>85065</t>
  </si>
  <si>
    <t>85066</t>
  </si>
  <si>
    <t>85067</t>
  </si>
  <si>
    <t>85070</t>
  </si>
  <si>
    <t>85071</t>
  </si>
  <si>
    <t>85073</t>
  </si>
  <si>
    <t>85076</t>
  </si>
  <si>
    <t>85077</t>
  </si>
  <si>
    <t>85078</t>
  </si>
  <si>
    <t>85080</t>
  </si>
  <si>
    <t>85081</t>
  </si>
  <si>
    <t>85084</t>
  </si>
  <si>
    <t>85086</t>
  </si>
  <si>
    <t>85087</t>
  </si>
  <si>
    <t>85092</t>
  </si>
  <si>
    <t>85093</t>
  </si>
  <si>
    <t>85094</t>
  </si>
  <si>
    <t>85095</t>
  </si>
  <si>
    <t>85100</t>
  </si>
  <si>
    <t>85102</t>
  </si>
  <si>
    <t>85103</t>
  </si>
  <si>
    <t>85104</t>
  </si>
  <si>
    <t>85114</t>
  </si>
  <si>
    <t>85012</t>
  </si>
  <si>
    <t>85021</t>
  </si>
  <si>
    <t>85025</t>
  </si>
  <si>
    <t>85026</t>
  </si>
  <si>
    <t>85036</t>
  </si>
  <si>
    <t>85039</t>
  </si>
  <si>
    <t>85040</t>
  </si>
  <si>
    <t>85045</t>
  </si>
  <si>
    <t>85046</t>
  </si>
  <si>
    <t>85053</t>
  </si>
  <si>
    <t>85054</t>
  </si>
  <si>
    <t>85055</t>
  </si>
  <si>
    <t>85056</t>
  </si>
  <si>
    <t>85059</t>
  </si>
  <si>
    <t>85072</t>
  </si>
  <si>
    <t>85074</t>
  </si>
  <si>
    <t>85307</t>
  </si>
  <si>
    <t>85089</t>
  </si>
  <si>
    <t>85096</t>
  </si>
  <si>
    <t>85097</t>
  </si>
  <si>
    <t>85098</t>
  </si>
  <si>
    <t>85106</t>
  </si>
  <si>
    <t>85115</t>
  </si>
  <si>
    <t>85116</t>
  </si>
  <si>
    <t>85140</t>
  </si>
  <si>
    <t>85142</t>
  </si>
  <si>
    <t>85186</t>
  </si>
  <si>
    <t>85188</t>
  </si>
  <si>
    <t>85191</t>
  </si>
  <si>
    <t>85286</t>
  </si>
  <si>
    <t>85289</t>
  </si>
  <si>
    <t>85294</t>
  </si>
  <si>
    <t>85001</t>
  </si>
  <si>
    <t>85002</t>
  </si>
  <si>
    <t>85117</t>
  </si>
  <si>
    <t>85118</t>
  </si>
  <si>
    <t>85120</t>
  </si>
  <si>
    <t>85022</t>
  </si>
  <si>
    <t>85031</t>
  </si>
  <si>
    <t>85050</t>
  </si>
  <si>
    <t>85088</t>
  </si>
  <si>
    <t>85099</t>
  </si>
  <si>
    <t>85101</t>
  </si>
  <si>
    <t>85105</t>
  </si>
  <si>
    <t>85121</t>
  </si>
  <si>
    <t>85139</t>
  </si>
  <si>
    <t>85172</t>
  </si>
  <si>
    <t>85178</t>
  </si>
  <si>
    <t>85285</t>
  </si>
  <si>
    <t>85083</t>
  </si>
  <si>
    <t>85152</t>
  </si>
  <si>
    <t>85038</t>
  </si>
  <si>
    <t>85082</t>
  </si>
  <si>
    <t>85109</t>
  </si>
  <si>
    <t>85119</t>
  </si>
  <si>
    <t>85129</t>
  </si>
  <si>
    <t>85131</t>
  </si>
  <si>
    <t>85175</t>
  </si>
  <si>
    <t>85194</t>
  </si>
  <si>
    <t>85177</t>
  </si>
  <si>
    <t>85108</t>
  </si>
  <si>
    <t>85110</t>
  </si>
  <si>
    <t>85123</t>
  </si>
  <si>
    <t>85111</t>
  </si>
  <si>
    <t>85112</t>
  </si>
  <si>
    <t>85125</t>
  </si>
  <si>
    <t>85126</t>
  </si>
  <si>
    <t>85127</t>
  </si>
  <si>
    <t>85167</t>
  </si>
  <si>
    <t>85128</t>
  </si>
  <si>
    <t>85130</t>
  </si>
  <si>
    <t>85132</t>
  </si>
  <si>
    <t>85133</t>
  </si>
  <si>
    <t>85134</t>
  </si>
  <si>
    <t>85135</t>
  </si>
  <si>
    <t>85136</t>
  </si>
  <si>
    <t>85137</t>
  </si>
  <si>
    <t>85138</t>
  </si>
  <si>
    <t>85141</t>
  </si>
  <si>
    <t>85143</t>
  </si>
  <si>
    <t>85144</t>
  </si>
  <si>
    <t>85145</t>
  </si>
  <si>
    <t>85147</t>
  </si>
  <si>
    <t>85148</t>
  </si>
  <si>
    <t>85197</t>
  </si>
  <si>
    <t>85149</t>
  </si>
  <si>
    <t>85151</t>
  </si>
  <si>
    <t>85153</t>
  </si>
  <si>
    <t>85155</t>
  </si>
  <si>
    <t>85154</t>
  </si>
  <si>
    <t>85156</t>
  </si>
  <si>
    <t>85157</t>
  </si>
  <si>
    <t>85158</t>
  </si>
  <si>
    <t>85159</t>
  </si>
  <si>
    <t>85160</t>
  </si>
  <si>
    <t>85161</t>
  </si>
  <si>
    <t>85163</t>
  </si>
  <si>
    <t>85164</t>
  </si>
  <si>
    <t>85189</t>
  </si>
  <si>
    <t>85169</t>
  </si>
  <si>
    <t>85171</t>
  </si>
  <si>
    <t>85174</t>
  </si>
  <si>
    <t>85176</t>
  </si>
  <si>
    <t>85179</t>
  </si>
  <si>
    <t>85181</t>
  </si>
  <si>
    <t>85182</t>
  </si>
  <si>
    <t>85184</t>
  </si>
  <si>
    <t>85185</t>
  </si>
  <si>
    <t>85187</t>
  </si>
  <si>
    <t>85162</t>
  </si>
  <si>
    <t>85213</t>
  </si>
  <si>
    <t>85190</t>
  </si>
  <si>
    <t>85192</t>
  </si>
  <si>
    <t>85193</t>
  </si>
  <si>
    <t>85196</t>
  </si>
  <si>
    <t>85198</t>
  </si>
  <si>
    <t>85199</t>
  </si>
  <si>
    <t>85200</t>
  </si>
  <si>
    <t>85201</t>
  </si>
  <si>
    <t>85204</t>
  </si>
  <si>
    <t>85205</t>
  </si>
  <si>
    <t>85206</t>
  </si>
  <si>
    <t>85207</t>
  </si>
  <si>
    <t>85208</t>
  </si>
  <si>
    <t>85202</t>
  </si>
  <si>
    <t>85211</t>
  </si>
  <si>
    <t>85214</t>
  </si>
  <si>
    <t>85216</t>
  </si>
  <si>
    <t>85223</t>
  </si>
  <si>
    <t>85261</t>
  </si>
  <si>
    <t>85267</t>
  </si>
  <si>
    <t>85209</t>
  </si>
  <si>
    <t>85210</t>
  </si>
  <si>
    <t>85215</t>
  </si>
  <si>
    <t>85217</t>
  </si>
  <si>
    <t>85218</t>
  </si>
  <si>
    <t>85220</t>
  </si>
  <si>
    <t>85221</t>
  </si>
  <si>
    <t>85222</t>
  </si>
  <si>
    <t>85224</t>
  </si>
  <si>
    <t>85226</t>
  </si>
  <si>
    <t>85229</t>
  </si>
  <si>
    <t>85227</t>
  </si>
  <si>
    <t>85231</t>
  </si>
  <si>
    <t>85232</t>
  </si>
  <si>
    <t>85233</t>
  </si>
  <si>
    <t>85234</t>
  </si>
  <si>
    <t>85235</t>
  </si>
  <si>
    <t>85236</t>
  </si>
  <si>
    <t>85237</t>
  </si>
  <si>
    <t>85238</t>
  </si>
  <si>
    <t>85239</t>
  </si>
  <si>
    <t>85240</t>
  </si>
  <si>
    <t>85242</t>
  </si>
  <si>
    <t>85244</t>
  </si>
  <si>
    <t>85245</t>
  </si>
  <si>
    <t>85246</t>
  </si>
  <si>
    <t>85247</t>
  </si>
  <si>
    <t>85248</t>
  </si>
  <si>
    <t>85250</t>
  </si>
  <si>
    <t>85251</t>
  </si>
  <si>
    <t>85252</t>
  </si>
  <si>
    <t>85254</t>
  </si>
  <si>
    <t>85255</t>
  </si>
  <si>
    <t>85256</t>
  </si>
  <si>
    <t>85259</t>
  </si>
  <si>
    <t>85260</t>
  </si>
  <si>
    <t>85262</t>
  </si>
  <si>
    <t>85264</t>
  </si>
  <si>
    <t>85265</t>
  </si>
  <si>
    <t>85266</t>
  </si>
  <si>
    <t>85268</t>
  </si>
  <si>
    <t>49321</t>
  </si>
  <si>
    <t>85269</t>
  </si>
  <si>
    <t>85271</t>
  </si>
  <si>
    <t>85273</t>
  </si>
  <si>
    <t>85274</t>
  </si>
  <si>
    <t>85276</t>
  </si>
  <si>
    <t>85277</t>
  </si>
  <si>
    <t>85278</t>
  </si>
  <si>
    <t>85280</t>
  </si>
  <si>
    <t>85281</t>
  </si>
  <si>
    <t>85090</t>
  </si>
  <si>
    <t>85282</t>
  </si>
  <si>
    <t>85284</t>
  </si>
  <si>
    <t>85287</t>
  </si>
  <si>
    <t>85288</t>
  </si>
  <si>
    <t>85290</t>
  </si>
  <si>
    <t>85291</t>
  </si>
  <si>
    <t>85292</t>
  </si>
  <si>
    <t>85293</t>
  </si>
  <si>
    <t>85295</t>
  </si>
  <si>
    <t>85296</t>
  </si>
  <si>
    <t>85297</t>
  </si>
  <si>
    <t>85298</t>
  </si>
  <si>
    <t>85300</t>
  </si>
  <si>
    <t>85301</t>
  </si>
  <si>
    <t>85303</t>
  </si>
  <si>
    <t>85304</t>
  </si>
  <si>
    <t>85305</t>
  </si>
  <si>
    <t>85306</t>
  </si>
  <si>
    <t>86</t>
  </si>
  <si>
    <t>86002</t>
  </si>
  <si>
    <t>86005</t>
  </si>
  <si>
    <t>86008</t>
  </si>
  <si>
    <t>86013</t>
  </si>
  <si>
    <t>86017</t>
  </si>
  <si>
    <t>86021</t>
  </si>
  <si>
    <t>86022</t>
  </si>
  <si>
    <t>86029</t>
  </si>
  <si>
    <t>86039</t>
  </si>
  <si>
    <t>86048</t>
  </si>
  <si>
    <t>86049</t>
  </si>
  <si>
    <t>86050</t>
  </si>
  <si>
    <t>86051</t>
  </si>
  <si>
    <t>86053</t>
  </si>
  <si>
    <t>86068</t>
  </si>
  <si>
    <t>86073</t>
  </si>
  <si>
    <t>86074</t>
  </si>
  <si>
    <t>86075</t>
  </si>
  <si>
    <t>86076</t>
  </si>
  <si>
    <t>86078</t>
  </si>
  <si>
    <t>86085</t>
  </si>
  <si>
    <t>86087</t>
  </si>
  <si>
    <t>86089</t>
  </si>
  <si>
    <t>86090</t>
  </si>
  <si>
    <t>86102</t>
  </si>
  <si>
    <t>86104</t>
  </si>
  <si>
    <t>86106</t>
  </si>
  <si>
    <t>86069</t>
  </si>
  <si>
    <t>86108</t>
  </si>
  <si>
    <t>86121</t>
  </si>
  <si>
    <t>86123</t>
  </si>
  <si>
    <t>86134</t>
  </si>
  <si>
    <t>86136</t>
  </si>
  <si>
    <t>86142</t>
  </si>
  <si>
    <t>86144</t>
  </si>
  <si>
    <t>86149</t>
  </si>
  <si>
    <t>86150</t>
  </si>
  <si>
    <t>86154</t>
  </si>
  <si>
    <t>86160</t>
  </si>
  <si>
    <t>86161</t>
  </si>
  <si>
    <t>86166</t>
  </si>
  <si>
    <t>86173</t>
  </si>
  <si>
    <t>86177</t>
  </si>
  <si>
    <t>86204</t>
  </si>
  <si>
    <t>86205</t>
  </si>
  <si>
    <t>86281</t>
  </si>
  <si>
    <t>86237</t>
  </si>
  <si>
    <t>86218</t>
  </si>
  <si>
    <t>86220</t>
  </si>
  <si>
    <t>86225</t>
  </si>
  <si>
    <t>86227</t>
  </si>
  <si>
    <t>86231</t>
  </si>
  <si>
    <t>86247</t>
  </si>
  <si>
    <t>86255</t>
  </si>
  <si>
    <t>86269</t>
  </si>
  <si>
    <t>86271</t>
  </si>
  <si>
    <t>86277</t>
  </si>
  <si>
    <t>86286</t>
  </si>
  <si>
    <t>86292</t>
  </si>
  <si>
    <t>86294</t>
  </si>
  <si>
    <t>86295</t>
  </si>
  <si>
    <t>86299</t>
  </si>
  <si>
    <t>86300</t>
  </si>
  <si>
    <t>87</t>
  </si>
  <si>
    <t>87027</t>
  </si>
  <si>
    <t>87032</t>
  </si>
  <si>
    <t>87034</t>
  </si>
  <si>
    <t>87036</t>
  </si>
  <si>
    <t>87039</t>
  </si>
  <si>
    <t>87044</t>
  </si>
  <si>
    <t>87049</t>
  </si>
  <si>
    <t>87054</t>
  </si>
  <si>
    <t>87060</t>
  </si>
  <si>
    <t>87066</t>
  </si>
  <si>
    <t>87071</t>
  </si>
  <si>
    <t>87073</t>
  </si>
  <si>
    <t>87077</t>
  </si>
  <si>
    <t>87081</t>
  </si>
  <si>
    <t>87037</t>
  </si>
  <si>
    <t>87096</t>
  </si>
  <si>
    <t>87127</t>
  </si>
  <si>
    <t>87082</t>
  </si>
  <si>
    <t>87084</t>
  </si>
  <si>
    <t>87031</t>
  </si>
  <si>
    <t>87029</t>
  </si>
  <si>
    <t>87189</t>
  </si>
  <si>
    <t>87091</t>
  </si>
  <si>
    <t>87092</t>
  </si>
  <si>
    <t>87094</t>
  </si>
  <si>
    <t>87095</t>
  </si>
  <si>
    <t>87106</t>
  </si>
  <si>
    <t>87111</t>
  </si>
  <si>
    <t>87112</t>
  </si>
  <si>
    <t>87115</t>
  </si>
  <si>
    <t>87124</t>
  </si>
  <si>
    <t>87126</t>
  </si>
  <si>
    <t>87176</t>
  </si>
  <si>
    <t>87135</t>
  </si>
  <si>
    <t>87137</t>
  </si>
  <si>
    <t>87141</t>
  </si>
  <si>
    <t>87150</t>
  </si>
  <si>
    <t>87151</t>
  </si>
  <si>
    <t>87158</t>
  </si>
  <si>
    <t>87168</t>
  </si>
  <si>
    <t>87169</t>
  </si>
  <si>
    <t>87187</t>
  </si>
  <si>
    <t>87191</t>
  </si>
  <si>
    <t>87199</t>
  </si>
  <si>
    <t>87204</t>
  </si>
  <si>
    <t>89</t>
  </si>
  <si>
    <t>89387</t>
  </si>
  <si>
    <r>
      <t>C2. Cas particulier des producteurs ayant agrandi leur exploitation, réduit la taille de leur exploitation ou changé d'activité au sein de la filière, et débuté une production dans cette nouvelle configuration sur l’exercice clos entre le 01/04/2019 et le 31/03/2020 ou après la clôture de celui-ci et avant la mise en œuvre des mesures de dépeuplement/vide sanitaire de l’épizootie de l’hiver 2021-2022 sur leur exploitation.
3 méthodes de calcul selon la date de modification et les dates d</t>
    </r>
    <r>
      <rPr>
        <b/>
        <u/>
        <sz val="9"/>
        <color rgb="FF000000"/>
        <rFont val="Liberation Sans2"/>
      </rPr>
      <t>u dernier exercice non perturbé par une épizootie d’influenza et clos avant le début des vides</t>
    </r>
    <r>
      <rPr>
        <sz val="9"/>
        <color rgb="FF000000"/>
        <rFont val="Liberation Sans2"/>
      </rPr>
      <t xml:space="preserve"> de l’exploitation dans le cadre de l’influenza 2021-2022
</t>
    </r>
    <r>
      <rPr>
        <b/>
        <sz val="9"/>
        <color rgb="FF000000"/>
        <rFont val="Liberation Sans1"/>
      </rPr>
      <t xml:space="preserve">Préciser :
</t>
    </r>
    <r>
      <rPr>
        <sz val="9"/>
        <color rgb="FF000000"/>
        <rFont val="Liberation Sans2"/>
      </rPr>
      <t xml:space="preserve">□ C2.1. Dans le cas où la modification est antérieure à ce dernier exercice clos : utilisation de ce dernier exercice clos.
□ C2.2 Dans le cas où la modification est située durant ce dernier exercice clos : période de référence allant de la date de l’évènement modificatifs jusqu’à la fin de cet exercice.
□ C2.3 Dans le cas où la modification est située après ce dernier exercice clos : </t>
    </r>
    <r>
      <rPr>
        <sz val="9"/>
        <color rgb="FF000000"/>
        <rFont val="Liberation Sans1"/>
      </rPr>
      <t>la période de référence court de la date de modification à la date de début de vide subi pour la première UP vide ou bien la veille des restrictions sanitaires de la première UP.</t>
    </r>
  </si>
  <si>
    <t>V4</t>
  </si>
  <si>
    <t>V230112</t>
  </si>
  <si>
    <t>ARNAC-POMPADOUR</t>
  </si>
  <si>
    <t>ESTIVAUX</t>
  </si>
  <si>
    <t>OBJAT</t>
  </si>
  <si>
    <t>SADROC</t>
  </si>
  <si>
    <t>SAINT-ELOY-LES-TUILERIES</t>
  </si>
  <si>
    <t>SAINT-JULIEN-LE-VENDOMOIS</t>
  </si>
  <si>
    <t>SAINT-SORNIN-LAVOLPS</t>
  </si>
  <si>
    <t>SEGUR-LE-CHÂTEAU</t>
  </si>
  <si>
    <t>TROCHE</t>
  </si>
  <si>
    <t>VIGEOIS</t>
  </si>
  <si>
    <t>VOUTEZAC</t>
  </si>
  <si>
    <t>CARNOET(au sud-ouest du ruisseau Kernabat + zone de surveillance au nord-est du ruisseau Kernabat)</t>
  </si>
  <si>
    <t>PAULE(au nord de la route de Plévin puis à l’ouest du ruisseau Paule)</t>
  </si>
  <si>
    <t>PLEVIN(au nord du ruisseau de Sterlenn jusqu’à la route de Motreff puis au ,ord de la route de Mortreff et au nord de la route de Paule)</t>
  </si>
  <si>
    <t>TREMOREL gallus</t>
  </si>
  <si>
    <t>TREMOREL palmi</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</si>
</sst>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0\ [$€-40C];[Red]\-#,##0.00\ [$€-40C]"/>
    <numFmt numFmtId="165" formatCode="0.00\ %"/>
    <numFmt numFmtId="166" formatCode="d/m/yy"/>
    <numFmt numFmtId="167" formatCode="dd/mm/yy"/>
    <numFmt numFmtId="168" formatCode="#,##0.00\ [$€-40C];[Red]#,##0.00\ [$€-40C]"/>
    <numFmt numFmtId="169" formatCode="0.0"/>
    <numFmt numFmtId="170" formatCode="[$-40C]d/m/yy"/>
    <numFmt numFmtId="171" formatCode="00000000000000"/>
  </numFmts>
  <fonts count="39">
    <font>
      <sz val="11"/>
      <color rgb="FF000000"/>
      <name val="Liberation Sans1"/>
    </font>
    <font>
      <sz val="11"/>
      <color rgb="FFCC0000"/>
      <name val="Liberation Sans1"/>
    </font>
    <font>
      <b/>
      <sz val="11"/>
      <color rgb="FF000000"/>
      <name val="Liberation Sans1"/>
    </font>
    <font>
      <sz val="10"/>
      <color rgb="FF000000"/>
      <name val="Arial"/>
      <family val="2"/>
    </font>
    <font>
      <b/>
      <i/>
      <u/>
      <sz val="11"/>
      <color rgb="FF000000"/>
      <name val="Liberation Sans1"/>
    </font>
    <font>
      <b/>
      <sz val="11"/>
      <color rgb="FFFF0000"/>
      <name val="Liberation Sans1"/>
    </font>
    <font>
      <b/>
      <sz val="11"/>
      <color rgb="FF0070C0"/>
      <name val="Liberation Sans1"/>
    </font>
    <font>
      <sz val="8"/>
      <color rgb="FF000000"/>
      <name val="Liberation Sans1"/>
    </font>
    <font>
      <sz val="9"/>
      <color rgb="FF000000"/>
      <name val="Liberation Sans1"/>
    </font>
    <font>
      <b/>
      <sz val="8"/>
      <color rgb="FFFF0000"/>
      <name val="Liberation Sans1"/>
    </font>
    <font>
      <b/>
      <sz val="12"/>
      <color rgb="FF0070C0"/>
      <name val="Liberation Sans2"/>
    </font>
    <font>
      <b/>
      <sz val="10"/>
      <color rgb="FF000000"/>
      <name val="Liberation Sans1"/>
    </font>
    <font>
      <sz val="9"/>
      <color rgb="FF000000"/>
      <name val="Liberation Sans2"/>
    </font>
    <font>
      <b/>
      <sz val="9"/>
      <color rgb="FF000000"/>
      <name val="Arial"/>
      <family val="2"/>
    </font>
    <font>
      <sz val="9"/>
      <color rgb="FF000000"/>
      <name val="Arial"/>
      <family val="2"/>
    </font>
    <font>
      <b/>
      <sz val="9"/>
      <color rgb="FF000000"/>
      <name val="Liberation Sans1"/>
    </font>
    <font>
      <b/>
      <sz val="8"/>
      <color rgb="FF0070C0"/>
      <name val="Liberation Sans1"/>
    </font>
    <font>
      <sz val="11"/>
      <color rgb="FF0070C0"/>
      <name val="Liberation Sans1"/>
    </font>
    <font>
      <b/>
      <sz val="8"/>
      <color rgb="FF000000"/>
      <name val="Liberation Sans1"/>
    </font>
    <font>
      <sz val="10"/>
      <color rgb="FF000000"/>
      <name val="Liberation Sans1"/>
    </font>
    <font>
      <b/>
      <sz val="10"/>
      <color rgb="FFFF0000"/>
      <name val="Liberation Sans1"/>
    </font>
    <font>
      <sz val="10"/>
      <color rgb="FF0D0D0D"/>
      <name val="Liberation Sans1"/>
    </font>
    <font>
      <sz val="8"/>
      <color rgb="FFFF0000"/>
      <name val="Liberation Sans1"/>
    </font>
    <font>
      <b/>
      <sz val="9"/>
      <color rgb="FFFF0000"/>
      <name val="Liberation Sans1"/>
    </font>
    <font>
      <sz val="9"/>
      <color rgb="FF00000A"/>
      <name val="Arial"/>
      <family val="2"/>
    </font>
    <font>
      <b/>
      <sz val="9"/>
      <color rgb="FF00000A"/>
      <name val="Arial"/>
      <family val="2"/>
    </font>
    <font>
      <i/>
      <sz val="9"/>
      <color rgb="FF000000"/>
      <name val="Liberation Sans1"/>
    </font>
    <font>
      <u/>
      <sz val="10"/>
      <color rgb="FF000000"/>
      <name val="Arial"/>
      <family val="2"/>
    </font>
    <font>
      <sz val="9"/>
      <color rgb="FFFF0000"/>
      <name val="Liberation Sans1"/>
    </font>
    <font>
      <sz val="11"/>
      <color rgb="FF000000"/>
      <name val="Arial"/>
      <family val="2"/>
    </font>
    <font>
      <sz val="11"/>
      <color rgb="FFFF0000"/>
      <name val="Liberation Sans1"/>
    </font>
    <font>
      <i/>
      <sz val="8"/>
      <color rgb="FF0070C0"/>
      <name val="Liberation Sans1"/>
    </font>
    <font>
      <sz val="11"/>
      <color rgb="FF000000"/>
      <name val="Calibri"/>
      <family val="2"/>
    </font>
    <font>
      <sz val="11"/>
      <color rgb="FF000000"/>
      <name val="Liberation Sans1"/>
    </font>
    <font>
      <sz val="9"/>
      <color theme="1"/>
      <name val="Calibri"/>
      <family val="2"/>
      <scheme val="minor"/>
    </font>
    <font>
      <sz val="9"/>
      <name val="Calibri"/>
      <family val="2"/>
      <scheme val="minor"/>
    </font>
    <font>
      <b/>
      <u/>
      <sz val="9"/>
      <color rgb="FF000000"/>
      <name val="Liberation Sans2"/>
    </font>
    <font>
      <sz val="9"/>
      <color rgb="FF3465A4"/>
      <name val="Calibri"/>
      <family val="2"/>
      <charset val="1"/>
    </font>
    <font>
      <sz val="9"/>
      <color rgb="FF000000"/>
      <name val="Calibri"/>
      <family val="2"/>
      <charset val="1"/>
    </font>
  </fonts>
  <fills count="12">
    <fill>
      <patternFill patternType="none"/>
    </fill>
    <fill>
      <patternFill patternType="gray125"/>
    </fill>
    <fill>
      <patternFill patternType="solid">
        <fgColor rgb="FFE8F2A1"/>
        <bgColor rgb="FFFFE699"/>
      </patternFill>
    </fill>
    <fill>
      <patternFill patternType="solid">
        <fgColor rgb="FFFFF200"/>
        <bgColor rgb="FFFFFF00"/>
      </patternFill>
    </fill>
    <fill>
      <patternFill patternType="solid">
        <fgColor rgb="FFBFBFBF"/>
        <bgColor rgb="FFCCCCFF"/>
      </patternFill>
    </fill>
    <fill>
      <patternFill patternType="solid">
        <fgColor rgb="FFFFE699"/>
        <bgColor rgb="FFE8F2A1"/>
      </patternFill>
    </fill>
    <fill>
      <patternFill patternType="solid">
        <fgColor rgb="FF808080"/>
        <bgColor rgb="FF969696"/>
      </patternFill>
    </fill>
    <fill>
      <patternFill patternType="solid">
        <fgColor rgb="FFFFFFD7"/>
        <bgColor rgb="FFFFFFFF"/>
      </patternFill>
    </fill>
    <fill>
      <patternFill patternType="solid">
        <fgColor rgb="FFDEE6EF"/>
        <bgColor rgb="FFCCFFFF"/>
      </patternFill>
    </fill>
    <fill>
      <patternFill patternType="solid">
        <fgColor rgb="FF729FCF"/>
        <bgColor rgb="FF969696"/>
      </patternFill>
    </fill>
    <fill>
      <patternFill patternType="solid">
        <fgColor rgb="FFFFFF00"/>
        <bgColor indexed="64"/>
      </patternFill>
    </fill>
    <fill>
      <patternFill patternType="solid">
        <fgColor rgb="FFFFC000"/>
        <bgColor indexed="64"/>
      </patternFill>
    </fill>
  </fills>
  <borders count="44">
    <border>
      <left/>
      <right/>
      <top/>
      <bottom/>
      <diagonal/>
    </border>
    <border>
      <left style="medium">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style="hair">
        <color auto="1"/>
      </bottom>
      <diagonal/>
    </border>
    <border>
      <left style="hair">
        <color auto="1"/>
      </left>
      <right style="medium">
        <color auto="1"/>
      </right>
      <top/>
      <bottom style="medium">
        <color auto="1"/>
      </bottom>
      <diagonal/>
    </border>
    <border>
      <left style="hair">
        <color auto="1"/>
      </left>
      <right style="hair">
        <color auto="1"/>
      </right>
      <top style="hair">
        <color auto="1"/>
      </top>
      <bottom style="medium">
        <color auto="1"/>
      </bottom>
      <diagonal/>
    </border>
    <border>
      <left style="medium">
        <color auto="1"/>
      </left>
      <right/>
      <top/>
      <bottom/>
      <diagonal/>
    </border>
    <border>
      <left/>
      <right style="medium">
        <color auto="1"/>
      </right>
      <top/>
      <bottom/>
      <diagonal/>
    </border>
    <border>
      <left style="hair">
        <color auto="1"/>
      </left>
      <right style="medium">
        <color auto="1"/>
      </right>
      <top/>
      <bottom/>
      <diagonal/>
    </border>
    <border>
      <left style="hair">
        <color auto="1"/>
      </left>
      <right style="hair">
        <color auto="1"/>
      </right>
      <top style="hair">
        <color auto="1"/>
      </top>
      <bottom/>
      <diagonal/>
    </border>
    <border>
      <left style="medium">
        <color auto="1"/>
      </left>
      <right/>
      <top style="hair">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style="medium">
        <color auto="1"/>
      </left>
      <right style="medium">
        <color auto="1"/>
      </right>
      <top style="medium">
        <color auto="1"/>
      </top>
      <bottom style="medium">
        <color auto="1"/>
      </bottom>
      <diagonal/>
    </border>
    <border>
      <left/>
      <right style="hair">
        <color auto="1"/>
      </right>
      <top style="hair">
        <color auto="1"/>
      </top>
      <bottom style="hair">
        <color auto="1"/>
      </bottom>
      <diagonal/>
    </border>
    <border>
      <left style="hair">
        <color auto="1"/>
      </left>
      <right style="hair">
        <color auto="1"/>
      </right>
      <top/>
      <bottom/>
      <diagonal/>
    </border>
    <border>
      <left style="medium">
        <color auto="1"/>
      </left>
      <right style="hair">
        <color auto="1"/>
      </right>
      <top style="hair">
        <color auto="1"/>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bottom style="medium">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3">
    <xf numFmtId="0" fontId="0" fillId="0" borderId="0"/>
    <xf numFmtId="0" fontId="1" fillId="0" borderId="0" applyBorder="0" applyProtection="0"/>
    <xf numFmtId="0" fontId="2" fillId="0" borderId="0" applyBorder="0" applyProtection="0"/>
    <xf numFmtId="0" fontId="2" fillId="0" borderId="0" applyBorder="0" applyProtection="0"/>
    <xf numFmtId="0" fontId="33" fillId="2" borderId="0" applyBorder="0" applyProtection="0"/>
    <xf numFmtId="0" fontId="33" fillId="2" borderId="0" applyBorder="0" applyProtection="0"/>
    <xf numFmtId="0" fontId="33" fillId="2" borderId="0" applyBorder="0" applyProtection="0"/>
    <xf numFmtId="0" fontId="33" fillId="2" borderId="0" applyBorder="0" applyProtection="0"/>
    <xf numFmtId="0" fontId="33" fillId="2" borderId="0" applyBorder="0" applyProtection="0"/>
    <xf numFmtId="0" fontId="33" fillId="2" borderId="0" applyBorder="0" applyProtection="0"/>
    <xf numFmtId="0" fontId="3" fillId="0" borderId="0" applyBorder="0" applyProtection="0"/>
    <xf numFmtId="164" fontId="4" fillId="0" borderId="0" applyBorder="0" applyProtection="0"/>
    <xf numFmtId="0" fontId="33" fillId="2" borderId="0" applyBorder="0" applyProtection="0"/>
  </cellStyleXfs>
  <cellXfs count="184">
    <xf numFmtId="0" fontId="0" fillId="0" borderId="0" xfId="0"/>
    <xf numFmtId="0" fontId="0" fillId="0" borderId="0" xfId="0"/>
    <xf numFmtId="0" fontId="0" fillId="0" borderId="2" xfId="0" applyFont="1" applyBorder="1" applyAlignment="1">
      <alignment horizontal="right"/>
    </xf>
    <xf numFmtId="0" fontId="0" fillId="0" borderId="4" xfId="0" applyFont="1" applyBorder="1" applyAlignment="1">
      <alignment horizontal="right"/>
    </xf>
    <xf numFmtId="0" fontId="2" fillId="0" borderId="0" xfId="0" applyFont="1"/>
    <xf numFmtId="0" fontId="6" fillId="0" borderId="6" xfId="0" applyFont="1" applyBorder="1"/>
    <xf numFmtId="0" fontId="0" fillId="0" borderId="7" xfId="0" applyBorder="1"/>
    <xf numFmtId="0" fontId="0" fillId="0" borderId="8" xfId="0" applyBorder="1"/>
    <xf numFmtId="0" fontId="2" fillId="0" borderId="2" xfId="0" applyFont="1" applyBorder="1"/>
    <xf numFmtId="0" fontId="0" fillId="2" borderId="9" xfId="0" applyFill="1" applyBorder="1" applyProtection="1">
      <protection locked="0"/>
    </xf>
    <xf numFmtId="0" fontId="0" fillId="4" borderId="4" xfId="0" applyFont="1" applyFill="1" applyBorder="1"/>
    <xf numFmtId="0" fontId="0" fillId="4" borderId="11" xfId="0" applyFill="1" applyBorder="1" applyProtection="1"/>
    <xf numFmtId="0" fontId="8" fillId="0" borderId="0" xfId="0" applyFont="1" applyAlignment="1">
      <alignment horizontal="left" vertical="top" wrapText="1"/>
    </xf>
    <xf numFmtId="0" fontId="0" fillId="0" borderId="13" xfId="0" applyBorder="1"/>
    <xf numFmtId="164" fontId="0" fillId="2" borderId="9" xfId="0" applyNumberFormat="1" applyFill="1" applyBorder="1" applyProtection="1">
      <protection locked="0"/>
    </xf>
    <xf numFmtId="0" fontId="8" fillId="0" borderId="12" xfId="0" applyFont="1" applyBorder="1"/>
    <xf numFmtId="164" fontId="0" fillId="2" borderId="15" xfId="0" applyNumberFormat="1" applyFill="1" applyBorder="1" applyProtection="1">
      <protection locked="0"/>
    </xf>
    <xf numFmtId="0" fontId="0" fillId="4" borderId="16" xfId="0" applyFont="1" applyFill="1" applyBorder="1"/>
    <xf numFmtId="165" fontId="0" fillId="4" borderId="11" xfId="0" applyNumberFormat="1" applyFill="1" applyBorder="1" applyProtection="1"/>
    <xf numFmtId="0" fontId="9" fillId="0" borderId="17" xfId="0" applyFont="1" applyBorder="1" applyAlignment="1" applyProtection="1">
      <alignment vertical="top" wrapText="1"/>
    </xf>
    <xf numFmtId="0" fontId="0" fillId="0" borderId="17" xfId="0" applyBorder="1"/>
    <xf numFmtId="0" fontId="0" fillId="0" borderId="18" xfId="0" applyBorder="1"/>
    <xf numFmtId="0" fontId="0" fillId="0" borderId="12" xfId="0" applyFont="1" applyBorder="1"/>
    <xf numFmtId="166" fontId="0" fillId="2" borderId="21" xfId="0" applyNumberFormat="1" applyFont="1" applyFill="1" applyBorder="1" applyAlignment="1" applyProtection="1">
      <alignment horizontal="center" vertical="top" wrapText="1"/>
      <protection locked="0"/>
    </xf>
    <xf numFmtId="166" fontId="0" fillId="2" borderId="22" xfId="0" applyNumberFormat="1" applyFont="1" applyFill="1" applyBorder="1" applyAlignment="1" applyProtection="1">
      <alignment horizontal="center" vertical="center" wrapText="1"/>
      <protection locked="0"/>
    </xf>
    <xf numFmtId="0" fontId="16" fillId="2" borderId="9" xfId="0" applyFont="1" applyFill="1" applyBorder="1" applyAlignment="1" applyProtection="1">
      <alignment horizontal="center" vertical="center" wrapText="1"/>
      <protection locked="0"/>
    </xf>
    <xf numFmtId="0" fontId="0" fillId="2" borderId="3" xfId="0" applyFont="1" applyFill="1" applyBorder="1" applyAlignment="1" applyProtection="1">
      <alignment horizontal="center" vertical="center" wrapText="1"/>
      <protection locked="0"/>
    </xf>
    <xf numFmtId="166" fontId="16" fillId="2" borderId="9" xfId="0" applyNumberFormat="1" applyFont="1" applyFill="1" applyBorder="1" applyAlignment="1" applyProtection="1">
      <alignment horizontal="center" vertical="center" wrapText="1"/>
      <protection locked="0"/>
    </xf>
    <xf numFmtId="166" fontId="0" fillId="2" borderId="3" xfId="0" applyNumberFormat="1" applyFont="1" applyFill="1" applyBorder="1" applyAlignment="1" applyProtection="1">
      <alignment horizontal="center" vertical="center" wrapText="1"/>
      <protection locked="0"/>
    </xf>
    <xf numFmtId="0" fontId="7" fillId="2" borderId="9" xfId="0" applyFont="1" applyFill="1" applyBorder="1" applyAlignment="1" applyProtection="1">
      <alignment vertical="top" wrapText="1"/>
      <protection locked="0"/>
    </xf>
    <xf numFmtId="0" fontId="7" fillId="2" borderId="3" xfId="0" applyFont="1" applyFill="1" applyBorder="1" applyAlignment="1" applyProtection="1">
      <alignment vertical="center" wrapText="1"/>
      <protection locked="0"/>
    </xf>
    <xf numFmtId="0" fontId="18" fillId="0" borderId="17" xfId="0" applyFont="1" applyBorder="1" applyAlignment="1">
      <alignment horizontal="left" vertical="center"/>
    </xf>
    <xf numFmtId="0" fontId="18" fillId="0" borderId="18" xfId="0" applyFont="1" applyBorder="1" applyAlignment="1">
      <alignment horizontal="left" vertical="center"/>
    </xf>
    <xf numFmtId="0" fontId="6" fillId="0" borderId="6" xfId="0" applyFont="1" applyBorder="1" applyProtection="1"/>
    <xf numFmtId="0" fontId="0" fillId="0" borderId="7" xfId="0" applyBorder="1" applyProtection="1"/>
    <xf numFmtId="0" fontId="0" fillId="0" borderId="8" xfId="0" applyBorder="1" applyProtection="1"/>
    <xf numFmtId="0" fontId="0" fillId="0" borderId="12" xfId="0" applyBorder="1" applyProtection="1"/>
    <xf numFmtId="0" fontId="0" fillId="0" borderId="0" xfId="0" applyProtection="1"/>
    <xf numFmtId="0" fontId="0" fillId="0" borderId="13" xfId="0" applyBorder="1" applyProtection="1"/>
    <xf numFmtId="0" fontId="2" fillId="5" borderId="2" xfId="0" applyFont="1" applyFill="1" applyBorder="1" applyAlignment="1" applyProtection="1">
      <alignment vertical="center"/>
    </xf>
    <xf numFmtId="0" fontId="2" fillId="5" borderId="9" xfId="0" applyFont="1" applyFill="1" applyBorder="1" applyAlignment="1" applyProtection="1">
      <alignment horizontal="center" vertical="center" wrapText="1"/>
    </xf>
    <xf numFmtId="0" fontId="2" fillId="6" borderId="9" xfId="0" applyFont="1" applyFill="1" applyBorder="1" applyAlignment="1" applyProtection="1">
      <alignment horizontal="center" vertical="center"/>
    </xf>
    <xf numFmtId="0" fontId="9" fillId="0" borderId="13" xfId="0" applyFont="1" applyBorder="1" applyAlignment="1" applyProtection="1">
      <alignment wrapText="1"/>
    </xf>
    <xf numFmtId="0" fontId="19" fillId="0" borderId="2" xfId="0" applyFont="1" applyBorder="1" applyProtection="1"/>
    <xf numFmtId="164" fontId="19" fillId="0" borderId="9" xfId="0" applyNumberFormat="1" applyFont="1" applyBorder="1" applyAlignment="1" applyProtection="1">
      <alignment vertical="center"/>
    </xf>
    <xf numFmtId="164" fontId="19" fillId="6" borderId="9" xfId="0" applyNumberFormat="1" applyFont="1" applyFill="1" applyBorder="1" applyAlignment="1" applyProtection="1">
      <alignment vertical="center"/>
    </xf>
    <xf numFmtId="0" fontId="19" fillId="0" borderId="2" xfId="0" applyFont="1" applyBorder="1" applyAlignment="1" applyProtection="1">
      <alignment wrapText="1"/>
    </xf>
    <xf numFmtId="0" fontId="11" fillId="4" borderId="2" xfId="0" applyFont="1" applyFill="1" applyBorder="1" applyAlignment="1" applyProtection="1">
      <alignment vertical="center" wrapText="1"/>
    </xf>
    <xf numFmtId="164" fontId="11" fillId="4" borderId="15" xfId="0" applyNumberFormat="1" applyFont="1" applyFill="1" applyBorder="1" applyAlignment="1" applyProtection="1">
      <alignment vertical="center"/>
    </xf>
    <xf numFmtId="0" fontId="20" fillId="7" borderId="23" xfId="0" applyFont="1" applyFill="1" applyBorder="1" applyAlignment="1" applyProtection="1">
      <alignment vertical="center" wrapText="1"/>
    </xf>
    <xf numFmtId="164" fontId="20" fillId="7" borderId="24" xfId="0" applyNumberFormat="1" applyFont="1" applyFill="1" applyBorder="1" applyAlignment="1" applyProtection="1">
      <alignment vertical="center"/>
    </xf>
    <xf numFmtId="164" fontId="21" fillId="6" borderId="25" xfId="0" applyNumberFormat="1" applyFont="1" applyFill="1" applyBorder="1" applyAlignment="1" applyProtection="1">
      <alignment vertical="center"/>
    </xf>
    <xf numFmtId="0" fontId="9" fillId="0" borderId="13" xfId="0" applyFont="1" applyBorder="1" applyAlignment="1" applyProtection="1">
      <alignment vertical="top" wrapText="1"/>
    </xf>
    <xf numFmtId="164" fontId="0" fillId="0" borderId="0" xfId="0" applyNumberFormat="1"/>
    <xf numFmtId="164" fontId="19" fillId="0" borderId="21" xfId="0" applyNumberFormat="1" applyFont="1" applyBorder="1" applyAlignment="1" applyProtection="1">
      <alignment vertical="center"/>
    </xf>
    <xf numFmtId="0" fontId="22" fillId="0" borderId="13" xfId="0" applyFont="1" applyBorder="1" applyAlignment="1" applyProtection="1">
      <alignment vertical="top" wrapText="1"/>
    </xf>
    <xf numFmtId="0" fontId="19" fillId="0" borderId="2" xfId="0" applyFont="1" applyBorder="1" applyAlignment="1" applyProtection="1">
      <alignment vertical="center" wrapText="1"/>
    </xf>
    <xf numFmtId="164" fontId="19" fillId="4" borderId="9" xfId="0" applyNumberFormat="1" applyFont="1" applyFill="1" applyBorder="1" applyAlignment="1" applyProtection="1">
      <alignment vertical="center"/>
    </xf>
    <xf numFmtId="0" fontId="7" fillId="0" borderId="13" xfId="0" applyFont="1" applyBorder="1" applyAlignment="1" applyProtection="1">
      <alignment vertical="top"/>
    </xf>
    <xf numFmtId="164" fontId="11" fillId="4" borderId="26" xfId="0" applyNumberFormat="1" applyFont="1" applyFill="1" applyBorder="1" applyAlignment="1" applyProtection="1">
      <alignment vertical="center"/>
    </xf>
    <xf numFmtId="0" fontId="2" fillId="4" borderId="2" xfId="0" applyFont="1" applyFill="1" applyBorder="1" applyAlignment="1" applyProtection="1">
      <alignment vertical="center"/>
    </xf>
    <xf numFmtId="164" fontId="11" fillId="4" borderId="21" xfId="0" applyNumberFormat="1" applyFont="1" applyFill="1" applyBorder="1" applyAlignment="1" applyProtection="1">
      <alignment vertical="center"/>
    </xf>
    <xf numFmtId="0" fontId="11" fillId="8" borderId="27" xfId="0" applyFont="1" applyFill="1" applyBorder="1" applyAlignment="1" applyProtection="1">
      <alignment vertical="center" wrapText="1"/>
    </xf>
    <xf numFmtId="164" fontId="11" fillId="8" borderId="15" xfId="0" applyNumberFormat="1" applyFont="1" applyFill="1" applyBorder="1" applyAlignment="1" applyProtection="1">
      <alignment vertical="center"/>
    </xf>
    <xf numFmtId="164" fontId="19" fillId="6" borderId="15" xfId="0" applyNumberFormat="1" applyFont="1" applyFill="1" applyBorder="1" applyAlignment="1" applyProtection="1">
      <alignment vertical="center"/>
    </xf>
    <xf numFmtId="0" fontId="23" fillId="0" borderId="13" xfId="0" applyFont="1" applyBorder="1" applyAlignment="1" applyProtection="1">
      <alignment wrapText="1"/>
    </xf>
    <xf numFmtId="0" fontId="2" fillId="9" borderId="28" xfId="0" applyFont="1" applyFill="1" applyBorder="1" applyAlignment="1" applyProtection="1">
      <alignment vertical="center"/>
    </xf>
    <xf numFmtId="164" fontId="11" fillId="9" borderId="29" xfId="0" applyNumberFormat="1" applyFont="1" applyFill="1" applyBorder="1" applyAlignment="1" applyProtection="1">
      <alignment vertical="center"/>
    </xf>
    <xf numFmtId="164" fontId="11" fillId="6" borderId="30" xfId="0" applyNumberFormat="1" applyFont="1" applyFill="1" applyBorder="1" applyAlignment="1" applyProtection="1">
      <alignment vertical="center"/>
    </xf>
    <xf numFmtId="0" fontId="0" fillId="0" borderId="31" xfId="0" applyBorder="1"/>
    <xf numFmtId="0" fontId="2" fillId="0" borderId="12" xfId="0" applyFont="1" applyBorder="1" applyProtection="1">
      <protection locked="0"/>
    </xf>
    <xf numFmtId="0" fontId="0" fillId="0" borderId="0" xfId="0" applyProtection="1">
      <protection locked="0"/>
    </xf>
    <xf numFmtId="0" fontId="0" fillId="0" borderId="0" xfId="0" applyAlignment="1" applyProtection="1">
      <alignment horizontal="center" vertical="center"/>
    </xf>
    <xf numFmtId="0" fontId="19" fillId="0" borderId="12" xfId="0" applyFont="1" applyBorder="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12" xfId="0" applyBorder="1" applyProtection="1">
      <protection locked="0"/>
    </xf>
    <xf numFmtId="0" fontId="0" fillId="0" borderId="31" xfId="0" applyBorder="1" applyProtection="1">
      <protection locked="0"/>
    </xf>
    <xf numFmtId="0" fontId="0" fillId="0" borderId="17" xfId="0" applyBorder="1" applyProtection="1">
      <protection locked="0"/>
    </xf>
    <xf numFmtId="0" fontId="0" fillId="0" borderId="32" xfId="0" applyFont="1" applyBorder="1" applyAlignment="1">
      <alignment horizontal="right"/>
    </xf>
    <xf numFmtId="0" fontId="0" fillId="0" borderId="9" xfId="0" applyFont="1" applyBorder="1"/>
    <xf numFmtId="167" fontId="0" fillId="4" borderId="9" xfId="0" applyNumberFormat="1" applyFill="1" applyBorder="1"/>
    <xf numFmtId="0" fontId="0" fillId="4" borderId="9" xfId="0" applyFill="1" applyBorder="1"/>
    <xf numFmtId="0" fontId="2" fillId="0" borderId="9" xfId="0" applyFont="1" applyBorder="1"/>
    <xf numFmtId="0" fontId="2" fillId="0" borderId="33" xfId="0" applyFont="1" applyBorder="1"/>
    <xf numFmtId="0" fontId="2" fillId="0" borderId="15" xfId="0" applyFont="1" applyBorder="1"/>
    <xf numFmtId="0" fontId="2" fillId="0" borderId="25" xfId="0" applyFont="1" applyBorder="1"/>
    <xf numFmtId="0" fontId="0" fillId="2" borderId="32" xfId="0" applyFill="1" applyBorder="1" applyAlignment="1" applyProtection="1">
      <alignment wrapText="1"/>
      <protection locked="0"/>
    </xf>
    <xf numFmtId="164" fontId="0" fillId="2" borderId="32" xfId="0" applyNumberFormat="1" applyFill="1" applyBorder="1" applyProtection="1">
      <protection locked="0"/>
    </xf>
    <xf numFmtId="164" fontId="0" fillId="0" borderId="25" xfId="0" applyNumberFormat="1" applyBorder="1"/>
    <xf numFmtId="164" fontId="0" fillId="0" borderId="9" xfId="0" applyNumberFormat="1" applyBorder="1"/>
    <xf numFmtId="168" fontId="0" fillId="0" borderId="0" xfId="0" applyNumberFormat="1"/>
    <xf numFmtId="164" fontId="0" fillId="0" borderId="34" xfId="0" applyNumberFormat="1" applyBorder="1"/>
    <xf numFmtId="49" fontId="0" fillId="2" borderId="32" xfId="0" applyNumberFormat="1" applyFill="1" applyBorder="1" applyAlignment="1" applyProtection="1">
      <alignment wrapText="1"/>
      <protection locked="0"/>
    </xf>
    <xf numFmtId="0" fontId="2" fillId="0" borderId="9" xfId="0" applyFont="1" applyBorder="1" applyAlignment="1">
      <alignment wrapText="1"/>
    </xf>
    <xf numFmtId="0" fontId="0" fillId="0" borderId="9" xfId="0" applyBorder="1" applyAlignment="1">
      <alignment wrapText="1"/>
    </xf>
    <xf numFmtId="0" fontId="0" fillId="0" borderId="9" xfId="0" applyBorder="1"/>
    <xf numFmtId="0" fontId="28" fillId="0" borderId="9" xfId="0" applyFont="1" applyBorder="1" applyAlignment="1">
      <alignment wrapText="1"/>
    </xf>
    <xf numFmtId="0" fontId="2" fillId="2" borderId="9" xfId="0" applyFont="1" applyFill="1" applyBorder="1" applyAlignment="1" applyProtection="1">
      <alignment wrapText="1"/>
      <protection locked="0"/>
    </xf>
    <xf numFmtId="0" fontId="11" fillId="2" borderId="9" xfId="0" applyFont="1" applyFill="1" applyBorder="1" applyAlignment="1" applyProtection="1">
      <alignment wrapText="1"/>
      <protection locked="0"/>
    </xf>
    <xf numFmtId="167" fontId="0" fillId="0" borderId="9" xfId="0" applyNumberFormat="1" applyBorder="1"/>
    <xf numFmtId="167" fontId="0" fillId="2" borderId="9" xfId="0" applyNumberFormat="1" applyFill="1" applyBorder="1" applyProtection="1">
      <protection locked="0"/>
    </xf>
    <xf numFmtId="167" fontId="0" fillId="0" borderId="0" xfId="0" applyNumberFormat="1"/>
    <xf numFmtId="0" fontId="2" fillId="0" borderId="15" xfId="0" applyFont="1" applyBorder="1" applyAlignment="1">
      <alignment wrapText="1"/>
    </xf>
    <xf numFmtId="0" fontId="0" fillId="0" borderId="32" xfId="0" applyBorder="1" applyAlignment="1">
      <alignment wrapText="1"/>
    </xf>
    <xf numFmtId="169" fontId="0" fillId="0" borderId="9" xfId="0" applyNumberFormat="1" applyBorder="1"/>
    <xf numFmtId="169" fontId="0" fillId="0" borderId="9" xfId="0" applyNumberFormat="1" applyBorder="1"/>
    <xf numFmtId="164" fontId="0" fillId="0" borderId="9" xfId="0" applyNumberFormat="1" applyBorder="1"/>
    <xf numFmtId="164" fontId="2" fillId="0" borderId="9" xfId="0" applyNumberFormat="1" applyFont="1" applyBorder="1"/>
    <xf numFmtId="0" fontId="6" fillId="0" borderId="33" xfId="0" applyFont="1" applyBorder="1"/>
    <xf numFmtId="0" fontId="0" fillId="0" borderId="35" xfId="0" applyBorder="1"/>
    <xf numFmtId="0" fontId="0" fillId="0" borderId="34" xfId="0" applyBorder="1"/>
    <xf numFmtId="0" fontId="11" fillId="0" borderId="36" xfId="0" applyFont="1" applyBorder="1" applyProtection="1">
      <protection locked="0"/>
    </xf>
    <xf numFmtId="0" fontId="0" fillId="0" borderId="37" xfId="0" applyBorder="1" applyProtection="1">
      <protection locked="0"/>
    </xf>
    <xf numFmtId="0" fontId="2" fillId="0" borderId="36" xfId="0" applyFont="1" applyBorder="1" applyProtection="1">
      <protection locked="0"/>
    </xf>
    <xf numFmtId="0" fontId="0" fillId="0" borderId="36" xfId="0" applyBorder="1" applyProtection="1">
      <protection locked="0"/>
    </xf>
    <xf numFmtId="0" fontId="0" fillId="0" borderId="37" xfId="0" applyBorder="1" applyAlignment="1" applyProtection="1">
      <alignment horizontal="center" vertical="center"/>
    </xf>
    <xf numFmtId="0" fontId="0" fillId="0" borderId="38" xfId="0" applyBorder="1" applyProtection="1">
      <protection locked="0"/>
    </xf>
    <xf numFmtId="0" fontId="0" fillId="0" borderId="39" xfId="0" applyBorder="1" applyProtection="1">
      <protection locked="0"/>
    </xf>
    <xf numFmtId="0" fontId="0" fillId="0" borderId="40" xfId="0" applyBorder="1" applyProtection="1">
      <protection locked="0"/>
    </xf>
    <xf numFmtId="0" fontId="0" fillId="2" borderId="9" xfId="0" applyFill="1" applyBorder="1" applyAlignment="1" applyProtection="1">
      <alignment wrapText="1"/>
      <protection locked="0"/>
    </xf>
    <xf numFmtId="0" fontId="30" fillId="0" borderId="9" xfId="0" applyFont="1" applyBorder="1" applyAlignment="1">
      <alignment wrapText="1"/>
    </xf>
    <xf numFmtId="164" fontId="0" fillId="0" borderId="15" xfId="0" applyNumberFormat="1" applyBorder="1"/>
    <xf numFmtId="169" fontId="0" fillId="0" borderId="15" xfId="0" applyNumberFormat="1" applyBorder="1"/>
    <xf numFmtId="0" fontId="31" fillId="0" borderId="0" xfId="0" applyFont="1"/>
    <xf numFmtId="0" fontId="2" fillId="0" borderId="32" xfId="0" applyFont="1" applyBorder="1"/>
    <xf numFmtId="167" fontId="2" fillId="0" borderId="9" xfId="0" applyNumberFormat="1" applyFont="1" applyBorder="1"/>
    <xf numFmtId="1" fontId="0" fillId="0" borderId="9" xfId="0" applyNumberFormat="1" applyBorder="1"/>
    <xf numFmtId="0" fontId="2" fillId="0" borderId="9" xfId="0" applyFont="1" applyBorder="1" applyAlignment="1">
      <alignment horizontal="center" wrapText="1"/>
    </xf>
    <xf numFmtId="0" fontId="2" fillId="0" borderId="9" xfId="0" applyFont="1" applyBorder="1" applyAlignment="1">
      <alignment horizontal="center"/>
    </xf>
    <xf numFmtId="165" fontId="0" fillId="0" borderId="9" xfId="0" applyNumberFormat="1" applyBorder="1"/>
    <xf numFmtId="0" fontId="32" fillId="0" borderId="9" xfId="0" applyFont="1" applyBorder="1"/>
    <xf numFmtId="0" fontId="32" fillId="0" borderId="9" xfId="0" applyFont="1" applyBorder="1"/>
    <xf numFmtId="170" fontId="0" fillId="0" borderId="0" xfId="0" applyNumberFormat="1"/>
    <xf numFmtId="0" fontId="34" fillId="0" borderId="41" xfId="0" applyFont="1" applyFill="1" applyBorder="1" applyAlignment="1">
      <alignment horizontal="center"/>
    </xf>
    <xf numFmtId="0" fontId="34" fillId="0" borderId="41" xfId="0" applyFont="1" applyFill="1" applyBorder="1" applyAlignment="1">
      <alignment wrapText="1"/>
    </xf>
    <xf numFmtId="0" fontId="34" fillId="0" borderId="42" xfId="0" applyFont="1" applyFill="1" applyBorder="1" applyAlignment="1">
      <alignment wrapText="1"/>
    </xf>
    <xf numFmtId="0" fontId="35" fillId="0" borderId="42" xfId="0" applyFont="1" applyFill="1" applyBorder="1" applyAlignment="1">
      <alignment wrapText="1"/>
    </xf>
    <xf numFmtId="0" fontId="34" fillId="0" borderId="42" xfId="0" applyFont="1" applyFill="1" applyBorder="1" applyAlignment="1">
      <alignment horizontal="left" vertical="center" wrapText="1"/>
    </xf>
    <xf numFmtId="0" fontId="34" fillId="0" borderId="43" xfId="0" applyFont="1" applyFill="1" applyBorder="1" applyAlignment="1">
      <alignment wrapText="1"/>
    </xf>
    <xf numFmtId="14" fontId="34" fillId="0" borderId="41" xfId="0" applyNumberFormat="1" applyFont="1" applyFill="1" applyBorder="1"/>
    <xf numFmtId="14" fontId="34" fillId="0" borderId="42" xfId="0" applyNumberFormat="1" applyFont="1" applyFill="1" applyBorder="1"/>
    <xf numFmtId="14" fontId="34" fillId="10" borderId="42" xfId="0" applyNumberFormat="1" applyFont="1" applyFill="1" applyBorder="1" applyAlignment="1">
      <alignment horizontal="right" vertical="center" wrapText="1"/>
    </xf>
    <xf numFmtId="14" fontId="34" fillId="0" borderId="42" xfId="0" applyNumberFormat="1" applyFont="1" applyFill="1" applyBorder="1" applyAlignment="1">
      <alignment horizontal="right" vertical="center" wrapText="1"/>
    </xf>
    <xf numFmtId="14" fontId="34" fillId="11" borderId="42" xfId="0" applyNumberFormat="1" applyFont="1" applyFill="1" applyBorder="1"/>
    <xf numFmtId="14" fontId="34" fillId="0" borderId="43" xfId="0" applyNumberFormat="1" applyFont="1" applyFill="1" applyBorder="1"/>
    <xf numFmtId="0" fontId="7" fillId="0" borderId="0" xfId="0" applyFont="1"/>
    <xf numFmtId="14" fontId="34" fillId="10" borderId="42" xfId="0" applyNumberFormat="1" applyFont="1" applyFill="1" applyBorder="1"/>
    <xf numFmtId="14" fontId="37" fillId="10" borderId="9" xfId="0" applyNumberFormat="1" applyFont="1" applyFill="1" applyBorder="1" applyAlignment="1">
      <alignment horizontal="center" vertical="center"/>
    </xf>
    <xf numFmtId="14" fontId="37" fillId="10" borderId="42" xfId="0" applyNumberFormat="1" applyFont="1" applyFill="1" applyBorder="1" applyAlignment="1">
      <alignment horizontal="center" vertical="center"/>
    </xf>
    <xf numFmtId="14" fontId="34" fillId="11" borderId="42" xfId="0" applyNumberFormat="1" applyFont="1" applyFill="1" applyBorder="1" applyAlignment="1">
      <alignment horizontal="right" vertical="center" wrapText="1"/>
    </xf>
    <xf numFmtId="0" fontId="34" fillId="10" borderId="41" xfId="0" applyFont="1" applyFill="1" applyBorder="1" applyAlignment="1">
      <alignment horizontal="center"/>
    </xf>
    <xf numFmtId="0" fontId="34" fillId="10" borderId="42" xfId="0" applyFont="1" applyFill="1" applyBorder="1" applyAlignment="1">
      <alignment wrapText="1"/>
    </xf>
    <xf numFmtId="0" fontId="38" fillId="10" borderId="9" xfId="0" applyFont="1" applyFill="1" applyBorder="1" applyAlignment="1">
      <alignment wrapText="1"/>
    </xf>
    <xf numFmtId="0" fontId="38" fillId="10" borderId="42" xfId="0" applyFont="1" applyFill="1" applyBorder="1" applyAlignment="1">
      <alignment wrapText="1"/>
    </xf>
    <xf numFmtId="0" fontId="0" fillId="0" borderId="0" xfId="0"/>
    <xf numFmtId="0" fontId="2" fillId="3" borderId="1" xfId="0" applyFont="1" applyFill="1" applyBorder="1" applyAlignment="1">
      <alignment horizontal="center" vertical="center" wrapText="1"/>
    </xf>
    <xf numFmtId="0" fontId="0" fillId="2" borderId="3" xfId="0" applyFill="1" applyBorder="1" applyAlignment="1" applyProtection="1">
      <alignment horizontal="center"/>
      <protection locked="0"/>
    </xf>
    <xf numFmtId="171" fontId="0" fillId="2" borderId="5" xfId="0" applyNumberFormat="1" applyFill="1" applyBorder="1" applyAlignment="1" applyProtection="1">
      <alignment horizontal="center"/>
      <protection locked="0"/>
    </xf>
    <xf numFmtId="0" fontId="7" fillId="0" borderId="10" xfId="0" applyFont="1" applyBorder="1" applyAlignment="1">
      <alignment horizontal="left" wrapText="1"/>
    </xf>
    <xf numFmtId="0" fontId="8" fillId="0" borderId="12" xfId="0" applyFont="1" applyBorder="1" applyAlignment="1">
      <alignment horizontal="left" vertical="center" wrapText="1"/>
    </xf>
    <xf numFmtId="0" fontId="7" fillId="0" borderId="14" xfId="0" applyFont="1" applyBorder="1" applyAlignment="1">
      <alignment horizontal="left" vertical="top" wrapText="1"/>
    </xf>
    <xf numFmtId="0" fontId="0" fillId="0" borderId="19" xfId="0" applyFont="1" applyBorder="1" applyAlignment="1">
      <alignment horizontal="left" vertical="center" wrapText="1"/>
    </xf>
    <xf numFmtId="0" fontId="10" fillId="0" borderId="20" xfId="0" applyFont="1" applyBorder="1" applyAlignment="1" applyProtection="1">
      <alignment horizontal="center" vertical="center" wrapText="1"/>
    </xf>
    <xf numFmtId="0" fontId="11" fillId="0" borderId="9" xfId="0" applyFont="1" applyBorder="1" applyAlignment="1">
      <alignment horizontal="center" vertical="top" wrapText="1"/>
    </xf>
    <xf numFmtId="0" fontId="11" fillId="0" borderId="3" xfId="0" applyFont="1" applyBorder="1" applyAlignment="1">
      <alignment horizontal="center" vertical="top" wrapText="1"/>
    </xf>
    <xf numFmtId="0" fontId="12" fillId="0" borderId="2" xfId="0" applyFont="1" applyBorder="1" applyAlignment="1" applyProtection="1">
      <alignment horizontal="left" vertical="center" wrapText="1"/>
    </xf>
    <xf numFmtId="0" fontId="12" fillId="0" borderId="2" xfId="0" applyFont="1" applyBorder="1" applyAlignment="1" applyProtection="1">
      <alignment horizontal="left" vertical="top" wrapText="1"/>
    </xf>
    <xf numFmtId="0" fontId="12" fillId="0" borderId="4" xfId="0" applyFont="1" applyBorder="1" applyAlignment="1" applyProtection="1">
      <alignment horizontal="left" vertical="center" wrapText="1"/>
    </xf>
    <xf numFmtId="0" fontId="0" fillId="0" borderId="2" xfId="0" applyFont="1" applyBorder="1" applyAlignment="1">
      <alignment vertical="center"/>
    </xf>
    <xf numFmtId="0" fontId="2" fillId="0" borderId="3" xfId="0" applyFont="1" applyBorder="1" applyAlignment="1">
      <alignment horizontal="center" vertical="center" wrapText="1"/>
    </xf>
    <xf numFmtId="0" fontId="14" fillId="0" borderId="2" xfId="0" applyFont="1" applyBorder="1" applyAlignment="1" applyProtection="1">
      <alignment horizontal="left" vertical="top" wrapText="1"/>
      <protection locked="0"/>
    </xf>
    <xf numFmtId="0" fontId="8" fillId="0" borderId="3" xfId="0" applyFont="1" applyBorder="1" applyAlignment="1" applyProtection="1">
      <alignment vertical="center" wrapText="1"/>
      <protection locked="0"/>
    </xf>
    <xf numFmtId="0" fontId="24" fillId="0" borderId="2" xfId="0" applyFont="1" applyBorder="1" applyAlignment="1" applyProtection="1">
      <alignment horizontal="left" vertical="top" wrapText="1"/>
      <protection locked="0"/>
    </xf>
    <xf numFmtId="0" fontId="26" fillId="0" borderId="3" xfId="0" applyFont="1" applyBorder="1" applyAlignment="1">
      <alignment vertical="center" wrapText="1"/>
    </xf>
    <xf numFmtId="0" fontId="19" fillId="0" borderId="12" xfId="0" applyFont="1" applyBorder="1" applyAlignment="1" applyProtection="1">
      <alignment horizontal="left" vertical="center" wrapText="1"/>
      <protection locked="0"/>
    </xf>
    <xf numFmtId="0" fontId="24" fillId="0" borderId="4" xfId="0" applyFont="1" applyBorder="1" applyAlignment="1" applyProtection="1">
      <alignment horizontal="left" vertical="top" wrapText="1"/>
      <protection locked="0"/>
    </xf>
    <xf numFmtId="0" fontId="8" fillId="0" borderId="5" xfId="0" applyFont="1" applyBorder="1" applyAlignment="1">
      <alignment horizontal="center" vertical="center" wrapText="1"/>
    </xf>
    <xf numFmtId="0" fontId="19" fillId="0" borderId="12" xfId="0" applyFont="1" applyBorder="1" applyAlignment="1" applyProtection="1">
      <alignment horizontal="left" vertical="center" wrapText="1"/>
    </xf>
    <xf numFmtId="0" fontId="2" fillId="3" borderId="0" xfId="0" applyFont="1" applyFill="1" applyAlignment="1">
      <alignment horizontal="center" vertical="center"/>
    </xf>
    <xf numFmtId="0" fontId="0" fillId="0" borderId="0" xfId="0"/>
    <xf numFmtId="0" fontId="19" fillId="0" borderId="36" xfId="0" applyFont="1" applyBorder="1" applyAlignment="1" applyProtection="1">
      <alignment horizontal="right" vertical="center" wrapText="1"/>
    </xf>
    <xf numFmtId="0" fontId="2" fillId="0" borderId="9" xfId="0" applyFont="1" applyBorder="1" applyAlignment="1">
      <alignment horizontal="center" vertical="center" wrapText="1"/>
    </xf>
    <xf numFmtId="0" fontId="29" fillId="0" borderId="9" xfId="0" applyFont="1" applyBorder="1" applyAlignment="1" applyProtection="1">
      <alignment horizontal="left" vertical="center" wrapText="1"/>
      <protection locked="0"/>
    </xf>
    <xf numFmtId="0" fontId="2" fillId="0" borderId="9" xfId="0" applyFont="1" applyBorder="1" applyAlignment="1">
      <alignment horizontal="center" vertical="center"/>
    </xf>
  </cellXfs>
  <cellStyles count="13">
    <cellStyle name="cf1" xfId="1"/>
    <cellStyle name="cf2" xfId="2"/>
    <cellStyle name="cf3" xfId="3"/>
    <cellStyle name="cf4" xfId="4"/>
    <cellStyle name="cf5" xfId="5"/>
    <cellStyle name="cf6" xfId="6"/>
    <cellStyle name="cf7" xfId="7"/>
    <cellStyle name="cf8" xfId="8"/>
    <cellStyle name="cf9" xfId="9"/>
    <cellStyle name="Normal" xfId="0" builtinId="0"/>
    <cellStyle name="Normal 2" xfId="10"/>
    <cellStyle name="Résultat2" xfId="11"/>
    <cellStyle name="saisie_vert" xfId="12"/>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CC0000"/>
      <rgbColor rgb="FF008000"/>
      <rgbColor rgb="FF00000A"/>
      <rgbColor rgb="FF808000"/>
      <rgbColor rgb="FF800080"/>
      <rgbColor rgb="FF008080"/>
      <rgbColor rgb="FFBFBFBF"/>
      <rgbColor rgb="FF808080"/>
      <rgbColor rgb="FF729FCF"/>
      <rgbColor rgb="FF993366"/>
      <rgbColor rgb="FFFFFFD7"/>
      <rgbColor rgb="FFDEE6E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E8F2A1"/>
      <rgbColor rgb="FF99CCFF"/>
      <rgbColor rgb="FFFF99CC"/>
      <rgbColor rgb="FFCC99FF"/>
      <rgbColor rgb="FFFFE699"/>
      <rgbColor rgb="FF3366FF"/>
      <rgbColor rgb="FF33CCCC"/>
      <rgbColor rgb="FF99CC00"/>
      <rgbColor rgb="FFFFCC00"/>
      <rgbColor rgb="FFFF9900"/>
      <rgbColor rgb="FFFF6600"/>
      <rgbColor rgb="FF666699"/>
      <rgbColor rgb="FF969696"/>
      <rgbColor rgb="FF003366"/>
      <rgbColor rgb="FF339966"/>
      <rgbColor rgb="FF0D0D0D"/>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0"/>
  <sheetViews>
    <sheetView tabSelected="1" zoomScale="90" zoomScaleNormal="90" workbookViewId="0">
      <selection activeCell="J24" sqref="J24"/>
    </sheetView>
  </sheetViews>
  <sheetFormatPr baseColWidth="10" defaultColWidth="10.875" defaultRowHeight="14.25"/>
  <cols>
    <col min="1" max="1" width="55" style="1" customWidth="1"/>
    <col min="2" max="2" width="17.375" style="1" customWidth="1"/>
    <col min="3" max="3" width="17.625" style="1" customWidth="1"/>
    <col min="4" max="4" width="16.25" style="1" customWidth="1"/>
    <col min="5" max="5" width="16.625" style="1" customWidth="1"/>
    <col min="6" max="1024" width="10.875" style="1"/>
  </cols>
  <sheetData>
    <row r="1" spans="1:5" ht="39.75" customHeight="1">
      <c r="A1" s="155" t="s">
        <v>0</v>
      </c>
      <c r="B1" s="155"/>
      <c r="C1" s="155"/>
      <c r="D1" s="155"/>
      <c r="E1" s="155"/>
    </row>
    <row r="2" spans="1:5" ht="18" customHeight="1">
      <c r="A2" s="2" t="s">
        <v>1</v>
      </c>
      <c r="B2" s="156"/>
      <c r="C2" s="156"/>
      <c r="D2" s="156"/>
      <c r="E2" s="156"/>
    </row>
    <row r="3" spans="1:5">
      <c r="A3" s="3" t="s">
        <v>2</v>
      </c>
      <c r="B3" s="157"/>
      <c r="C3" s="157"/>
      <c r="D3" s="157"/>
      <c r="E3" s="157"/>
    </row>
    <row r="4" spans="1:5" ht="15">
      <c r="A4" s="4"/>
    </row>
    <row r="5" spans="1:5" ht="15">
      <c r="A5" s="5" t="s">
        <v>3</v>
      </c>
      <c r="B5" s="6"/>
      <c r="C5" s="6"/>
      <c r="D5" s="6"/>
      <c r="E5" s="7"/>
    </row>
    <row r="6" spans="1:5" ht="23.25" customHeight="1">
      <c r="A6" s="8" t="s">
        <v>4</v>
      </c>
      <c r="B6" s="9"/>
      <c r="C6" s="158" t="s">
        <v>5</v>
      </c>
      <c r="D6" s="158"/>
      <c r="E6" s="158"/>
    </row>
    <row r="7" spans="1:5" ht="21.75" customHeight="1">
      <c r="A7" s="8" t="s">
        <v>6</v>
      </c>
      <c r="B7" s="9"/>
      <c r="C7" s="158"/>
      <c r="D7" s="158"/>
      <c r="E7" s="158"/>
    </row>
    <row r="8" spans="1:5" ht="20.25" customHeight="1">
      <c r="A8" s="10" t="s">
        <v>7</v>
      </c>
      <c r="B8" s="11">
        <f>B7-B6+1</f>
        <v>1</v>
      </c>
      <c r="C8" s="158"/>
      <c r="D8" s="158"/>
      <c r="E8" s="158"/>
    </row>
    <row r="9" spans="1:5" ht="14.1" customHeight="1">
      <c r="A9" s="12"/>
    </row>
    <row r="10" spans="1:5" ht="14.1" customHeight="1">
      <c r="A10" s="5" t="s">
        <v>8</v>
      </c>
      <c r="B10" s="6"/>
      <c r="C10" s="6"/>
      <c r="D10" s="6"/>
      <c r="E10" s="7"/>
    </row>
    <row r="11" spans="1:5" ht="26.1" customHeight="1">
      <c r="A11" s="159" t="s">
        <v>9</v>
      </c>
      <c r="B11" s="159"/>
      <c r="C11" s="159"/>
      <c r="E11" s="13"/>
    </row>
    <row r="12" spans="1:5" ht="26.1" customHeight="1">
      <c r="A12" s="8" t="s">
        <v>10</v>
      </c>
      <c r="B12" s="14"/>
      <c r="E12" s="13"/>
    </row>
    <row r="13" spans="1:5" ht="14.85" customHeight="1">
      <c r="A13" s="15" t="s">
        <v>11</v>
      </c>
      <c r="E13" s="13"/>
    </row>
    <row r="14" spans="1:5" ht="26.1" customHeight="1">
      <c r="A14" s="8" t="s">
        <v>12</v>
      </c>
      <c r="B14" s="14"/>
      <c r="C14" s="160" t="s">
        <v>13</v>
      </c>
      <c r="D14" s="160"/>
      <c r="E14" s="160"/>
    </row>
    <row r="15" spans="1:5" ht="26.1" customHeight="1">
      <c r="A15" s="8" t="s">
        <v>14</v>
      </c>
      <c r="B15" s="16"/>
      <c r="C15" s="160"/>
      <c r="D15" s="160"/>
      <c r="E15" s="160"/>
    </row>
    <row r="16" spans="1:5" ht="21.75" customHeight="1">
      <c r="A16" s="17" t="s">
        <v>15</v>
      </c>
      <c r="B16" s="18">
        <f>IF(OR(B15="",B15=0),0,B15/B14)</f>
        <v>0</v>
      </c>
      <c r="C16" s="19" t="s">
        <v>16</v>
      </c>
      <c r="D16" s="20"/>
      <c r="E16" s="21"/>
    </row>
    <row r="18" spans="1:5" ht="15">
      <c r="A18" s="5" t="s">
        <v>17</v>
      </c>
      <c r="B18" s="6"/>
      <c r="C18" s="6"/>
      <c r="D18" s="6"/>
      <c r="E18" s="7"/>
    </row>
    <row r="19" spans="1:5" ht="15">
      <c r="A19" s="22" t="s">
        <v>18</v>
      </c>
      <c r="E19" s="13"/>
    </row>
    <row r="20" spans="1:5" ht="55.5" customHeight="1">
      <c r="A20" s="161" t="s">
        <v>19</v>
      </c>
      <c r="B20" s="161"/>
      <c r="C20" s="161"/>
      <c r="D20" s="161"/>
      <c r="E20" s="161"/>
    </row>
    <row r="21" spans="1:5" ht="31.5" customHeight="1">
      <c r="A21" s="162" t="s">
        <v>20</v>
      </c>
      <c r="B21" s="162"/>
      <c r="C21" s="162"/>
      <c r="D21" s="163" t="s">
        <v>21</v>
      </c>
      <c r="E21" s="164" t="s">
        <v>22</v>
      </c>
    </row>
    <row r="22" spans="1:5" ht="12.75" customHeight="1">
      <c r="A22" s="162"/>
      <c r="B22" s="162"/>
      <c r="C22" s="162"/>
      <c r="D22" s="163"/>
      <c r="E22" s="163"/>
    </row>
    <row r="23" spans="1:5" ht="58.5" customHeight="1">
      <c r="A23" s="165" t="s">
        <v>23</v>
      </c>
      <c r="B23" s="165"/>
      <c r="C23" s="165"/>
      <c r="D23" s="23" t="s">
        <v>24</v>
      </c>
      <c r="E23" s="24" t="s">
        <v>25</v>
      </c>
    </row>
    <row r="24" spans="1:5" ht="139.5" customHeight="1">
      <c r="A24" s="166" t="s">
        <v>9984</v>
      </c>
      <c r="B24" s="166"/>
      <c r="C24" s="166"/>
      <c r="D24" s="25" t="s">
        <v>26</v>
      </c>
      <c r="E24" s="26" t="s">
        <v>27</v>
      </c>
    </row>
    <row r="25" spans="1:5" ht="138.6" customHeight="1">
      <c r="A25" s="165" t="s">
        <v>28</v>
      </c>
      <c r="B25" s="165"/>
      <c r="C25" s="165"/>
      <c r="D25" s="27" t="s">
        <v>29</v>
      </c>
      <c r="E25" s="28" t="s">
        <v>30</v>
      </c>
    </row>
    <row r="26" spans="1:5" ht="56.25" customHeight="1">
      <c r="A26" s="165" t="s">
        <v>31</v>
      </c>
      <c r="B26" s="165"/>
      <c r="C26" s="165"/>
      <c r="D26" s="29" t="s">
        <v>32</v>
      </c>
      <c r="E26" s="30" t="s">
        <v>33</v>
      </c>
    </row>
    <row r="27" spans="1:5" ht="21.75" customHeight="1">
      <c r="A27" s="167" t="s">
        <v>34</v>
      </c>
      <c r="B27" s="167"/>
      <c r="C27" s="167"/>
      <c r="D27" s="31" t="s">
        <v>35</v>
      </c>
      <c r="E27" s="32"/>
    </row>
    <row r="29" spans="1:5" ht="15">
      <c r="A29" s="33" t="s">
        <v>36</v>
      </c>
      <c r="B29" s="34"/>
      <c r="C29" s="34"/>
      <c r="D29" s="34"/>
      <c r="E29" s="35"/>
    </row>
    <row r="30" spans="1:5">
      <c r="A30" s="36"/>
      <c r="B30" s="37"/>
      <c r="C30" s="37"/>
      <c r="D30" s="37"/>
      <c r="E30" s="38"/>
    </row>
    <row r="31" spans="1:5" ht="39" customHeight="1">
      <c r="A31" s="39" t="s">
        <v>37</v>
      </c>
      <c r="B31" s="40" t="s">
        <v>38</v>
      </c>
      <c r="C31" s="40" t="s">
        <v>39</v>
      </c>
      <c r="D31" s="41" t="s">
        <v>40</v>
      </c>
      <c r="E31" s="42" t="s">
        <v>41</v>
      </c>
    </row>
    <row r="32" spans="1:5" ht="17.25" customHeight="1">
      <c r="A32" s="43" t="s">
        <v>42</v>
      </c>
      <c r="B32" s="44">
        <f>'Palmi-Fil_Longue_ITAVI'!A60</f>
        <v>0</v>
      </c>
      <c r="C32" s="44">
        <f>'Palmi-Fil_Longue_ITAVI'!B60</f>
        <v>0</v>
      </c>
      <c r="D32" s="45">
        <f>C32+B32</f>
        <v>0</v>
      </c>
      <c r="E32" s="38"/>
    </row>
    <row r="33" spans="1:8" ht="54.75" customHeight="1">
      <c r="A33" s="46" t="s">
        <v>43</v>
      </c>
      <c r="B33" s="44">
        <f>'Palmi-Autres'!A58</f>
        <v>0</v>
      </c>
      <c r="C33" s="44">
        <f>'Palmi-Autres'!B58</f>
        <v>0</v>
      </c>
      <c r="D33" s="45">
        <f>C33+B33</f>
        <v>0</v>
      </c>
      <c r="E33" s="38"/>
    </row>
    <row r="34" spans="1:8" ht="18" customHeight="1">
      <c r="A34" s="47" t="s">
        <v>44</v>
      </c>
      <c r="B34" s="48">
        <f>B33+B32</f>
        <v>0</v>
      </c>
      <c r="C34" s="48">
        <f>C33+C32</f>
        <v>0</v>
      </c>
      <c r="D34" s="45">
        <f>D33+D32</f>
        <v>0</v>
      </c>
      <c r="E34" s="38"/>
    </row>
    <row r="35" spans="1:8" ht="22.5" customHeight="1">
      <c r="A35" s="49" t="s">
        <v>45</v>
      </c>
      <c r="B35" s="50">
        <f>IF($D$44=0,0,B34*(1-$D$45/$D$44))</f>
        <v>0</v>
      </c>
      <c r="C35" s="50">
        <f>IF($D$44=0,0,C34*(1-$D$45/$D$44))</f>
        <v>0</v>
      </c>
      <c r="D35" s="51">
        <f>IF($D$44=0,0,D34*(1-$D$45/$D$44))</f>
        <v>0</v>
      </c>
      <c r="E35" s="52" t="s">
        <v>16</v>
      </c>
      <c r="F35" s="53"/>
      <c r="G35" s="53"/>
      <c r="H35" s="53"/>
    </row>
    <row r="36" spans="1:8">
      <c r="A36" s="43" t="s">
        <v>46</v>
      </c>
      <c r="B36" s="54">
        <f>'Gallus-Fil_Longue_ITAVI'!B51</f>
        <v>0</v>
      </c>
      <c r="C36" s="54">
        <f>'Gallus-Fil_Longue_ITAVI'!B52</f>
        <v>0</v>
      </c>
      <c r="D36" s="45">
        <f>C36+B36</f>
        <v>0</v>
      </c>
      <c r="E36" s="55"/>
    </row>
    <row r="37" spans="1:8" ht="48" customHeight="1">
      <c r="A37" s="56" t="s">
        <v>47</v>
      </c>
      <c r="B37" s="44">
        <f>'Gallus-Autres'!B50</f>
        <v>0</v>
      </c>
      <c r="C37" s="44">
        <f>'Gallus-Autres'!B51</f>
        <v>0</v>
      </c>
      <c r="D37" s="45">
        <f>C37+B37</f>
        <v>0</v>
      </c>
      <c r="E37" s="55"/>
    </row>
    <row r="38" spans="1:8" ht="18" customHeight="1">
      <c r="A38" s="47" t="s">
        <v>48</v>
      </c>
      <c r="B38" s="48">
        <f>B37+B36</f>
        <v>0</v>
      </c>
      <c r="C38" s="48">
        <f>C37+C36</f>
        <v>0</v>
      </c>
      <c r="D38" s="57">
        <f>D37+D36</f>
        <v>0</v>
      </c>
      <c r="E38" s="58"/>
    </row>
    <row r="39" spans="1:8" ht="33.75" customHeight="1">
      <c r="A39" s="49" t="s">
        <v>49</v>
      </c>
      <c r="B39" s="50">
        <f>IF($D$44=0,0,B38*(1-$D$45/$D$44))</f>
        <v>0</v>
      </c>
      <c r="C39" s="50">
        <f>IF($D$44=0,0,C38*(1-$D$45/$D$44))</f>
        <v>0</v>
      </c>
      <c r="D39" s="51">
        <f>IF($D$44=0,0,D38*(1-$D$45/$D$44))</f>
        <v>0</v>
      </c>
      <c r="E39" s="52" t="s">
        <v>16</v>
      </c>
    </row>
    <row r="40" spans="1:8">
      <c r="A40" s="47" t="s">
        <v>50</v>
      </c>
      <c r="B40" s="59">
        <f>PoulesPondeuses!A40</f>
        <v>0</v>
      </c>
      <c r="C40" s="59">
        <f>PoulesPondeuses!B40</f>
        <v>0</v>
      </c>
      <c r="D40" s="57">
        <f>C40+B40</f>
        <v>0</v>
      </c>
      <c r="E40" s="58"/>
    </row>
    <row r="41" spans="1:8" ht="21" customHeight="1">
      <c r="A41" s="49" t="s">
        <v>51</v>
      </c>
      <c r="B41" s="50">
        <f>IF($D$44=0,0,B40*(1-$D$45/$D$44))</f>
        <v>0</v>
      </c>
      <c r="C41" s="50">
        <f>IF($D$44=0,0,C40*(1-$D$45/$D$44))</f>
        <v>0</v>
      </c>
      <c r="D41" s="51">
        <f>IF($D$44=0,0,D40*(1-$D$45/$D$44))</f>
        <v>0</v>
      </c>
      <c r="E41" s="52" t="s">
        <v>16</v>
      </c>
    </row>
    <row r="42" spans="1:8">
      <c r="A42" s="47" t="s">
        <v>52</v>
      </c>
      <c r="B42" s="59">
        <f>'Gibier-Cas_E'!D35</f>
        <v>0</v>
      </c>
      <c r="C42" s="59">
        <f>'Gibier-Cas_E'!E35</f>
        <v>0</v>
      </c>
      <c r="D42" s="57">
        <f>C42+B42</f>
        <v>0</v>
      </c>
      <c r="E42" s="58"/>
    </row>
    <row r="43" spans="1:8" ht="22.5">
      <c r="A43" s="49" t="s">
        <v>53</v>
      </c>
      <c r="B43" s="50">
        <f>IF($D$44=0,0,B42*(1-$D$45/$D$44))</f>
        <v>0</v>
      </c>
      <c r="C43" s="50">
        <f>IF($D$44=0,0,C42*(1-$D$45/$D$44))</f>
        <v>0</v>
      </c>
      <c r="D43" s="51">
        <f>IF($D$44=0,0,D42*(1-$D$45/$D$44))</f>
        <v>0</v>
      </c>
      <c r="E43" s="52" t="s">
        <v>16</v>
      </c>
    </row>
    <row r="44" spans="1:8" ht="15">
      <c r="A44" s="60" t="s">
        <v>54</v>
      </c>
      <c r="B44" s="61">
        <f>B34+B38+B40+B42</f>
        <v>0</v>
      </c>
      <c r="C44" s="61">
        <f>C34+C38+C40+C42</f>
        <v>0</v>
      </c>
      <c r="D44" s="57">
        <f>D34+D38+D40+D42</f>
        <v>0</v>
      </c>
      <c r="E44" s="38"/>
    </row>
    <row r="45" spans="1:8">
      <c r="A45" s="62" t="s">
        <v>55</v>
      </c>
      <c r="B45" s="63">
        <f>IF($D$44=0,0,$D$45*B44/$D$44)</f>
        <v>0</v>
      </c>
      <c r="C45" s="63">
        <f>IF($D44=0,0,$D$45*C44/$D$44)</f>
        <v>0</v>
      </c>
      <c r="D45" s="64">
        <f>B12*B16*IF(ISERROR(AVERAGE('Palmi-Fil_Longue_ITAVI'!B43:K43,'Palmi-Autres'!B43:K43,'Gallus-Fil_Longue_ITAVI'!B48:K48,'Gallus-Autres'!B47:K47,PoulesPondeuses!B26:K26,'Gibier-Cas_E'!B31:K31)),0,AVERAGE('Palmi-Fil_Longue_ITAVI'!B43:K43,'Palmi-Autres'!B43:K43,'Gallus-Fil_Longue_ITAVI'!B48:K48,'Gallus-Autres'!B47:K47,PoulesPondeuses!B26:K26,'Gibier-Cas_E'!B31:K31))/param!$B$6</f>
        <v>0</v>
      </c>
      <c r="E45" s="65"/>
    </row>
    <row r="46" spans="1:8" ht="15">
      <c r="A46" s="66" t="s">
        <v>56</v>
      </c>
      <c r="B46" s="67">
        <f>B44-B45</f>
        <v>0</v>
      </c>
      <c r="C46" s="67">
        <f>C44-C45</f>
        <v>0</v>
      </c>
      <c r="D46" s="68">
        <f>D44-D45</f>
        <v>0</v>
      </c>
      <c r="E46" s="38"/>
    </row>
    <row r="47" spans="1:8">
      <c r="A47" s="69"/>
      <c r="B47" s="20"/>
      <c r="C47" s="20"/>
      <c r="D47" s="20"/>
      <c r="E47" s="21"/>
    </row>
    <row r="49" spans="1:5" ht="15">
      <c r="A49" s="5" t="s">
        <v>57</v>
      </c>
      <c r="B49" s="6"/>
      <c r="C49" s="6"/>
      <c r="D49" s="6"/>
      <c r="E49" s="7"/>
    </row>
    <row r="50" spans="1:5" ht="22.5" customHeight="1">
      <c r="A50" s="168" t="s">
        <v>58</v>
      </c>
      <c r="B50" s="168"/>
      <c r="C50" s="168"/>
      <c r="D50" s="169" t="s">
        <v>59</v>
      </c>
      <c r="E50" s="169"/>
    </row>
    <row r="51" spans="1:5" ht="79.5" customHeight="1">
      <c r="A51" s="170" t="s">
        <v>60</v>
      </c>
      <c r="B51" s="170"/>
      <c r="C51" s="170"/>
      <c r="D51" s="171" t="s">
        <v>61</v>
      </c>
      <c r="E51" s="171"/>
    </row>
    <row r="52" spans="1:5" ht="52.5" customHeight="1">
      <c r="A52" s="172" t="s">
        <v>62</v>
      </c>
      <c r="B52" s="172"/>
      <c r="C52" s="172"/>
      <c r="D52" s="173" t="s">
        <v>63</v>
      </c>
      <c r="E52" s="173"/>
    </row>
    <row r="53" spans="1:5" ht="22.5" customHeight="1">
      <c r="A53" s="172" t="s">
        <v>64</v>
      </c>
      <c r="B53" s="172"/>
      <c r="C53" s="172"/>
      <c r="D53" s="173" t="s">
        <v>63</v>
      </c>
      <c r="E53" s="173"/>
    </row>
    <row r="54" spans="1:5" ht="92.25" customHeight="1">
      <c r="A54" s="175" t="s">
        <v>65</v>
      </c>
      <c r="B54" s="175"/>
      <c r="C54" s="175"/>
      <c r="D54" s="176" t="s">
        <v>66</v>
      </c>
      <c r="E54" s="176"/>
    </row>
    <row r="56" spans="1:5" ht="15">
      <c r="A56" s="5" t="s">
        <v>67</v>
      </c>
      <c r="B56" s="6"/>
      <c r="C56" s="6"/>
      <c r="D56" s="6"/>
      <c r="E56" s="7"/>
    </row>
    <row r="57" spans="1:5" ht="15">
      <c r="A57" s="70" t="s">
        <v>68</v>
      </c>
      <c r="B57" s="71"/>
      <c r="C57" s="71"/>
      <c r="E57" s="13"/>
    </row>
    <row r="58" spans="1:5" ht="15">
      <c r="A58" s="70"/>
      <c r="B58" s="71"/>
      <c r="C58" s="71"/>
      <c r="E58" s="13"/>
    </row>
    <row r="59" spans="1:5" ht="15">
      <c r="A59" s="70" t="s">
        <v>69</v>
      </c>
      <c r="B59" s="71"/>
      <c r="C59" s="71"/>
      <c r="E59" s="13"/>
    </row>
    <row r="60" spans="1:5" ht="15">
      <c r="A60" s="70" t="s">
        <v>70</v>
      </c>
      <c r="B60" s="71"/>
      <c r="C60" s="71"/>
      <c r="E60" s="13"/>
    </row>
    <row r="61" spans="1:5" ht="30.75" customHeight="1">
      <c r="A61" s="177" t="s">
        <v>71</v>
      </c>
      <c r="B61" s="177"/>
      <c r="C61" s="177"/>
      <c r="D61" s="72" t="str">
        <f>param!$B$1</f>
        <v>V4</v>
      </c>
      <c r="E61" s="13"/>
    </row>
    <row r="62" spans="1:5" ht="14.25" customHeight="1">
      <c r="A62" s="73" t="s">
        <v>72</v>
      </c>
      <c r="B62" s="71"/>
      <c r="C62" s="74"/>
      <c r="E62" s="13"/>
    </row>
    <row r="63" spans="1:5" ht="13.5" customHeight="1">
      <c r="A63" s="174" t="s">
        <v>73</v>
      </c>
      <c r="B63" s="174"/>
      <c r="C63" s="174"/>
      <c r="D63" s="174"/>
      <c r="E63" s="13"/>
    </row>
    <row r="64" spans="1:5">
      <c r="A64" s="75"/>
      <c r="B64" s="71"/>
      <c r="C64" s="71"/>
      <c r="E64" s="13"/>
    </row>
    <row r="65" spans="1:5" ht="15">
      <c r="A65" s="70" t="s">
        <v>74</v>
      </c>
      <c r="B65" s="71"/>
      <c r="C65" s="71"/>
      <c r="E65" s="13"/>
    </row>
    <row r="66" spans="1:5">
      <c r="A66" s="75"/>
      <c r="B66" s="71"/>
      <c r="C66" s="71"/>
      <c r="E66" s="13"/>
    </row>
    <row r="67" spans="1:5">
      <c r="A67" s="75"/>
      <c r="B67" s="71"/>
      <c r="C67" s="71"/>
      <c r="E67" s="13"/>
    </row>
    <row r="68" spans="1:5">
      <c r="A68" s="75"/>
      <c r="B68" s="71"/>
      <c r="C68" s="71"/>
      <c r="E68" s="13"/>
    </row>
    <row r="69" spans="1:5">
      <c r="A69" s="75"/>
      <c r="B69" s="71"/>
      <c r="C69" s="71"/>
      <c r="E69" s="13"/>
    </row>
    <row r="70" spans="1:5">
      <c r="A70" s="76"/>
      <c r="B70" s="77"/>
      <c r="C70" s="77"/>
      <c r="D70" s="20"/>
      <c r="E70" s="21"/>
    </row>
  </sheetData>
  <sheetProtection sheet="1" objects="1" scenarios="1"/>
  <mergeCells count="27">
    <mergeCell ref="A63:D63"/>
    <mergeCell ref="A53:C53"/>
    <mergeCell ref="D53:E53"/>
    <mergeCell ref="A54:C54"/>
    <mergeCell ref="D54:E54"/>
    <mergeCell ref="A61:C61"/>
    <mergeCell ref="A50:C50"/>
    <mergeCell ref="D50:E50"/>
    <mergeCell ref="A51:C51"/>
    <mergeCell ref="D51:E51"/>
    <mergeCell ref="A52:C52"/>
    <mergeCell ref="D52:E52"/>
    <mergeCell ref="A23:C23"/>
    <mergeCell ref="A24:C24"/>
    <mergeCell ref="A25:C25"/>
    <mergeCell ref="A26:C26"/>
    <mergeCell ref="A27:C27"/>
    <mergeCell ref="C14:E15"/>
    <mergeCell ref="A20:E20"/>
    <mergeCell ref="A21:C22"/>
    <mergeCell ref="D21:D22"/>
    <mergeCell ref="E21:E22"/>
    <mergeCell ref="A1:E1"/>
    <mergeCell ref="B2:E2"/>
    <mergeCell ref="B3:E3"/>
    <mergeCell ref="C6:E8"/>
    <mergeCell ref="A11:C11"/>
  </mergeCells>
  <pageMargins left="0.4375" right="0.343055555555556" top="0.196527777777778" bottom="0.33541666666666697" header="0.196527777777778" footer="0.196527777777778"/>
  <pageSetup paperSize="9" scale="70" pageOrder="overThenDown" orientation="portrait" useFirstPageNumber="1" horizontalDpi="300" verticalDpi="300" r:id="rId1"/>
  <headerFooter>
    <oddFooter>&amp;L&amp;"Arial,Normal"&amp;10&amp;Kffffff&amp;F&amp;C&amp;"Arial,Normal"&amp;10&amp;KffffffPage &amp;P/&amp;N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J77"/>
  <sheetViews>
    <sheetView topLeftCell="A10" zoomScale="90" zoomScaleNormal="90" workbookViewId="0">
      <selection activeCell="D35" sqref="D35"/>
    </sheetView>
  </sheetViews>
  <sheetFormatPr baseColWidth="10" defaultColWidth="10.875" defaultRowHeight="14.25"/>
  <cols>
    <col min="1" max="1" width="38.25" style="1" customWidth="1"/>
    <col min="2" max="2" width="14.5" style="1" customWidth="1"/>
    <col min="3" max="3" width="15.75" style="1" customWidth="1"/>
    <col min="4" max="4" width="13.125" style="1" customWidth="1"/>
    <col min="5" max="5" width="15.75" style="1" customWidth="1"/>
    <col min="6" max="11" width="13.125" style="1" customWidth="1"/>
    <col min="12" max="12" width="13.25" style="1" customWidth="1"/>
    <col min="13" max="1024" width="10.875" style="1"/>
  </cols>
  <sheetData>
    <row r="1" spans="1:12" ht="15">
      <c r="A1" s="178" t="s">
        <v>75</v>
      </c>
      <c r="B1" s="178"/>
      <c r="C1" s="178"/>
      <c r="D1" s="178"/>
      <c r="E1" s="178"/>
      <c r="F1" s="178"/>
      <c r="G1" s="178"/>
      <c r="H1" s="178"/>
      <c r="I1" s="178"/>
      <c r="J1" s="178"/>
      <c r="K1" s="178"/>
      <c r="L1" s="178"/>
    </row>
    <row r="2" spans="1:12">
      <c r="A2" s="78" t="s">
        <v>1</v>
      </c>
      <c r="B2" s="179" t="str">
        <f>IF(Synthèse!$B2="","",Synthèse!$B2)</f>
        <v/>
      </c>
      <c r="C2" s="179"/>
      <c r="D2" s="179"/>
      <c r="E2" s="179"/>
      <c r="F2" s="179"/>
    </row>
    <row r="3" spans="1:12">
      <c r="A3" s="78" t="s">
        <v>2</v>
      </c>
      <c r="B3" s="179" t="str">
        <f>IF(Synthèse!$B3="","",Synthèse!$B3)</f>
        <v/>
      </c>
      <c r="C3" s="179"/>
      <c r="D3" s="179"/>
      <c r="E3" s="179"/>
      <c r="F3" s="179"/>
    </row>
    <row r="5" spans="1:12" ht="15">
      <c r="A5" s="4" t="s">
        <v>76</v>
      </c>
    </row>
    <row r="6" spans="1:12">
      <c r="A6" s="79" t="s">
        <v>77</v>
      </c>
      <c r="B6" s="80">
        <f>Synthèse!$B$6</f>
        <v>0</v>
      </c>
    </row>
    <row r="7" spans="1:12">
      <c r="A7" s="79" t="s">
        <v>78</v>
      </c>
      <c r="B7" s="80">
        <f>Synthèse!$B$7</f>
        <v>0</v>
      </c>
    </row>
    <row r="8" spans="1:12">
      <c r="A8" s="79" t="s">
        <v>7</v>
      </c>
      <c r="B8" s="81">
        <f>Synthèse!$B$8</f>
        <v>1</v>
      </c>
    </row>
    <row r="10" spans="1:12" ht="15">
      <c r="A10" s="4" t="s">
        <v>79</v>
      </c>
    </row>
    <row r="11" spans="1:12" ht="15">
      <c r="A11" s="82" t="s">
        <v>80</v>
      </c>
      <c r="B11" s="83" t="s">
        <v>81</v>
      </c>
      <c r="C11" s="84" t="s">
        <v>82</v>
      </c>
      <c r="D11" s="85" t="s">
        <v>83</v>
      </c>
      <c r="E11" s="82" t="s">
        <v>84</v>
      </c>
    </row>
    <row r="12" spans="1:12">
      <c r="A12" s="86"/>
      <c r="B12" s="87"/>
      <c r="C12" s="79" t="str">
        <f>IF(A12="","",VLOOKUP(A12,param!$A$9:$B$18,2,0))</f>
        <v/>
      </c>
      <c r="D12" s="88" t="str">
        <f t="shared" ref="D12:D18" si="0">IF(A12="","",C12*B12)</f>
        <v/>
      </c>
      <c r="E12" s="89" t="str">
        <f t="shared" ref="E12:E18" si="1">IF(D12="","",D12/$B$8)</f>
        <v/>
      </c>
      <c r="F12" s="90"/>
    </row>
    <row r="13" spans="1:12">
      <c r="A13" s="86"/>
      <c r="B13" s="87"/>
      <c r="C13" s="79" t="str">
        <f>IF(A13="","",VLOOKUP(A13,param!$A$9:$B$18,2,0))</f>
        <v/>
      </c>
      <c r="D13" s="88" t="str">
        <f t="shared" si="0"/>
        <v/>
      </c>
      <c r="E13" s="89" t="str">
        <f t="shared" si="1"/>
        <v/>
      </c>
    </row>
    <row r="14" spans="1:12">
      <c r="A14" s="86"/>
      <c r="B14" s="87"/>
      <c r="C14" s="79" t="str">
        <f>IF(A14="","",VLOOKUP(A14,param!$A$9:$B$18,2,0))</f>
        <v/>
      </c>
      <c r="D14" s="91" t="str">
        <f t="shared" si="0"/>
        <v/>
      </c>
      <c r="E14" s="89" t="str">
        <f t="shared" si="1"/>
        <v/>
      </c>
    </row>
    <row r="15" spans="1:12">
      <c r="A15" s="92"/>
      <c r="B15" s="87"/>
      <c r="C15" s="79" t="str">
        <f>IF(A15="","",VLOOKUP(A15,param!$A$9:$B$18,2,0))</f>
        <v/>
      </c>
      <c r="D15" s="88" t="str">
        <f t="shared" si="0"/>
        <v/>
      </c>
      <c r="E15" s="89" t="str">
        <f t="shared" si="1"/>
        <v/>
      </c>
    </row>
    <row r="16" spans="1:12">
      <c r="A16" s="92"/>
      <c r="B16" s="87"/>
      <c r="C16" s="79" t="str">
        <f>IF(A16="","",VLOOKUP(A16,param!$A$9:$B$18,2,0))</f>
        <v/>
      </c>
      <c r="D16" s="88" t="str">
        <f t="shared" si="0"/>
        <v/>
      </c>
      <c r="E16" s="89" t="str">
        <f t="shared" si="1"/>
        <v/>
      </c>
    </row>
    <row r="17" spans="1:12">
      <c r="A17" s="92"/>
      <c r="B17" s="87"/>
      <c r="C17" s="79" t="str">
        <f>IF(A17="","",VLOOKUP(A17,param!$A$9:$B$18,2,0))</f>
        <v/>
      </c>
      <c r="D17" s="88" t="str">
        <f t="shared" si="0"/>
        <v/>
      </c>
      <c r="E17" s="89" t="str">
        <f t="shared" si="1"/>
        <v/>
      </c>
    </row>
    <row r="18" spans="1:12">
      <c r="A18" s="92"/>
      <c r="B18" s="87"/>
      <c r="C18" s="79" t="str">
        <f>IF(A18="","",VLOOKUP(A18,param!$A$9:$B$18,2,0))</f>
        <v/>
      </c>
      <c r="D18" s="88" t="str">
        <f t="shared" si="0"/>
        <v/>
      </c>
      <c r="E18" s="89" t="str">
        <f t="shared" si="1"/>
        <v/>
      </c>
    </row>
    <row r="21" spans="1:12" ht="15">
      <c r="A21" s="4" t="s">
        <v>85</v>
      </c>
    </row>
    <row r="22" spans="1:12" ht="30">
      <c r="A22" s="82" t="s">
        <v>80</v>
      </c>
      <c r="B22" s="93" t="s">
        <v>86</v>
      </c>
      <c r="C22" s="93" t="s">
        <v>87</v>
      </c>
      <c r="D22" s="93" t="s">
        <v>88</v>
      </c>
      <c r="E22" s="93" t="s">
        <v>89</v>
      </c>
      <c r="F22" s="93" t="s">
        <v>90</v>
      </c>
      <c r="G22" s="93" t="s">
        <v>91</v>
      </c>
      <c r="H22" s="93" t="s">
        <v>92</v>
      </c>
      <c r="I22" s="93" t="s">
        <v>93</v>
      </c>
      <c r="J22" s="93" t="s">
        <v>94</v>
      </c>
      <c r="K22" s="93" t="s">
        <v>95</v>
      </c>
      <c r="L22" s="93" t="s">
        <v>96</v>
      </c>
    </row>
    <row r="23" spans="1:12">
      <c r="A23" s="94" t="str">
        <f t="shared" ref="A23:A29" si="2">IF(A12="","",A12)</f>
        <v/>
      </c>
      <c r="B23" s="9"/>
      <c r="C23" s="9"/>
      <c r="D23" s="9"/>
      <c r="E23" s="9"/>
      <c r="F23" s="9"/>
      <c r="G23" s="9"/>
      <c r="H23" s="9"/>
      <c r="I23" s="9"/>
      <c r="J23" s="9"/>
      <c r="K23" s="9"/>
      <c r="L23" s="95" t="str">
        <f t="shared" ref="L23:L29" si="3">IF(SUM(B23:K23)=0,"",SUM(B23:K23))</f>
        <v/>
      </c>
    </row>
    <row r="24" spans="1:12">
      <c r="A24" s="94" t="str">
        <f t="shared" si="2"/>
        <v/>
      </c>
      <c r="B24" s="9"/>
      <c r="C24" s="9"/>
      <c r="D24" s="9"/>
      <c r="E24" s="9"/>
      <c r="F24" s="9"/>
      <c r="G24" s="9"/>
      <c r="H24" s="9"/>
      <c r="I24" s="9"/>
      <c r="J24" s="9"/>
      <c r="K24" s="9"/>
      <c r="L24" s="95" t="str">
        <f t="shared" si="3"/>
        <v/>
      </c>
    </row>
    <row r="25" spans="1:12">
      <c r="A25" s="94" t="str">
        <f t="shared" si="2"/>
        <v/>
      </c>
      <c r="B25" s="9"/>
      <c r="C25" s="9"/>
      <c r="D25" s="9"/>
      <c r="E25" s="9"/>
      <c r="F25" s="9"/>
      <c r="G25" s="9"/>
      <c r="H25" s="9"/>
      <c r="I25" s="9"/>
      <c r="J25" s="9"/>
      <c r="K25" s="9"/>
      <c r="L25" s="95" t="str">
        <f t="shared" si="3"/>
        <v/>
      </c>
    </row>
    <row r="26" spans="1:12">
      <c r="A26" s="94" t="str">
        <f t="shared" si="2"/>
        <v/>
      </c>
      <c r="B26" s="9"/>
      <c r="C26" s="9"/>
      <c r="D26" s="9"/>
      <c r="E26" s="9"/>
      <c r="F26" s="9"/>
      <c r="G26" s="9"/>
      <c r="H26" s="9"/>
      <c r="I26" s="9"/>
      <c r="J26" s="9"/>
      <c r="K26" s="9"/>
      <c r="L26" s="95" t="str">
        <f t="shared" si="3"/>
        <v/>
      </c>
    </row>
    <row r="27" spans="1:12">
      <c r="A27" s="94" t="str">
        <f t="shared" si="2"/>
        <v/>
      </c>
      <c r="B27" s="9"/>
      <c r="C27" s="9"/>
      <c r="D27" s="9"/>
      <c r="E27" s="9"/>
      <c r="F27" s="9"/>
      <c r="G27" s="9"/>
      <c r="H27" s="9"/>
      <c r="I27" s="9"/>
      <c r="J27" s="9"/>
      <c r="K27" s="9"/>
      <c r="L27" s="95" t="str">
        <f t="shared" si="3"/>
        <v/>
      </c>
    </row>
    <row r="28" spans="1:12">
      <c r="A28" s="94" t="str">
        <f t="shared" si="2"/>
        <v/>
      </c>
      <c r="B28" s="9"/>
      <c r="C28" s="9"/>
      <c r="D28" s="9"/>
      <c r="E28" s="9"/>
      <c r="F28" s="9"/>
      <c r="G28" s="9"/>
      <c r="H28" s="9"/>
      <c r="I28" s="9"/>
      <c r="J28" s="9"/>
      <c r="K28" s="9"/>
      <c r="L28" s="95" t="str">
        <f t="shared" si="3"/>
        <v/>
      </c>
    </row>
    <row r="29" spans="1:12">
      <c r="A29" s="94" t="str">
        <f t="shared" si="2"/>
        <v/>
      </c>
      <c r="B29" s="9"/>
      <c r="C29" s="9"/>
      <c r="D29" s="9"/>
      <c r="E29" s="9"/>
      <c r="F29" s="9"/>
      <c r="G29" s="9"/>
      <c r="H29" s="9"/>
      <c r="I29" s="9"/>
      <c r="J29" s="9"/>
      <c r="K29" s="9"/>
      <c r="L29" s="95" t="str">
        <f t="shared" si="3"/>
        <v/>
      </c>
    </row>
    <row r="30" spans="1:12" ht="43.7" customHeight="1">
      <c r="A30" s="1" t="s">
        <v>97</v>
      </c>
      <c r="B30" s="96" t="str">
        <f t="shared" ref="B30:K30" si="4">IF(COUNTIF(B23:B29,"&gt;0")&gt;1,"Attention, il n'est pas prévu d'avoir plusieurs activités sur la même UP","")</f>
        <v/>
      </c>
      <c r="C30" s="96" t="str">
        <f t="shared" si="4"/>
        <v/>
      </c>
      <c r="D30" s="96" t="str">
        <f t="shared" si="4"/>
        <v/>
      </c>
      <c r="E30" s="96" t="str">
        <f t="shared" si="4"/>
        <v/>
      </c>
      <c r="F30" s="96" t="str">
        <f t="shared" si="4"/>
        <v/>
      </c>
      <c r="G30" s="96" t="str">
        <f t="shared" si="4"/>
        <v/>
      </c>
      <c r="H30" s="96" t="str">
        <f t="shared" si="4"/>
        <v/>
      </c>
      <c r="I30" s="96" t="str">
        <f t="shared" si="4"/>
        <v/>
      </c>
      <c r="J30" s="96" t="str">
        <f t="shared" si="4"/>
        <v/>
      </c>
      <c r="K30" s="96" t="str">
        <f t="shared" si="4"/>
        <v/>
      </c>
    </row>
    <row r="32" spans="1:12" ht="15">
      <c r="A32" s="4" t="s">
        <v>98</v>
      </c>
      <c r="B32" s="179"/>
      <c r="C32" s="179"/>
      <c r="D32" s="179"/>
      <c r="E32" s="179"/>
    </row>
    <row r="33" spans="1:11" ht="23.85" customHeight="1">
      <c r="A33" s="82" t="s">
        <v>99</v>
      </c>
      <c r="B33" s="82" t="s">
        <v>100</v>
      </c>
      <c r="C33" s="82" t="s">
        <v>101</v>
      </c>
      <c r="D33" s="82" t="s">
        <v>102</v>
      </c>
      <c r="E33" s="82" t="s">
        <v>103</v>
      </c>
      <c r="F33" s="82" t="s">
        <v>104</v>
      </c>
      <c r="G33" s="82" t="s">
        <v>105</v>
      </c>
      <c r="H33" s="82" t="s">
        <v>106</v>
      </c>
      <c r="I33" s="82" t="s">
        <v>107</v>
      </c>
      <c r="J33" s="82" t="s">
        <v>108</v>
      </c>
      <c r="K33" s="82" t="s">
        <v>109</v>
      </c>
    </row>
    <row r="34" spans="1:11" ht="46.7" customHeight="1">
      <c r="A34" s="79" t="s">
        <v>110</v>
      </c>
      <c r="B34" s="97"/>
      <c r="C34" s="97"/>
      <c r="D34" s="97"/>
      <c r="E34" s="97"/>
      <c r="F34" s="97"/>
      <c r="G34" s="97"/>
      <c r="H34" s="97"/>
      <c r="I34" s="97"/>
      <c r="J34" s="97"/>
      <c r="K34" s="97"/>
    </row>
    <row r="35" spans="1:11" ht="52.15" customHeight="1">
      <c r="A35" s="79" t="s">
        <v>111</v>
      </c>
      <c r="B35" s="98"/>
      <c r="C35" s="98"/>
      <c r="D35" s="98"/>
      <c r="E35" s="98"/>
      <c r="F35" s="98"/>
      <c r="G35" s="98"/>
      <c r="H35" s="98"/>
      <c r="I35" s="98"/>
      <c r="J35" s="98"/>
      <c r="K35" s="98"/>
    </row>
    <row r="36" spans="1:11">
      <c r="A36" s="79" t="s">
        <v>112</v>
      </c>
      <c r="B36" s="99" t="str">
        <f>IF(B35="","",VLOOKUP(B35,param!$Q$10:$S$6045,2,0))</f>
        <v/>
      </c>
      <c r="C36" s="99" t="str">
        <f>IF(C35="","",VLOOKUP(C35,param!$Q$10:$S$6045,2,0))</f>
        <v/>
      </c>
      <c r="D36" s="99" t="str">
        <f>IF(D35="","",VLOOKUP(D35,param!$Q$10:$S$6045,2,0))</f>
        <v/>
      </c>
      <c r="E36" s="99" t="str">
        <f>IF(E35="","",VLOOKUP(E35,param!$Q$10:$S$6045,2,0))</f>
        <v/>
      </c>
      <c r="F36" s="99" t="str">
        <f>IF(F35="","",VLOOKUP(F35,param!$Q$10:$S$6045,2,0))</f>
        <v/>
      </c>
      <c r="G36" s="99" t="str">
        <f>IF(G35="","",VLOOKUP(G35,param!$Q$10:$S$6045,2,0))</f>
        <v/>
      </c>
      <c r="H36" s="99" t="str">
        <f>IF(H35="","",VLOOKUP(H35,param!$Q$10:$S$6045,2,0))</f>
        <v/>
      </c>
      <c r="I36" s="99" t="str">
        <f>IF(I35="","",VLOOKUP(I35,param!$Q$10:$S$6045,2,0))</f>
        <v/>
      </c>
      <c r="J36" s="99" t="str">
        <f>IF(J35="","",VLOOKUP(J35,param!$Q$10:$S$6045,2,0))</f>
        <v/>
      </c>
      <c r="K36" s="99" t="str">
        <f>IF(K35="","",VLOOKUP(K35,param!$Q$10:$S$6045,2,0))</f>
        <v/>
      </c>
    </row>
    <row r="37" spans="1:11">
      <c r="A37" s="79" t="s">
        <v>113</v>
      </c>
      <c r="B37" s="99" t="str">
        <f>IF(B35="","",VLOOKUP(B35,param!$Q$10:$S$6045,3,0))</f>
        <v/>
      </c>
      <c r="C37" s="99" t="str">
        <f>IF(C35="","",VLOOKUP(C35,param!$Q$10:$S$6045,3,0))</f>
        <v/>
      </c>
      <c r="D37" s="99" t="str">
        <f>IF(D35="","",VLOOKUP(D35,param!$Q$10:$S$6045,3,0))</f>
        <v/>
      </c>
      <c r="E37" s="99" t="str">
        <f>IF(E35="","",VLOOKUP(E35,param!$Q$10:$S$6045,3,0))</f>
        <v/>
      </c>
      <c r="F37" s="99" t="str">
        <f>IF(F35="","",VLOOKUP(F35,param!$Q$10:$S$6045,3,0))</f>
        <v/>
      </c>
      <c r="G37" s="99" t="str">
        <f>IF(G35="","",VLOOKUP(G35,param!$Q$10:$S$6045,3,0))</f>
        <v/>
      </c>
      <c r="H37" s="99" t="str">
        <f>IF(H35="","",VLOOKUP(H35,param!$Q$10:$S$6045,3,0))</f>
        <v/>
      </c>
      <c r="I37" s="99" t="str">
        <f>IF(I35="","",VLOOKUP(I35,param!$Q$10:$S$6045,3,0))</f>
        <v/>
      </c>
      <c r="J37" s="99" t="str">
        <f>IF(J35="","",VLOOKUP(J35,param!$Q$10:$S$6045,3,0))</f>
        <v/>
      </c>
      <c r="K37" s="99" t="str">
        <f>IF(K35="","",VLOOKUP(K35,param!$Q$10:$S$6045,3,0))</f>
        <v/>
      </c>
    </row>
    <row r="38" spans="1:11" ht="28.5">
      <c r="A38" s="94" t="s">
        <v>114</v>
      </c>
      <c r="B38" s="100"/>
      <c r="C38" s="100"/>
      <c r="D38" s="100"/>
      <c r="E38" s="100"/>
      <c r="F38" s="100"/>
      <c r="G38" s="100"/>
      <c r="H38" s="100"/>
      <c r="I38" s="100"/>
      <c r="J38" s="100"/>
      <c r="K38" s="100"/>
    </row>
    <row r="39" spans="1:11" ht="22.9" customHeight="1">
      <c r="A39" s="94" t="s">
        <v>115</v>
      </c>
      <c r="B39" s="99" t="str">
        <f t="shared" ref="B39:K39" si="5">IF(OR(B35="",B38=""),"",MAX(B36,B38))</f>
        <v/>
      </c>
      <c r="C39" s="99" t="str">
        <f t="shared" si="5"/>
        <v/>
      </c>
      <c r="D39" s="99" t="str">
        <f t="shared" si="5"/>
        <v/>
      </c>
      <c r="E39" s="99" t="str">
        <f t="shared" si="5"/>
        <v/>
      </c>
      <c r="F39" s="99" t="str">
        <f t="shared" si="5"/>
        <v/>
      </c>
      <c r="G39" s="99" t="str">
        <f t="shared" si="5"/>
        <v/>
      </c>
      <c r="H39" s="99" t="str">
        <f t="shared" si="5"/>
        <v/>
      </c>
      <c r="I39" s="99" t="str">
        <f t="shared" si="5"/>
        <v/>
      </c>
      <c r="J39" s="99" t="str">
        <f t="shared" si="5"/>
        <v/>
      </c>
      <c r="K39" s="99" t="str">
        <f t="shared" si="5"/>
        <v/>
      </c>
    </row>
    <row r="40" spans="1:11">
      <c r="A40" s="94" t="s">
        <v>116</v>
      </c>
      <c r="B40" s="100"/>
      <c r="C40" s="100"/>
      <c r="D40" s="100"/>
      <c r="E40" s="100"/>
      <c r="F40" s="100"/>
      <c r="G40" s="100"/>
      <c r="H40" s="100"/>
      <c r="I40" s="100"/>
      <c r="J40" s="100"/>
      <c r="K40" s="100"/>
    </row>
    <row r="41" spans="1:11">
      <c r="A41" s="94" t="s">
        <v>117</v>
      </c>
      <c r="B41" s="79" t="str">
        <f t="shared" ref="B41:K41" si="6">IF(B39="","",MAX(0,MIN(B40,B37)-B39))</f>
        <v/>
      </c>
      <c r="C41" s="79" t="str">
        <f t="shared" si="6"/>
        <v/>
      </c>
      <c r="D41" s="79" t="str">
        <f t="shared" si="6"/>
        <v/>
      </c>
      <c r="E41" s="79" t="str">
        <f t="shared" si="6"/>
        <v/>
      </c>
      <c r="F41" s="79" t="str">
        <f t="shared" si="6"/>
        <v/>
      </c>
      <c r="G41" s="79" t="str">
        <f t="shared" si="6"/>
        <v/>
      </c>
      <c r="H41" s="79" t="str">
        <f t="shared" si="6"/>
        <v/>
      </c>
      <c r="I41" s="79" t="str">
        <f t="shared" si="6"/>
        <v/>
      </c>
      <c r="J41" s="79" t="str">
        <f t="shared" si="6"/>
        <v/>
      </c>
      <c r="K41" s="79" t="str">
        <f t="shared" si="6"/>
        <v/>
      </c>
    </row>
    <row r="42" spans="1:11">
      <c r="A42" s="94" t="s">
        <v>118</v>
      </c>
      <c r="B42" s="79" t="str">
        <f>IF(B39="","",IF(OR(B40&gt;param!$B$2,B40="",B41=0),0,MAX(0,MIN(MIN(B40,param!$B$2+1)-MAX(B37,B39),150))))</f>
        <v/>
      </c>
      <c r="C42" s="79" t="str">
        <f>IF(C39="","",IF(OR(C40&gt;param!$B$2,C40="",C41=0),0,MAX(0,MIN(MIN(C40,param!$B$2+1)-MAX(C37,C39),150))))</f>
        <v/>
      </c>
      <c r="D42" s="79" t="str">
        <f>IF(D39="","",IF(OR(D40&gt;param!$B$2,D40="",D41=0),0,MAX(0,MIN(MIN(D40,param!$B$2+1)-MAX(D37,D39),150))))</f>
        <v/>
      </c>
      <c r="E42" s="79" t="str">
        <f>IF(E39="","",IF(OR(E40&gt;param!$B$2,E40="",E41=0),0,MAX(0,MIN(MIN(E40,param!$B$2+1)-MAX(E37,E39),150))))</f>
        <v/>
      </c>
      <c r="F42" s="79" t="str">
        <f>IF(F39="","",IF(OR(F40&gt;param!$B$2,F40="",F41=0),0,MAX(0,MIN(MIN(F40,param!$B$2+1)-MAX(F37,F39),150))))</f>
        <v/>
      </c>
      <c r="G42" s="79" t="str">
        <f>IF(G39="","",IF(OR(G40&gt;param!$B$2,G40="",G41=0),0,MAX(0,MIN(MIN(G40,param!$B$2+1)-MAX(G37,G39),150))))</f>
        <v/>
      </c>
      <c r="H42" s="79" t="str">
        <f>IF(H39="","",IF(OR(H40&gt;param!$B$2,H40="",H41=0),0,MAX(0,MIN(MIN(H40,param!$B$2+1)-MAX(H37,H39),150))))</f>
        <v/>
      </c>
      <c r="I42" s="79" t="str">
        <f>IF(I39="","",IF(OR(I40&gt;param!$B$2,I40="",I41=0),0,MAX(0,MIN(MIN(I40,param!$B$2+1)-MAX(I37,I39),150))))</f>
        <v/>
      </c>
      <c r="J42" s="79" t="str">
        <f>IF(J39="","",IF(OR(J40&gt;param!$B$2,J40="",J41=0),0,MAX(0,MIN(MIN(J40,param!$B$2+1)-MAX(J37,J39),150))))</f>
        <v/>
      </c>
      <c r="K42" s="79" t="str">
        <f>IF(K39="","",IF(OR(K40&gt;param!$B$2,K40="",K41=0),0,MAX(0,MIN(MIN(K40,param!$B$2+1)-MAX(K37,K39),150))))</f>
        <v/>
      </c>
    </row>
    <row r="43" spans="1:11">
      <c r="A43" s="94" t="s">
        <v>119</v>
      </c>
      <c r="B43" s="79" t="str">
        <f>IF(B39="","",MAX(0,IF(B40="",MIN(param!$B$5,B37-1),MIN(param!$B$5,B40-1))-MAX(param!$B$4,B39)+1))</f>
        <v/>
      </c>
      <c r="C43" s="79" t="str">
        <f>IF(C39="","",MAX(0,IF(C40="",MIN(param!$B$5,C37-1),MIN(param!$B$5,C40-1))-MAX(param!$B$4,C39)+1))</f>
        <v/>
      </c>
      <c r="D43" s="79" t="str">
        <f>IF(D39="","",MAX(0,IF(D40="",MIN(param!$B$5,D37-1),MIN(param!$B$5,D40-1))-MAX(param!$B$4,D39)+1))</f>
        <v/>
      </c>
      <c r="E43" s="79" t="str">
        <f>IF(E39="","",MAX(0,IF(E40="",MIN(param!$B$5,E37-1),MIN(param!$B$5,E40-1))-MAX(param!$B$4,E39)+1))</f>
        <v/>
      </c>
      <c r="F43" s="79" t="str">
        <f>IF(F39="","",MAX(0,IF(F40="",MIN(param!$B$5,F37-1),MIN(param!$B$5,F40-1))-MAX(param!$B$4,F39)+1))</f>
        <v/>
      </c>
      <c r="G43" s="79" t="str">
        <f>IF(G39="","",MAX(0,IF(G40="",MIN(param!$B$5,G37-1),MIN(param!$B$5,G40-1))-MAX(param!$B$4,G39)+1))</f>
        <v/>
      </c>
      <c r="H43" s="79" t="str">
        <f>IF(H39="","",MAX(0,IF(H40="",MIN(param!$B$5,H37-1),MIN(param!$B$5,H40-1))-MAX(param!$B$4,H39)+1))</f>
        <v/>
      </c>
      <c r="I43" s="79" t="str">
        <f>IF(I39="","",MAX(0,IF(I40="",MIN(param!$B$5,I37-1),MIN(param!$B$5,I40-1))-MAX(param!$B$4,I39)+1))</f>
        <v/>
      </c>
      <c r="J43" s="79" t="str">
        <f>IF(J39="","",MAX(0,IF(J40="",MIN(param!$B$5,J37-1),MIN(param!$B$5,J40-1))-MAX(param!$B$4,J39)+1))</f>
        <v/>
      </c>
      <c r="K43" s="79" t="str">
        <f>IF(K39="","",MAX(0,IF(K40="",MIN(param!$B$5,K37-1),MIN(param!$B$5,K40-1))-MAX(param!$B$4,K39)+1))</f>
        <v/>
      </c>
    </row>
    <row r="44" spans="1:11">
      <c r="B44" s="101"/>
    </row>
    <row r="47" spans="1:11" ht="15">
      <c r="A47" s="4" t="s">
        <v>120</v>
      </c>
    </row>
    <row r="48" spans="1:11" ht="27" customHeight="1">
      <c r="A48" s="82" t="s">
        <v>80</v>
      </c>
      <c r="B48" s="102" t="s">
        <v>121</v>
      </c>
      <c r="C48" s="102" t="s">
        <v>122</v>
      </c>
      <c r="D48" s="102" t="s">
        <v>123</v>
      </c>
      <c r="E48" s="93" t="s">
        <v>124</v>
      </c>
    </row>
    <row r="49" spans="1:5">
      <c r="A49" s="103" t="str">
        <f t="shared" ref="A49:A55" si="7">IF(A12="","",A12)</f>
        <v/>
      </c>
      <c r="B49" s="104" t="str">
        <f t="shared" ref="B49:B55" si="8">IF(A49="","",SUMPRODUCT($B$41:$K$41,B23:K23)/L23)</f>
        <v/>
      </c>
      <c r="C49" s="105" t="str">
        <f t="shared" ref="C49:C55" si="9">IF(A49="","",MIN(150,SUMPRODUCT($B$42:$K$42,B23:K23)/L23))</f>
        <v/>
      </c>
      <c r="D49" s="106" t="str">
        <f t="shared" ref="D49:D55" si="10">IF(A49="","",E12*B49)</f>
        <v/>
      </c>
      <c r="E49" s="88" t="str">
        <f t="shared" ref="E49:E55" si="11">IF(A49="","",E12*C49)</f>
        <v/>
      </c>
    </row>
    <row r="50" spans="1:5">
      <c r="A50" s="103" t="str">
        <f t="shared" si="7"/>
        <v/>
      </c>
      <c r="B50" s="104" t="str">
        <f t="shared" si="8"/>
        <v/>
      </c>
      <c r="C50" s="105" t="str">
        <f t="shared" si="9"/>
        <v/>
      </c>
      <c r="D50" s="106" t="str">
        <f t="shared" si="10"/>
        <v/>
      </c>
      <c r="E50" s="88" t="str">
        <f t="shared" si="11"/>
        <v/>
      </c>
    </row>
    <row r="51" spans="1:5">
      <c r="A51" s="103" t="str">
        <f t="shared" si="7"/>
        <v/>
      </c>
      <c r="B51" s="104" t="str">
        <f t="shared" si="8"/>
        <v/>
      </c>
      <c r="C51" s="105" t="str">
        <f t="shared" si="9"/>
        <v/>
      </c>
      <c r="D51" s="106" t="str">
        <f t="shared" si="10"/>
        <v/>
      </c>
      <c r="E51" s="88" t="str">
        <f t="shared" si="11"/>
        <v/>
      </c>
    </row>
    <row r="52" spans="1:5">
      <c r="A52" s="103" t="str">
        <f t="shared" si="7"/>
        <v/>
      </c>
      <c r="B52" s="104" t="str">
        <f t="shared" si="8"/>
        <v/>
      </c>
      <c r="C52" s="105" t="str">
        <f t="shared" si="9"/>
        <v/>
      </c>
      <c r="D52" s="106" t="str">
        <f t="shared" si="10"/>
        <v/>
      </c>
      <c r="E52" s="88" t="str">
        <f t="shared" si="11"/>
        <v/>
      </c>
    </row>
    <row r="53" spans="1:5">
      <c r="A53" s="103" t="str">
        <f t="shared" si="7"/>
        <v/>
      </c>
      <c r="B53" s="104" t="str">
        <f t="shared" si="8"/>
        <v/>
      </c>
      <c r="C53" s="105" t="str">
        <f t="shared" si="9"/>
        <v/>
      </c>
      <c r="D53" s="106" t="str">
        <f t="shared" si="10"/>
        <v/>
      </c>
      <c r="E53" s="88" t="str">
        <f t="shared" si="11"/>
        <v/>
      </c>
    </row>
    <row r="54" spans="1:5">
      <c r="A54" s="103" t="str">
        <f t="shared" si="7"/>
        <v/>
      </c>
      <c r="B54" s="104" t="str">
        <f t="shared" si="8"/>
        <v/>
      </c>
      <c r="C54" s="105" t="str">
        <f t="shared" si="9"/>
        <v/>
      </c>
      <c r="D54" s="106" t="str">
        <f t="shared" si="10"/>
        <v/>
      </c>
      <c r="E54" s="88" t="str">
        <f t="shared" si="11"/>
        <v/>
      </c>
    </row>
    <row r="55" spans="1:5">
      <c r="A55" s="103" t="str">
        <f t="shared" si="7"/>
        <v/>
      </c>
      <c r="B55" s="104" t="str">
        <f t="shared" si="8"/>
        <v/>
      </c>
      <c r="C55" s="105" t="str">
        <f t="shared" si="9"/>
        <v/>
      </c>
      <c r="D55" s="106" t="str">
        <f t="shared" si="10"/>
        <v/>
      </c>
      <c r="E55" s="88" t="str">
        <f t="shared" si="11"/>
        <v/>
      </c>
    </row>
    <row r="58" spans="1:5" ht="15">
      <c r="A58" s="4" t="s">
        <v>54</v>
      </c>
    </row>
    <row r="59" spans="1:5" ht="15">
      <c r="A59" s="82" t="s">
        <v>125</v>
      </c>
      <c r="B59" s="82" t="s">
        <v>126</v>
      </c>
    </row>
    <row r="60" spans="1:5" ht="15">
      <c r="A60" s="107">
        <f>ROUNDDOWN(SUM(D49:D55),2)</f>
        <v>0</v>
      </c>
      <c r="B60" s="107">
        <f>ROUNDDOWN(SUM(E49:E55),2)</f>
        <v>0</v>
      </c>
    </row>
    <row r="63" spans="1:5" ht="15">
      <c r="A63" s="108" t="s">
        <v>67</v>
      </c>
      <c r="B63" s="109"/>
      <c r="C63" s="110"/>
    </row>
    <row r="64" spans="1:5">
      <c r="A64" s="111" t="s">
        <v>68</v>
      </c>
      <c r="B64" s="71"/>
      <c r="C64" s="112"/>
    </row>
    <row r="65" spans="1:3" ht="15">
      <c r="A65" s="113"/>
      <c r="B65" s="71"/>
      <c r="C65" s="112"/>
    </row>
    <row r="66" spans="1:3" ht="15">
      <c r="A66" s="113" t="s">
        <v>69</v>
      </c>
      <c r="B66" s="71"/>
      <c r="C66" s="112"/>
    </row>
    <row r="67" spans="1:3" ht="15">
      <c r="A67" s="113"/>
      <c r="B67" s="71"/>
      <c r="C67" s="112"/>
    </row>
    <row r="68" spans="1:3" ht="15">
      <c r="A68" s="113" t="s">
        <v>127</v>
      </c>
      <c r="B68" s="71"/>
      <c r="C68" s="112"/>
    </row>
    <row r="69" spans="1:3">
      <c r="A69" s="114"/>
      <c r="B69" s="71"/>
      <c r="C69" s="112"/>
    </row>
    <row r="70" spans="1:3" ht="51" customHeight="1">
      <c r="A70" s="180" t="s">
        <v>71</v>
      </c>
      <c r="B70" s="180"/>
      <c r="C70" s="115" t="str">
        <f>param!$B$1</f>
        <v>V4</v>
      </c>
    </row>
    <row r="71" spans="1:3">
      <c r="A71" s="114"/>
      <c r="B71" s="71"/>
      <c r="C71" s="112"/>
    </row>
    <row r="72" spans="1:3" ht="15">
      <c r="A72" s="113" t="s">
        <v>74</v>
      </c>
      <c r="B72" s="71"/>
      <c r="C72" s="112"/>
    </row>
    <row r="73" spans="1:3">
      <c r="A73" s="114"/>
      <c r="B73" s="71"/>
      <c r="C73" s="112"/>
    </row>
    <row r="74" spans="1:3">
      <c r="A74" s="114"/>
      <c r="B74" s="71"/>
      <c r="C74" s="112"/>
    </row>
    <row r="75" spans="1:3">
      <c r="A75" s="114"/>
      <c r="B75" s="71"/>
      <c r="C75" s="112"/>
    </row>
    <row r="76" spans="1:3">
      <c r="A76" s="114"/>
      <c r="B76" s="71"/>
      <c r="C76" s="112"/>
    </row>
    <row r="77" spans="1:3">
      <c r="A77" s="116"/>
      <c r="B77" s="117"/>
      <c r="C77" s="118"/>
    </row>
  </sheetData>
  <sheetProtection sheet="1" objects="1" scenarios="1"/>
  <mergeCells count="5">
    <mergeCell ref="A1:L1"/>
    <mergeCell ref="B2:F2"/>
    <mergeCell ref="B3:F3"/>
    <mergeCell ref="B32:E32"/>
    <mergeCell ref="A70:B70"/>
  </mergeCells>
  <pageMargins left="0.4375" right="0.343055555555556" top="0.196527777777778" bottom="0.33541666666666697" header="0.196527777777778" footer="0.196527777777778"/>
  <pageSetup paperSize="77" scale="70" pageOrder="overThenDown" orientation="landscape" useFirstPageNumber="1" horizontalDpi="300" verticalDpi="300"/>
  <headerFooter>
    <oddFooter>&amp;L&amp;"Arial,Normal"&amp;10&amp;Kffffff&amp;F&amp;C&amp;"Arial,Normal"&amp;10&amp;KffffffPage &amp;P/&amp;N</oddFooter>
  </headerFooter>
  <legacyDrawing r:id="rId1"/>
  <extLst>
    <ext xmlns:x14="http://schemas.microsoft.com/office/spreadsheetml/2009/9/main" uri="{CCE6A557-97BC-4b89-ADB6-D9C93CAAB3DF}">
      <x14:dataValidations xmlns:xm="http://schemas.microsoft.com/office/excel/2006/main" count="2">
        <x14:dataValidation type="list" operator="equal" allowBlank="1" showErrorMessage="1">
          <x14:formula1>
            <xm:f>param!$A$9:$A$24</xm:f>
          </x14:formula1>
          <x14:formula2>
            <xm:f>0</xm:f>
          </x14:formula2>
          <xm:sqref>A12:A18</xm:sqref>
        </x14:dataValidation>
        <x14:dataValidation type="list" operator="equal" allowBlank="1" showErrorMessage="1">
          <x14:formula1>
            <xm:f>param!$Q$10:$Q$6045</xm:f>
          </x14:formula1>
          <x14:formula2>
            <xm:f>0</xm:f>
          </x14:formula2>
          <xm:sqref>B35:K35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J75"/>
  <sheetViews>
    <sheetView topLeftCell="A16" zoomScale="90" zoomScaleNormal="90" workbookViewId="0">
      <selection activeCell="B37" sqref="B37"/>
    </sheetView>
  </sheetViews>
  <sheetFormatPr baseColWidth="10" defaultColWidth="10.875" defaultRowHeight="14.25"/>
  <cols>
    <col min="1" max="1" width="34.75" style="1" customWidth="1"/>
    <col min="2" max="3" width="14.25" style="1" customWidth="1"/>
    <col min="4" max="6" width="22.375" style="1" customWidth="1"/>
    <col min="7" max="12" width="14.25" style="1" customWidth="1"/>
    <col min="13" max="1024" width="10.875" style="1"/>
  </cols>
  <sheetData>
    <row r="1" spans="1:12" ht="15">
      <c r="A1" s="178" t="s">
        <v>128</v>
      </c>
      <c r="B1" s="178"/>
      <c r="C1" s="178"/>
      <c r="D1" s="178"/>
      <c r="E1" s="178"/>
      <c r="F1" s="178"/>
      <c r="G1" s="178"/>
      <c r="H1" s="178"/>
      <c r="I1" s="178"/>
      <c r="J1" s="178"/>
      <c r="K1" s="178"/>
      <c r="L1" s="178"/>
    </row>
    <row r="2" spans="1:12">
      <c r="A2" s="78" t="s">
        <v>1</v>
      </c>
      <c r="B2" s="179" t="str">
        <f>IF(Synthèse!$B2="","",Synthèse!$B2)</f>
        <v/>
      </c>
      <c r="C2" s="179"/>
      <c r="D2" s="179"/>
      <c r="E2" s="179"/>
      <c r="F2" s="179"/>
    </row>
    <row r="3" spans="1:12">
      <c r="A3" s="78" t="s">
        <v>2</v>
      </c>
      <c r="B3" s="179" t="str">
        <f>IF(Synthèse!$B3="","",Synthèse!$B3)</f>
        <v/>
      </c>
      <c r="C3" s="179"/>
      <c r="D3" s="179"/>
      <c r="E3" s="179"/>
      <c r="F3" s="179"/>
    </row>
    <row r="5" spans="1:12" ht="15">
      <c r="A5" s="4" t="s">
        <v>76</v>
      </c>
    </row>
    <row r="6" spans="1:12">
      <c r="A6" s="79" t="s">
        <v>77</v>
      </c>
      <c r="B6" s="80">
        <f>Synthèse!$B$6</f>
        <v>0</v>
      </c>
    </row>
    <row r="7" spans="1:12">
      <c r="A7" s="79" t="s">
        <v>78</v>
      </c>
      <c r="B7" s="80">
        <f>Synthèse!$B$7</f>
        <v>0</v>
      </c>
    </row>
    <row r="8" spans="1:12">
      <c r="A8" s="79" t="s">
        <v>7</v>
      </c>
      <c r="B8" s="81">
        <f>Synthèse!$B$8</f>
        <v>1</v>
      </c>
    </row>
    <row r="10" spans="1:12" ht="15">
      <c r="A10" s="4" t="s">
        <v>129</v>
      </c>
    </row>
    <row r="11" spans="1:12" ht="34.35" customHeight="1">
      <c r="A11" s="82" t="s">
        <v>80</v>
      </c>
      <c r="B11" s="93" t="s">
        <v>83</v>
      </c>
      <c r="C11" s="93" t="s">
        <v>130</v>
      </c>
      <c r="D11" s="181" t="s">
        <v>131</v>
      </c>
      <c r="E11" s="181"/>
      <c r="F11" s="181"/>
    </row>
    <row r="12" spans="1:12" ht="26.85" customHeight="1">
      <c r="A12" s="119"/>
      <c r="B12" s="14"/>
      <c r="C12" s="106" t="str">
        <f t="shared" ref="C12:C18" si="0">IF(B12="","",B12/$B$8)</f>
        <v/>
      </c>
      <c r="D12" s="182" t="s">
        <v>132</v>
      </c>
      <c r="E12" s="182"/>
      <c r="F12" s="182"/>
    </row>
    <row r="13" spans="1:12" ht="26.85" customHeight="1">
      <c r="A13" s="119"/>
      <c r="B13" s="14"/>
      <c r="C13" s="106" t="str">
        <f t="shared" si="0"/>
        <v/>
      </c>
      <c r="D13" s="182" t="s">
        <v>132</v>
      </c>
      <c r="E13" s="182"/>
      <c r="F13" s="182"/>
    </row>
    <row r="14" spans="1:12" ht="26.85" customHeight="1">
      <c r="A14" s="119"/>
      <c r="B14" s="14"/>
      <c r="C14" s="106" t="str">
        <f t="shared" si="0"/>
        <v/>
      </c>
      <c r="D14" s="182" t="s">
        <v>132</v>
      </c>
      <c r="E14" s="182"/>
      <c r="F14" s="182"/>
    </row>
    <row r="15" spans="1:12" ht="26.85" customHeight="1">
      <c r="A15" s="119"/>
      <c r="B15" s="14"/>
      <c r="C15" s="106" t="str">
        <f t="shared" si="0"/>
        <v/>
      </c>
      <c r="D15" s="182" t="s">
        <v>132</v>
      </c>
      <c r="E15" s="182"/>
      <c r="F15" s="182"/>
      <c r="L15" s="53"/>
    </row>
    <row r="16" spans="1:12" ht="26.85" customHeight="1">
      <c r="A16" s="119"/>
      <c r="B16" s="14"/>
      <c r="C16" s="106" t="str">
        <f t="shared" si="0"/>
        <v/>
      </c>
      <c r="D16" s="182" t="s">
        <v>132</v>
      </c>
      <c r="E16" s="182"/>
      <c r="F16" s="182"/>
    </row>
    <row r="17" spans="1:12" ht="26.85" customHeight="1">
      <c r="A17" s="119"/>
      <c r="B17" s="14"/>
      <c r="C17" s="106" t="str">
        <f t="shared" si="0"/>
        <v/>
      </c>
      <c r="D17" s="182" t="s">
        <v>132</v>
      </c>
      <c r="E17" s="182"/>
      <c r="F17" s="182"/>
    </row>
    <row r="18" spans="1:12" ht="26.85" customHeight="1">
      <c r="A18" s="119"/>
      <c r="B18" s="14"/>
      <c r="C18" s="106" t="str">
        <f t="shared" si="0"/>
        <v/>
      </c>
      <c r="D18" s="182" t="s">
        <v>132</v>
      </c>
      <c r="E18" s="182"/>
      <c r="F18" s="182"/>
    </row>
    <row r="21" spans="1:12" ht="15">
      <c r="A21" s="4" t="s">
        <v>85</v>
      </c>
    </row>
    <row r="22" spans="1:12" ht="30">
      <c r="A22" s="82" t="s">
        <v>80</v>
      </c>
      <c r="B22" s="93" t="s">
        <v>86</v>
      </c>
      <c r="C22" s="93" t="s">
        <v>87</v>
      </c>
      <c r="D22" s="93" t="s">
        <v>88</v>
      </c>
      <c r="E22" s="93" t="s">
        <v>89</v>
      </c>
      <c r="F22" s="93" t="s">
        <v>90</v>
      </c>
      <c r="G22" s="93" t="s">
        <v>91</v>
      </c>
      <c r="H22" s="93" t="s">
        <v>92</v>
      </c>
      <c r="I22" s="93" t="s">
        <v>93</v>
      </c>
      <c r="J22" s="93" t="s">
        <v>94</v>
      </c>
      <c r="K22" s="93" t="s">
        <v>95</v>
      </c>
      <c r="L22" s="93" t="s">
        <v>96</v>
      </c>
    </row>
    <row r="23" spans="1:12">
      <c r="A23" s="94" t="str">
        <f t="shared" ref="A23:A29" si="1">IF(A12="","",A12)</f>
        <v/>
      </c>
      <c r="B23" s="9"/>
      <c r="C23" s="9"/>
      <c r="D23" s="9"/>
      <c r="E23" s="9"/>
      <c r="F23" s="9"/>
      <c r="G23" s="9"/>
      <c r="H23" s="9"/>
      <c r="I23" s="9"/>
      <c r="J23" s="9"/>
      <c r="K23" s="9"/>
      <c r="L23" s="95" t="str">
        <f t="shared" ref="L23:L29" si="2">IF(SUM(B23:K23)=0,"",SUM(B23:K23))</f>
        <v/>
      </c>
    </row>
    <row r="24" spans="1:12">
      <c r="A24" s="94" t="str">
        <f t="shared" si="1"/>
        <v/>
      </c>
      <c r="B24" s="9"/>
      <c r="C24" s="9"/>
      <c r="D24" s="9"/>
      <c r="E24" s="9"/>
      <c r="F24" s="9"/>
      <c r="G24" s="9"/>
      <c r="H24" s="9"/>
      <c r="I24" s="9"/>
      <c r="J24" s="9"/>
      <c r="K24" s="9"/>
      <c r="L24" s="95" t="str">
        <f t="shared" si="2"/>
        <v/>
      </c>
    </row>
    <row r="25" spans="1:12">
      <c r="A25" s="94" t="str">
        <f t="shared" si="1"/>
        <v/>
      </c>
      <c r="B25" s="9"/>
      <c r="C25" s="9"/>
      <c r="D25" s="9"/>
      <c r="E25" s="9"/>
      <c r="F25" s="9"/>
      <c r="G25" s="9"/>
      <c r="H25" s="9"/>
      <c r="I25" s="9"/>
      <c r="J25" s="9"/>
      <c r="K25" s="9"/>
      <c r="L25" s="95" t="str">
        <f t="shared" si="2"/>
        <v/>
      </c>
    </row>
    <row r="26" spans="1:12">
      <c r="A26" s="94" t="str">
        <f t="shared" si="1"/>
        <v/>
      </c>
      <c r="B26" s="9"/>
      <c r="C26" s="9"/>
      <c r="D26" s="9"/>
      <c r="E26" s="9"/>
      <c r="F26" s="9"/>
      <c r="G26" s="9"/>
      <c r="H26" s="9"/>
      <c r="I26" s="9"/>
      <c r="J26" s="9"/>
      <c r="K26" s="9"/>
      <c r="L26" s="95" t="str">
        <f t="shared" si="2"/>
        <v/>
      </c>
    </row>
    <row r="27" spans="1:12">
      <c r="A27" s="94" t="str">
        <f t="shared" si="1"/>
        <v/>
      </c>
      <c r="B27" s="9"/>
      <c r="C27" s="9"/>
      <c r="D27" s="9"/>
      <c r="E27" s="9"/>
      <c r="F27" s="9"/>
      <c r="G27" s="9"/>
      <c r="H27" s="9"/>
      <c r="I27" s="9"/>
      <c r="J27" s="9"/>
      <c r="K27" s="9"/>
      <c r="L27" s="95" t="str">
        <f t="shared" si="2"/>
        <v/>
      </c>
    </row>
    <row r="28" spans="1:12">
      <c r="A28" s="94" t="str">
        <f t="shared" si="1"/>
        <v/>
      </c>
      <c r="B28" s="9"/>
      <c r="C28" s="9"/>
      <c r="D28" s="9"/>
      <c r="E28" s="9"/>
      <c r="F28" s="9"/>
      <c r="G28" s="9"/>
      <c r="H28" s="9"/>
      <c r="I28" s="9"/>
      <c r="J28" s="9"/>
      <c r="K28" s="9"/>
      <c r="L28" s="95" t="str">
        <f t="shared" si="2"/>
        <v/>
      </c>
    </row>
    <row r="29" spans="1:12">
      <c r="A29" s="94" t="str">
        <f t="shared" si="1"/>
        <v/>
      </c>
      <c r="B29" s="9"/>
      <c r="C29" s="9"/>
      <c r="D29" s="9"/>
      <c r="E29" s="9"/>
      <c r="F29" s="9"/>
      <c r="G29" s="9"/>
      <c r="H29" s="9"/>
      <c r="I29" s="9"/>
      <c r="J29" s="9"/>
      <c r="K29" s="9"/>
      <c r="L29" s="95" t="str">
        <f t="shared" si="2"/>
        <v/>
      </c>
    </row>
    <row r="30" spans="1:12" ht="36" customHeight="1">
      <c r="A30" s="79" t="s">
        <v>97</v>
      </c>
      <c r="B30" s="96" t="str">
        <f t="shared" ref="B30:K30" si="3">IF(COUNTIF(B23:B29,"&gt;0")&gt;1,"Attention, il n'est pas prévu d'avoir plusieurs activités sur la même UP","")</f>
        <v/>
      </c>
      <c r="C30" s="120" t="str">
        <f t="shared" si="3"/>
        <v/>
      </c>
      <c r="D30" s="120" t="str">
        <f t="shared" si="3"/>
        <v/>
      </c>
      <c r="E30" s="120" t="str">
        <f t="shared" si="3"/>
        <v/>
      </c>
      <c r="F30" s="120" t="str">
        <f t="shared" si="3"/>
        <v/>
      </c>
      <c r="G30" s="120" t="str">
        <f t="shared" si="3"/>
        <v/>
      </c>
      <c r="H30" s="120" t="str">
        <f t="shared" si="3"/>
        <v/>
      </c>
      <c r="I30" s="120" t="str">
        <f t="shared" si="3"/>
        <v/>
      </c>
      <c r="J30" s="120" t="str">
        <f t="shared" si="3"/>
        <v/>
      </c>
      <c r="K30" s="120" t="str">
        <f t="shared" si="3"/>
        <v/>
      </c>
    </row>
    <row r="32" spans="1:12" ht="23.85" customHeight="1">
      <c r="A32" s="4" t="s">
        <v>98</v>
      </c>
    </row>
    <row r="33" spans="1:11" ht="15">
      <c r="A33" s="82" t="s">
        <v>99</v>
      </c>
      <c r="B33" s="82" t="s">
        <v>100</v>
      </c>
      <c r="C33" s="82" t="s">
        <v>101</v>
      </c>
      <c r="D33" s="82" t="s">
        <v>102</v>
      </c>
      <c r="E33" s="82" t="s">
        <v>103</v>
      </c>
      <c r="F33" s="82" t="s">
        <v>104</v>
      </c>
      <c r="G33" s="82" t="s">
        <v>105</v>
      </c>
      <c r="H33" s="82" t="s">
        <v>106</v>
      </c>
      <c r="I33" s="82" t="s">
        <v>107</v>
      </c>
      <c r="J33" s="82" t="s">
        <v>108</v>
      </c>
      <c r="K33" s="82" t="s">
        <v>109</v>
      </c>
    </row>
    <row r="34" spans="1:11" ht="31.5" customHeight="1">
      <c r="A34" s="79" t="s">
        <v>110</v>
      </c>
      <c r="B34" s="97"/>
      <c r="C34" s="97"/>
      <c r="D34" s="97"/>
      <c r="E34" s="97"/>
      <c r="F34" s="97"/>
      <c r="G34" s="97"/>
      <c r="H34" s="97"/>
      <c r="I34" s="97"/>
      <c r="J34" s="97"/>
      <c r="K34" s="97"/>
    </row>
    <row r="35" spans="1:11" ht="42.2" customHeight="1">
      <c r="A35" s="79" t="s">
        <v>111</v>
      </c>
      <c r="B35" s="98"/>
      <c r="C35" s="98"/>
      <c r="D35" s="98"/>
      <c r="E35" s="98"/>
      <c r="F35" s="98"/>
      <c r="G35" s="98"/>
      <c r="H35" s="98"/>
      <c r="I35" s="98"/>
      <c r="J35" s="98"/>
      <c r="K35" s="98"/>
    </row>
    <row r="36" spans="1:11">
      <c r="A36" s="79" t="s">
        <v>112</v>
      </c>
      <c r="B36" s="99" t="str">
        <f>IF(B35="","",VLOOKUP(B35,param!$Q$10:$S$6045,2,0))</f>
        <v/>
      </c>
      <c r="C36" s="99" t="str">
        <f>IF(C35="","",VLOOKUP(C35,param!$Q$10:$S$6045,2,0))</f>
        <v/>
      </c>
      <c r="D36" s="99" t="str">
        <f>IF(D35="","",VLOOKUP(D35,param!$Q$10:$S$6045,2,0))</f>
        <v/>
      </c>
      <c r="E36" s="99" t="str">
        <f>IF(E35="","",VLOOKUP(E35,param!$Q$10:$S$6045,2,0))</f>
        <v/>
      </c>
      <c r="F36" s="99" t="str">
        <f>IF(F35="","",VLOOKUP(F35,param!$Q$10:$S$6045,2,0))</f>
        <v/>
      </c>
      <c r="G36" s="99" t="str">
        <f>IF(G35="","",VLOOKUP(G35,param!$Q$10:$S$6045,2,0))</f>
        <v/>
      </c>
      <c r="H36" s="99" t="str">
        <f>IF(H35="","",VLOOKUP(H35,param!$Q$10:$S$6045,2,0))</f>
        <v/>
      </c>
      <c r="I36" s="99" t="str">
        <f>IF(I35="","",VLOOKUP(I35,param!$Q$10:$S$6045,2,0))</f>
        <v/>
      </c>
      <c r="J36" s="99" t="str">
        <f>IF(J35="","",VLOOKUP(J35,param!$Q$10:$S$6045,2,0))</f>
        <v/>
      </c>
      <c r="K36" s="99" t="str">
        <f>IF(K35="","",VLOOKUP(K35,param!$Q$10:$S$6045,2,0))</f>
        <v/>
      </c>
    </row>
    <row r="37" spans="1:11">
      <c r="A37" s="79" t="s">
        <v>113</v>
      </c>
      <c r="B37" s="99" t="str">
        <f>IF(B35="","",VLOOKUP(B35,param!$Q$10:$S$6045,3,0))</f>
        <v/>
      </c>
      <c r="C37" s="99" t="str">
        <f>IF(C35="","",VLOOKUP(C35,param!$Q$10:$S$6045,3,0))</f>
        <v/>
      </c>
      <c r="D37" s="99" t="str">
        <f>IF(D35="","",VLOOKUP(D35,param!$Q$10:$S$6045,3,0))</f>
        <v/>
      </c>
      <c r="E37" s="99" t="str">
        <f>IF(E35="","",VLOOKUP(E35,param!$Q$10:$S$6045,3,0))</f>
        <v/>
      </c>
      <c r="F37" s="99" t="str">
        <f>IF(F35="","",VLOOKUP(F35,param!$Q$10:$S$6045,3,0))</f>
        <v/>
      </c>
      <c r="G37" s="99" t="str">
        <f>IF(G35="","",VLOOKUP(G35,param!$Q$10:$S$6045,3,0))</f>
        <v/>
      </c>
      <c r="H37" s="99" t="str">
        <f>IF(H35="","",VLOOKUP(H35,param!$Q$10:$S$6045,3,0))</f>
        <v/>
      </c>
      <c r="I37" s="99" t="str">
        <f>IF(I35="","",VLOOKUP(I35,param!$Q$10:$S$6045,3,0))</f>
        <v/>
      </c>
      <c r="J37" s="99" t="str">
        <f>IF(J35="","",VLOOKUP(J35,param!$Q$10:$S$6045,3,0))</f>
        <v/>
      </c>
      <c r="K37" s="99" t="str">
        <f>IF(K35="","",VLOOKUP(K35,param!$Q$10:$S$6045,3,0))</f>
        <v/>
      </c>
    </row>
    <row r="38" spans="1:11" ht="28.5">
      <c r="A38" s="94" t="s">
        <v>114</v>
      </c>
      <c r="B38" s="100"/>
      <c r="C38" s="100"/>
      <c r="D38" s="100"/>
      <c r="E38" s="100"/>
      <c r="F38" s="100"/>
      <c r="G38" s="100"/>
      <c r="H38" s="100"/>
      <c r="I38" s="100"/>
      <c r="J38" s="100"/>
      <c r="K38" s="100"/>
    </row>
    <row r="39" spans="1:11" ht="22.9" customHeight="1">
      <c r="A39" s="94" t="s">
        <v>115</v>
      </c>
      <c r="B39" s="99" t="str">
        <f t="shared" ref="B39:K39" si="4">IF(OR(B35="",B38=""),"",MAX(B36,B38))</f>
        <v/>
      </c>
      <c r="C39" s="99" t="str">
        <f t="shared" si="4"/>
        <v/>
      </c>
      <c r="D39" s="99" t="str">
        <f t="shared" si="4"/>
        <v/>
      </c>
      <c r="E39" s="99" t="str">
        <f t="shared" si="4"/>
        <v/>
      </c>
      <c r="F39" s="99" t="str">
        <f t="shared" si="4"/>
        <v/>
      </c>
      <c r="G39" s="99" t="str">
        <f t="shared" si="4"/>
        <v/>
      </c>
      <c r="H39" s="99" t="str">
        <f t="shared" si="4"/>
        <v/>
      </c>
      <c r="I39" s="99" t="str">
        <f t="shared" si="4"/>
        <v/>
      </c>
      <c r="J39" s="99" t="str">
        <f t="shared" si="4"/>
        <v/>
      </c>
      <c r="K39" s="99" t="str">
        <f t="shared" si="4"/>
        <v/>
      </c>
    </row>
    <row r="40" spans="1:11">
      <c r="A40" s="94" t="s">
        <v>116</v>
      </c>
      <c r="B40" s="100"/>
      <c r="C40" s="100"/>
      <c r="D40" s="100"/>
      <c r="E40" s="100"/>
      <c r="F40" s="100"/>
      <c r="G40" s="100"/>
      <c r="H40" s="100"/>
      <c r="I40" s="100"/>
      <c r="J40" s="100"/>
      <c r="K40" s="100"/>
    </row>
    <row r="41" spans="1:11">
      <c r="A41" s="94" t="s">
        <v>117</v>
      </c>
      <c r="B41" s="79" t="str">
        <f t="shared" ref="B41:K41" si="5">IF(B39="","",MAX(0,MIN(B40,B37)-B39))</f>
        <v/>
      </c>
      <c r="C41" s="79" t="str">
        <f t="shared" si="5"/>
        <v/>
      </c>
      <c r="D41" s="79" t="str">
        <f t="shared" si="5"/>
        <v/>
      </c>
      <c r="E41" s="79" t="str">
        <f t="shared" si="5"/>
        <v/>
      </c>
      <c r="F41" s="79" t="str">
        <f t="shared" si="5"/>
        <v/>
      </c>
      <c r="G41" s="79" t="str">
        <f t="shared" si="5"/>
        <v/>
      </c>
      <c r="H41" s="79" t="str">
        <f t="shared" si="5"/>
        <v/>
      </c>
      <c r="I41" s="79" t="str">
        <f t="shared" si="5"/>
        <v/>
      </c>
      <c r="J41" s="79" t="str">
        <f t="shared" si="5"/>
        <v/>
      </c>
      <c r="K41" s="79" t="str">
        <f t="shared" si="5"/>
        <v/>
      </c>
    </row>
    <row r="42" spans="1:11">
      <c r="A42" s="94" t="s">
        <v>118</v>
      </c>
      <c r="B42" s="79" t="str">
        <f>IF(B39="","",IF(OR(B40&gt;param!$B$2,B40="",B41=0),0,MAX(0,MIN(MIN(B40,param!$B$2+1)-MAX(B37,B39),150))))</f>
        <v/>
      </c>
      <c r="C42" s="79" t="str">
        <f>IF(C39="","",IF(OR(C40&gt;param!$B$2,C40="",C41=0),0,MAX(0,MIN(MIN(C40,param!$B$2+1)-MAX(C37,C39),150))))</f>
        <v/>
      </c>
      <c r="D42" s="79" t="str">
        <f>IF(D39="","",IF(OR(D40&gt;param!$B$2,D40="",D41=0),0,MAX(0,MIN(MIN(D40,param!$B$2+1)-MAX(D37,D39),150))))</f>
        <v/>
      </c>
      <c r="E42" s="79" t="str">
        <f>IF(E39="","",IF(OR(E40&gt;param!$B$2,E40="",E41=0),0,MAX(0,MIN(MIN(E40,param!$B$2+1)-MAX(E37,E39),150))))</f>
        <v/>
      </c>
      <c r="F42" s="79" t="str">
        <f>IF(F39="","",IF(OR(F40&gt;param!$B$2,F40="",F41=0),0,MAX(0,MIN(MIN(F40,param!$B$2+1)-MAX(F37,F39),150))))</f>
        <v/>
      </c>
      <c r="G42" s="79" t="str">
        <f>IF(G39="","",IF(OR(G40&gt;param!$B$2,G40="",G41=0),0,MAX(0,MIN(MIN(G40,param!$B$2+1)-MAX(G37,G39),150))))</f>
        <v/>
      </c>
      <c r="H42" s="79" t="str">
        <f>IF(H39="","",IF(OR(H40&gt;param!$B$2,H40="",H41=0),0,MAX(0,MIN(MIN(H40,param!$B$2+1)-MAX(H37,H39),150))))</f>
        <v/>
      </c>
      <c r="I42" s="79" t="str">
        <f>IF(I39="","",IF(OR(I40&gt;param!$B$2,I40="",I41=0),0,MAX(0,MIN(MIN(I40,param!$B$2+1)-MAX(I37,I39),150))))</f>
        <v/>
      </c>
      <c r="J42" s="79" t="str">
        <f>IF(J39="","",IF(OR(J40&gt;param!$B$2,J40="",J41=0),0,MAX(0,MIN(MIN(J40,param!$B$2+1)-MAX(J37,J39),150))))</f>
        <v/>
      </c>
      <c r="K42" s="79" t="str">
        <f>IF(K39="","",IF(OR(K40&gt;param!$B$2,K40="",K41=0),0,MAX(0,MIN(MIN(K40,param!$B$2+1)-MAX(K37,K39),150))))</f>
        <v/>
      </c>
    </row>
    <row r="43" spans="1:11">
      <c r="A43" s="94" t="s">
        <v>119</v>
      </c>
      <c r="B43" s="79" t="str">
        <f>IF(B39="","",MAX(0,IF(B40="",MIN(param!$B$5,B37-1),MIN(param!$B$5,B40-1))-MAX(param!$B$4,B39)+1))</f>
        <v/>
      </c>
      <c r="C43" s="79" t="str">
        <f>IF(C39="","",MAX(0,IF(C40="",MIN(param!$B$5,C37-1),MIN(param!$B$5,C40-1))-MAX(param!$B$4,C39)+1))</f>
        <v/>
      </c>
      <c r="D43" s="79" t="str">
        <f>IF(D39="","",MAX(0,IF(D40="",MIN(param!$B$5,D37-1),MIN(param!$B$5,D40-1))-MAX(param!$B$4,D39)+1))</f>
        <v/>
      </c>
      <c r="E43" s="79" t="str">
        <f>IF(E39="","",MAX(0,IF(E40="",MIN(param!$B$5,E37-1),MIN(param!$B$5,E40-1))-MAX(param!$B$4,E39)+1))</f>
        <v/>
      </c>
      <c r="F43" s="79" t="str">
        <f>IF(F39="","",MAX(0,IF(F40="",MIN(param!$B$5,F37-1),MIN(param!$B$5,F40-1))-MAX(param!$B$4,F39)+1))</f>
        <v/>
      </c>
      <c r="G43" s="79" t="str">
        <f>IF(G39="","",MAX(0,IF(G40="",MIN(param!$B$5,G37-1),MIN(param!$B$5,G40-1))-MAX(param!$B$4,G39)+1))</f>
        <v/>
      </c>
      <c r="H43" s="79" t="str">
        <f>IF(H39="","",MAX(0,IF(H40="",MIN(param!$B$5,H37-1),MIN(param!$B$5,H40-1))-MAX(param!$B$4,H39)+1))</f>
        <v/>
      </c>
      <c r="I43" s="79" t="str">
        <f>IF(I39="","",MAX(0,IF(I40="",MIN(param!$B$5,I37-1),MIN(param!$B$5,I40-1))-MAX(param!$B$4,I39)+1))</f>
        <v/>
      </c>
      <c r="J43" s="79" t="str">
        <f>IF(J39="","",MAX(0,IF(J40="",MIN(param!$B$5,J37-1),MIN(param!$B$5,J40-1))-MAX(param!$B$4,J39)+1))</f>
        <v/>
      </c>
      <c r="K43" s="79" t="str">
        <f>IF(K39="","",MAX(0,IF(K40="",MIN(param!$B$5,K37-1),MIN(param!$B$5,K40-1))-MAX(param!$B$4,K39)+1))</f>
        <v/>
      </c>
    </row>
    <row r="46" spans="1:11" ht="15">
      <c r="A46" s="4" t="s">
        <v>133</v>
      </c>
    </row>
    <row r="47" spans="1:11" ht="22.5" customHeight="1">
      <c r="A47" s="82" t="s">
        <v>80</v>
      </c>
      <c r="B47" s="93" t="s">
        <v>134</v>
      </c>
      <c r="C47" s="93" t="s">
        <v>122</v>
      </c>
      <c r="D47" s="82" t="s">
        <v>123</v>
      </c>
      <c r="E47" s="93" t="s">
        <v>124</v>
      </c>
    </row>
    <row r="48" spans="1:11">
      <c r="A48" s="94" t="str">
        <f t="shared" ref="A48:A54" si="6">IF(A12="","",A12)</f>
        <v/>
      </c>
      <c r="B48" s="104" t="str">
        <f t="shared" ref="B48:B54" si="7">IF(A48="","",SUMPRODUCT($B$41:$K$41,B23:K23)/L23)</f>
        <v/>
      </c>
      <c r="C48" s="105" t="str">
        <f t="shared" ref="C48:C54" si="8">IF(A48="","",MIN(150,SUMPRODUCT($B$42:$K$42,B23:K23)/L23))</f>
        <v/>
      </c>
      <c r="D48" s="106" t="str">
        <f t="shared" ref="D48:D54" si="9">IF($L23="","",$C12*B48)</f>
        <v/>
      </c>
      <c r="E48" s="106" t="str">
        <f t="shared" ref="E48:E54" si="10">IF(A48="","",C12*C48)</f>
        <v/>
      </c>
    </row>
    <row r="49" spans="1:5">
      <c r="A49" s="94" t="str">
        <f t="shared" si="6"/>
        <v/>
      </c>
      <c r="B49" s="104" t="str">
        <f t="shared" si="7"/>
        <v/>
      </c>
      <c r="C49" s="105" t="str">
        <f t="shared" si="8"/>
        <v/>
      </c>
      <c r="D49" s="106" t="str">
        <f t="shared" si="9"/>
        <v/>
      </c>
      <c r="E49" s="106" t="str">
        <f t="shared" si="10"/>
        <v/>
      </c>
    </row>
    <row r="50" spans="1:5">
      <c r="A50" s="94" t="str">
        <f t="shared" si="6"/>
        <v/>
      </c>
      <c r="B50" s="104" t="str">
        <f t="shared" si="7"/>
        <v/>
      </c>
      <c r="C50" s="105" t="str">
        <f t="shared" si="8"/>
        <v/>
      </c>
      <c r="D50" s="121" t="str">
        <f t="shared" si="9"/>
        <v/>
      </c>
      <c r="E50" s="106" t="str">
        <f t="shared" si="10"/>
        <v/>
      </c>
    </row>
    <row r="51" spans="1:5">
      <c r="A51" s="94" t="str">
        <f t="shared" si="6"/>
        <v/>
      </c>
      <c r="B51" s="104" t="str">
        <f t="shared" si="7"/>
        <v/>
      </c>
      <c r="C51" s="122" t="str">
        <f t="shared" si="8"/>
        <v/>
      </c>
      <c r="D51" s="121" t="str">
        <f t="shared" si="9"/>
        <v/>
      </c>
      <c r="E51" s="106" t="str">
        <f t="shared" si="10"/>
        <v/>
      </c>
    </row>
    <row r="52" spans="1:5">
      <c r="A52" s="94" t="str">
        <f t="shared" si="6"/>
        <v/>
      </c>
      <c r="B52" s="104" t="str">
        <f t="shared" si="7"/>
        <v/>
      </c>
      <c r="C52" s="105" t="str">
        <f t="shared" si="8"/>
        <v/>
      </c>
      <c r="D52" s="106" t="str">
        <f t="shared" si="9"/>
        <v/>
      </c>
      <c r="E52" s="106" t="str">
        <f t="shared" si="10"/>
        <v/>
      </c>
    </row>
    <row r="53" spans="1:5">
      <c r="A53" s="94" t="str">
        <f t="shared" si="6"/>
        <v/>
      </c>
      <c r="B53" s="104" t="str">
        <f t="shared" si="7"/>
        <v/>
      </c>
      <c r="C53" s="105" t="str">
        <f t="shared" si="8"/>
        <v/>
      </c>
      <c r="D53" s="106" t="str">
        <f t="shared" si="9"/>
        <v/>
      </c>
      <c r="E53" s="106" t="str">
        <f t="shared" si="10"/>
        <v/>
      </c>
    </row>
    <row r="54" spans="1:5">
      <c r="A54" s="94" t="str">
        <f t="shared" si="6"/>
        <v/>
      </c>
      <c r="B54" s="104" t="str">
        <f t="shared" si="7"/>
        <v/>
      </c>
      <c r="C54" s="105" t="str">
        <f t="shared" si="8"/>
        <v/>
      </c>
      <c r="D54" s="106" t="str">
        <f t="shared" si="9"/>
        <v/>
      </c>
      <c r="E54" s="106" t="str">
        <f t="shared" si="10"/>
        <v/>
      </c>
    </row>
    <row r="56" spans="1:5" ht="15">
      <c r="A56" s="4" t="s">
        <v>54</v>
      </c>
    </row>
    <row r="57" spans="1:5" ht="15">
      <c r="A57" s="82" t="s">
        <v>125</v>
      </c>
      <c r="B57" s="82" t="s">
        <v>126</v>
      </c>
    </row>
    <row r="58" spans="1:5" ht="15">
      <c r="A58" s="107">
        <f>ROUNDDOWN(SUM(D48:D54),2)</f>
        <v>0</v>
      </c>
      <c r="B58" s="107">
        <f>ROUNDDOWN(SUM(E48:E54),2)</f>
        <v>0</v>
      </c>
    </row>
    <row r="61" spans="1:5" ht="15">
      <c r="A61" s="108" t="s">
        <v>67</v>
      </c>
      <c r="B61" s="109"/>
      <c r="C61" s="110"/>
    </row>
    <row r="62" spans="1:5">
      <c r="A62" s="111" t="s">
        <v>68</v>
      </c>
      <c r="B62" s="71"/>
      <c r="C62" s="112"/>
    </row>
    <row r="63" spans="1:5" ht="15">
      <c r="A63" s="113"/>
      <c r="B63" s="71"/>
      <c r="C63" s="112"/>
    </row>
    <row r="64" spans="1:5" ht="15">
      <c r="A64" s="113" t="s">
        <v>69</v>
      </c>
      <c r="B64" s="71"/>
      <c r="C64" s="112"/>
    </row>
    <row r="65" spans="1:3" ht="15">
      <c r="A65" s="113"/>
      <c r="B65" s="71"/>
      <c r="C65" s="112"/>
    </row>
    <row r="66" spans="1:3" ht="15">
      <c r="A66" s="113" t="s">
        <v>127</v>
      </c>
      <c r="B66" s="71"/>
      <c r="C66" s="112"/>
    </row>
    <row r="67" spans="1:3">
      <c r="A67" s="114"/>
      <c r="B67" s="71"/>
      <c r="C67" s="112"/>
    </row>
    <row r="68" spans="1:3" ht="42.4" customHeight="1">
      <c r="A68" s="180" t="s">
        <v>71</v>
      </c>
      <c r="B68" s="180"/>
      <c r="C68" s="115" t="str">
        <f>param!$B$1</f>
        <v>V4</v>
      </c>
    </row>
    <row r="69" spans="1:3">
      <c r="A69" s="114"/>
      <c r="B69" s="71"/>
      <c r="C69" s="112"/>
    </row>
    <row r="70" spans="1:3" ht="15">
      <c r="A70" s="113" t="s">
        <v>74</v>
      </c>
      <c r="B70" s="71"/>
      <c r="C70" s="112"/>
    </row>
    <row r="71" spans="1:3">
      <c r="A71" s="114"/>
      <c r="B71" s="71"/>
      <c r="C71" s="112"/>
    </row>
    <row r="72" spans="1:3">
      <c r="A72" s="114"/>
      <c r="B72" s="71"/>
      <c r="C72" s="112"/>
    </row>
    <row r="73" spans="1:3">
      <c r="A73" s="114"/>
      <c r="B73" s="71"/>
      <c r="C73" s="112"/>
    </row>
    <row r="74" spans="1:3">
      <c r="A74" s="114"/>
      <c r="B74" s="71"/>
      <c r="C74" s="112"/>
    </row>
    <row r="75" spans="1:3">
      <c r="A75" s="116"/>
      <c r="B75" s="117"/>
      <c r="C75" s="118"/>
    </row>
  </sheetData>
  <sheetProtection sheet="1" objects="1" scenarios="1"/>
  <mergeCells count="12">
    <mergeCell ref="D18:F18"/>
    <mergeCell ref="A68:B68"/>
    <mergeCell ref="D13:F13"/>
    <mergeCell ref="D14:F14"/>
    <mergeCell ref="D15:F15"/>
    <mergeCell ref="D16:F16"/>
    <mergeCell ref="D17:F17"/>
    <mergeCell ref="A1:L1"/>
    <mergeCell ref="B2:F2"/>
    <mergeCell ref="B3:F3"/>
    <mergeCell ref="D11:F11"/>
    <mergeCell ref="D12:F12"/>
  </mergeCells>
  <pageMargins left="0.14374999999999999" right="0.33194444444444399" top="0.196527777777778" bottom="0.33541666666666697" header="0.196527777777778" footer="0.196527777777778"/>
  <pageSetup paperSize="77" scale="65" orientation="landscape" horizontalDpi="300" verticalDpi="300"/>
  <headerFooter>
    <oddFooter>&amp;L&amp;"Arial,Normal"&amp;10&amp;Kffffff&amp;F&amp;C&amp;"Arial,Normal"&amp;10&amp;KffffffPage &amp;P/&amp;N</oddFooter>
  </headerFooter>
  <legacyDrawing r:id="rId1"/>
  <extLst>
    <ext xmlns:x14="http://schemas.microsoft.com/office/spreadsheetml/2009/9/main" uri="{CCE6A557-97BC-4b89-ADB6-D9C93CAAB3DF}">
      <x14:dataValidations xmlns:xm="http://schemas.microsoft.com/office/excel/2006/main" count="2">
        <x14:dataValidation type="list" operator="equal" allowBlank="1" showErrorMessage="1">
          <x14:formula1>
            <xm:f>param!$Q$10:$Q$6045</xm:f>
          </x14:formula1>
          <x14:formula2>
            <xm:f>0</xm:f>
          </x14:formula2>
          <xm:sqref>B35:K35</xm:sqref>
        </x14:dataValidation>
        <x14:dataValidation type="list" operator="equal">
          <x14:formula1>
            <xm:f>param!$I$9:$I$24</xm:f>
          </x14:formula1>
          <x14:formula2>
            <xm:f>0</xm:f>
          </x14:formula2>
          <xm:sqref>A12:A18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J69"/>
  <sheetViews>
    <sheetView topLeftCell="A25" zoomScale="90" zoomScaleNormal="90" workbookViewId="0">
      <selection activeCell="B45" sqref="B45"/>
    </sheetView>
  </sheetViews>
  <sheetFormatPr baseColWidth="10" defaultColWidth="10.875" defaultRowHeight="14.25"/>
  <cols>
    <col min="1" max="1" width="32.375" style="1" customWidth="1"/>
    <col min="2" max="4" width="13.125" style="1" customWidth="1"/>
    <col min="5" max="5" width="14.375" style="1" customWidth="1"/>
    <col min="6" max="12" width="13.125" style="1" customWidth="1"/>
    <col min="13" max="1024" width="10.875" style="1"/>
  </cols>
  <sheetData>
    <row r="1" spans="1:12" ht="15">
      <c r="A1" s="178" t="s">
        <v>135</v>
      </c>
      <c r="B1" s="178"/>
      <c r="C1" s="178"/>
      <c r="D1" s="178"/>
      <c r="E1" s="178"/>
      <c r="F1" s="178"/>
      <c r="G1" s="178"/>
      <c r="H1" s="178"/>
      <c r="I1" s="178"/>
      <c r="J1" s="178"/>
      <c r="K1" s="178"/>
      <c r="L1" s="178"/>
    </row>
    <row r="2" spans="1:12">
      <c r="A2" s="78" t="s">
        <v>1</v>
      </c>
      <c r="B2" s="179" t="str">
        <f>IF(Synthèse!$B2="","",Synthèse!$B2)</f>
        <v/>
      </c>
      <c r="C2" s="179"/>
      <c r="D2" s="179"/>
      <c r="E2" s="179"/>
      <c r="F2" s="179"/>
    </row>
    <row r="3" spans="1:12">
      <c r="A3" s="78" t="s">
        <v>2</v>
      </c>
      <c r="B3" s="179" t="str">
        <f>IF(Synthèse!$B3="","",Synthèse!$B3)</f>
        <v/>
      </c>
      <c r="C3" s="179"/>
      <c r="D3" s="179"/>
      <c r="E3" s="179"/>
      <c r="F3" s="179"/>
    </row>
    <row r="5" spans="1:12" ht="15">
      <c r="A5" s="4" t="s">
        <v>76</v>
      </c>
      <c r="B5" s="123" t="s">
        <v>136</v>
      </c>
    </row>
    <row r="6" spans="1:12">
      <c r="A6" s="79" t="s">
        <v>77</v>
      </c>
      <c r="B6" s="80">
        <f>Synthèse!$B$6</f>
        <v>0</v>
      </c>
    </row>
    <row r="7" spans="1:12">
      <c r="A7" s="79" t="s">
        <v>78</v>
      </c>
      <c r="B7" s="80">
        <f>Synthèse!$B$7</f>
        <v>0</v>
      </c>
    </row>
    <row r="8" spans="1:12">
      <c r="A8" s="79" t="s">
        <v>7</v>
      </c>
      <c r="B8" s="81">
        <f>Synthèse!$B$8</f>
        <v>1</v>
      </c>
    </row>
    <row r="10" spans="1:12" ht="15">
      <c r="A10" s="4" t="s">
        <v>79</v>
      </c>
    </row>
    <row r="11" spans="1:12" ht="15">
      <c r="A11" s="82" t="s">
        <v>137</v>
      </c>
      <c r="B11" s="124" t="s">
        <v>81</v>
      </c>
      <c r="C11" s="84" t="s">
        <v>82</v>
      </c>
      <c r="D11" s="85" t="s">
        <v>138</v>
      </c>
      <c r="E11" s="82" t="s">
        <v>139</v>
      </c>
    </row>
    <row r="12" spans="1:12">
      <c r="A12" s="119"/>
      <c r="B12" s="87"/>
      <c r="C12" s="79" t="str">
        <f>IF(A12="","",VLOOKUP(A12,param!$E$9:$F$24,2,0))</f>
        <v/>
      </c>
      <c r="D12" s="88" t="str">
        <f t="shared" ref="D12:D18" si="0">IF(A12="","",C12*B12)</f>
        <v/>
      </c>
      <c r="E12" s="89" t="str">
        <f t="shared" ref="E12:E18" si="1">IF(A12="","",IFERROR((D12/L23),))</f>
        <v/>
      </c>
      <c r="F12" s="90"/>
    </row>
    <row r="13" spans="1:12">
      <c r="A13" s="119"/>
      <c r="B13" s="87"/>
      <c r="C13" s="79" t="str">
        <f>IF(A13="","",VLOOKUP(A13,param!$E$9:$F$24,2,0))</f>
        <v/>
      </c>
      <c r="D13" s="88" t="str">
        <f t="shared" si="0"/>
        <v/>
      </c>
      <c r="E13" s="89" t="str">
        <f t="shared" si="1"/>
        <v/>
      </c>
    </row>
    <row r="14" spans="1:12">
      <c r="A14" s="119"/>
      <c r="B14" s="87"/>
      <c r="C14" s="79" t="str">
        <f>IF(A14="","",VLOOKUP(A14,param!$E$9:$F$24,2,0))</f>
        <v/>
      </c>
      <c r="D14" s="91" t="str">
        <f t="shared" si="0"/>
        <v/>
      </c>
      <c r="E14" s="89" t="str">
        <f t="shared" si="1"/>
        <v/>
      </c>
    </row>
    <row r="15" spans="1:12">
      <c r="A15" s="119"/>
      <c r="B15" s="87"/>
      <c r="C15" s="79" t="str">
        <f>IF(A15="","",VLOOKUP(A15,param!$E$9:$F$24,2,0))</f>
        <v/>
      </c>
      <c r="D15" s="88" t="str">
        <f t="shared" si="0"/>
        <v/>
      </c>
      <c r="E15" s="89" t="str">
        <f t="shared" si="1"/>
        <v/>
      </c>
    </row>
    <row r="16" spans="1:12">
      <c r="A16" s="119"/>
      <c r="B16" s="87"/>
      <c r="C16" s="79" t="str">
        <f>IF(A16="","",VLOOKUP(A16,param!$E$9:$F$24,2,0))</f>
        <v/>
      </c>
      <c r="D16" s="88" t="str">
        <f t="shared" si="0"/>
        <v/>
      </c>
      <c r="E16" s="89" t="str">
        <f t="shared" si="1"/>
        <v/>
      </c>
    </row>
    <row r="17" spans="1:12">
      <c r="A17" s="119"/>
      <c r="B17" s="87"/>
      <c r="C17" s="79" t="str">
        <f>IF(A17="","",VLOOKUP(A17,param!$E$9:$F$24,2,0))</f>
        <v/>
      </c>
      <c r="D17" s="88" t="str">
        <f t="shared" si="0"/>
        <v/>
      </c>
      <c r="E17" s="89" t="str">
        <f t="shared" si="1"/>
        <v/>
      </c>
    </row>
    <row r="18" spans="1:12">
      <c r="A18" s="119"/>
      <c r="B18" s="87"/>
      <c r="C18" s="79" t="str">
        <f>IF(A18="","",VLOOKUP(A18,param!$E$9:$F$24,2,0))</f>
        <v/>
      </c>
      <c r="D18" s="88" t="str">
        <f t="shared" si="0"/>
        <v/>
      </c>
      <c r="E18" s="89" t="str">
        <f t="shared" si="1"/>
        <v/>
      </c>
    </row>
    <row r="21" spans="1:12" ht="15">
      <c r="A21" s="4" t="s">
        <v>85</v>
      </c>
    </row>
    <row r="22" spans="1:12" ht="30">
      <c r="A22" s="82" t="s">
        <v>137</v>
      </c>
      <c r="B22" s="93" t="s">
        <v>86</v>
      </c>
      <c r="C22" s="93" t="s">
        <v>87</v>
      </c>
      <c r="D22" s="93" t="s">
        <v>88</v>
      </c>
      <c r="E22" s="93" t="s">
        <v>89</v>
      </c>
      <c r="F22" s="93" t="s">
        <v>90</v>
      </c>
      <c r="G22" s="93" t="s">
        <v>91</v>
      </c>
      <c r="H22" s="93" t="s">
        <v>92</v>
      </c>
      <c r="I22" s="93" t="s">
        <v>93</v>
      </c>
      <c r="J22" s="93" t="s">
        <v>94</v>
      </c>
      <c r="K22" s="93" t="s">
        <v>95</v>
      </c>
      <c r="L22" s="93" t="s">
        <v>96</v>
      </c>
    </row>
    <row r="23" spans="1:12">
      <c r="A23" s="94" t="str">
        <f t="shared" ref="A23:A29" si="2">IF(A12="","",A12)</f>
        <v/>
      </c>
      <c r="B23" s="9"/>
      <c r="C23" s="9"/>
      <c r="D23" s="9"/>
      <c r="E23" s="9"/>
      <c r="F23" s="9"/>
      <c r="G23" s="9"/>
      <c r="H23" s="9"/>
      <c r="I23" s="9"/>
      <c r="J23" s="9"/>
      <c r="K23" s="9"/>
      <c r="L23" s="95" t="str">
        <f t="shared" ref="L23:L29" si="3">IF(SUM(B23:K23)=0,"",SUM(B23:K23))</f>
        <v/>
      </c>
    </row>
    <row r="24" spans="1:12">
      <c r="A24" s="94" t="str">
        <f t="shared" si="2"/>
        <v/>
      </c>
      <c r="B24" s="9"/>
      <c r="C24" s="9"/>
      <c r="D24" s="9"/>
      <c r="E24" s="9"/>
      <c r="F24" s="9"/>
      <c r="G24" s="9"/>
      <c r="H24" s="9"/>
      <c r="I24" s="9"/>
      <c r="J24" s="9"/>
      <c r="K24" s="9"/>
      <c r="L24" s="95" t="str">
        <f t="shared" si="3"/>
        <v/>
      </c>
    </row>
    <row r="25" spans="1:12">
      <c r="A25" s="94" t="str">
        <f t="shared" si="2"/>
        <v/>
      </c>
      <c r="B25" s="9"/>
      <c r="C25" s="9"/>
      <c r="D25" s="9"/>
      <c r="E25" s="9"/>
      <c r="F25" s="9"/>
      <c r="G25" s="9"/>
      <c r="H25" s="9"/>
      <c r="I25" s="9"/>
      <c r="J25" s="9"/>
      <c r="K25" s="9"/>
      <c r="L25" s="95" t="str">
        <f t="shared" si="3"/>
        <v/>
      </c>
    </row>
    <row r="26" spans="1:12">
      <c r="A26" s="94" t="str">
        <f t="shared" si="2"/>
        <v/>
      </c>
      <c r="B26" s="9"/>
      <c r="C26" s="9"/>
      <c r="D26" s="9"/>
      <c r="E26" s="9"/>
      <c r="F26" s="9"/>
      <c r="G26" s="9"/>
      <c r="H26" s="9"/>
      <c r="I26" s="9"/>
      <c r="J26" s="9"/>
      <c r="K26" s="9"/>
      <c r="L26" s="95" t="str">
        <f t="shared" si="3"/>
        <v/>
      </c>
    </row>
    <row r="27" spans="1:12">
      <c r="A27" s="94" t="str">
        <f t="shared" si="2"/>
        <v/>
      </c>
      <c r="B27" s="9"/>
      <c r="C27" s="9"/>
      <c r="D27" s="9"/>
      <c r="E27" s="9"/>
      <c r="F27" s="9"/>
      <c r="G27" s="9"/>
      <c r="H27" s="9"/>
      <c r="I27" s="9"/>
      <c r="J27" s="9"/>
      <c r="K27" s="9"/>
      <c r="L27" s="95" t="str">
        <f t="shared" si="3"/>
        <v/>
      </c>
    </row>
    <row r="28" spans="1:12">
      <c r="A28" s="94" t="str">
        <f t="shared" si="2"/>
        <v/>
      </c>
      <c r="B28" s="9"/>
      <c r="C28" s="9"/>
      <c r="D28" s="9"/>
      <c r="E28" s="9"/>
      <c r="F28" s="9"/>
      <c r="G28" s="9"/>
      <c r="H28" s="9"/>
      <c r="I28" s="9"/>
      <c r="J28" s="9"/>
      <c r="K28" s="9"/>
      <c r="L28" s="95" t="str">
        <f t="shared" si="3"/>
        <v/>
      </c>
    </row>
    <row r="29" spans="1:12">
      <c r="A29" s="94" t="str">
        <f t="shared" si="2"/>
        <v/>
      </c>
      <c r="B29" s="9"/>
      <c r="C29" s="9"/>
      <c r="D29" s="9"/>
      <c r="E29" s="9"/>
      <c r="F29" s="9"/>
      <c r="G29" s="9"/>
      <c r="H29" s="9"/>
      <c r="I29" s="9"/>
      <c r="J29" s="9"/>
      <c r="K29" s="9"/>
      <c r="L29" s="95" t="str">
        <f t="shared" si="3"/>
        <v/>
      </c>
    </row>
    <row r="32" spans="1:12" ht="15">
      <c r="A32" s="4" t="s">
        <v>140</v>
      </c>
    </row>
    <row r="33" spans="1:11" ht="15">
      <c r="B33" s="82" t="s">
        <v>100</v>
      </c>
      <c r="C33" s="82" t="s">
        <v>101</v>
      </c>
      <c r="D33" s="82" t="s">
        <v>102</v>
      </c>
      <c r="E33" s="82" t="s">
        <v>103</v>
      </c>
      <c r="F33" s="82" t="s">
        <v>104</v>
      </c>
      <c r="G33" s="82" t="s">
        <v>105</v>
      </c>
      <c r="H33" s="82" t="s">
        <v>106</v>
      </c>
      <c r="I33" s="82" t="s">
        <v>107</v>
      </c>
      <c r="J33" s="82" t="s">
        <v>108</v>
      </c>
      <c r="K33" s="82" t="s">
        <v>109</v>
      </c>
    </row>
    <row r="34" spans="1:11">
      <c r="B34" s="106">
        <f t="shared" ref="B34:K34" si="4">SUMPRODUCT($E$12:$E$18,B23:B29)/$B$8</f>
        <v>0</v>
      </c>
      <c r="C34" s="106">
        <f t="shared" si="4"/>
        <v>0</v>
      </c>
      <c r="D34" s="106">
        <f t="shared" si="4"/>
        <v>0</v>
      </c>
      <c r="E34" s="106">
        <f t="shared" si="4"/>
        <v>0</v>
      </c>
      <c r="F34" s="106">
        <f t="shared" si="4"/>
        <v>0</v>
      </c>
      <c r="G34" s="106">
        <f t="shared" si="4"/>
        <v>0</v>
      </c>
      <c r="H34" s="106">
        <f t="shared" si="4"/>
        <v>0</v>
      </c>
      <c r="I34" s="106">
        <f t="shared" si="4"/>
        <v>0</v>
      </c>
      <c r="J34" s="106">
        <f t="shared" si="4"/>
        <v>0</v>
      </c>
      <c r="K34" s="106">
        <f t="shared" si="4"/>
        <v>0</v>
      </c>
    </row>
    <row r="37" spans="1:11" ht="15">
      <c r="A37" s="4" t="s">
        <v>98</v>
      </c>
      <c r="B37" s="99"/>
      <c r="C37" s="99"/>
      <c r="D37" s="99"/>
      <c r="E37" s="99"/>
      <c r="F37" s="99"/>
      <c r="G37" s="99"/>
      <c r="H37" s="99"/>
      <c r="I37" s="99"/>
      <c r="J37" s="99"/>
      <c r="K37" s="99"/>
    </row>
    <row r="38" spans="1:11" ht="23.85" customHeight="1">
      <c r="A38" s="82" t="s">
        <v>99</v>
      </c>
      <c r="B38" s="82" t="s">
        <v>100</v>
      </c>
      <c r="C38" s="82" t="s">
        <v>101</v>
      </c>
      <c r="D38" s="82" t="s">
        <v>102</v>
      </c>
      <c r="E38" s="82" t="s">
        <v>103</v>
      </c>
      <c r="F38" s="82" t="s">
        <v>104</v>
      </c>
      <c r="G38" s="82" t="s">
        <v>105</v>
      </c>
      <c r="H38" s="82" t="s">
        <v>106</v>
      </c>
      <c r="I38" s="82" t="s">
        <v>107</v>
      </c>
      <c r="J38" s="82" t="s">
        <v>108</v>
      </c>
      <c r="K38" s="82" t="s">
        <v>109</v>
      </c>
    </row>
    <row r="39" spans="1:11" ht="59.65" customHeight="1">
      <c r="A39" s="79" t="s">
        <v>110</v>
      </c>
      <c r="B39" s="97"/>
      <c r="C39" s="97"/>
      <c r="D39" s="97"/>
      <c r="E39" s="97"/>
      <c r="F39" s="97"/>
      <c r="G39" s="97"/>
      <c r="H39" s="97"/>
      <c r="I39" s="97"/>
      <c r="J39" s="97"/>
      <c r="K39" s="97"/>
    </row>
    <row r="40" spans="1:11" ht="52.35" customHeight="1">
      <c r="A40" s="79" t="s">
        <v>111</v>
      </c>
      <c r="B40" s="98"/>
      <c r="C40" s="98"/>
      <c r="D40" s="98"/>
      <c r="E40" s="98"/>
      <c r="F40" s="98"/>
      <c r="G40" s="98"/>
      <c r="H40" s="98"/>
      <c r="I40" s="98"/>
      <c r="J40" s="98"/>
      <c r="K40" s="98"/>
    </row>
    <row r="41" spans="1:11" ht="23.85" customHeight="1">
      <c r="A41" s="79" t="s">
        <v>112</v>
      </c>
      <c r="B41" s="99" t="str">
        <f>IF(B40="","",VLOOKUP(B40,param!$Q$10:$S$6045,2,0))</f>
        <v/>
      </c>
      <c r="C41" s="99" t="str">
        <f>IF(C40="","",VLOOKUP(C40,param!$Q$10:$S$6045,2,0))</f>
        <v/>
      </c>
      <c r="D41" s="99" t="str">
        <f>IF(D40="","",VLOOKUP(D40,param!$Q$10:$S$6045,2,0))</f>
        <v/>
      </c>
      <c r="E41" s="99" t="str">
        <f>IF(E40="","",VLOOKUP(E40,param!$Q$10:$S$6045,2,0))</f>
        <v/>
      </c>
      <c r="F41" s="99" t="str">
        <f>IF(F40="","",VLOOKUP(F40,param!$Q$10:$S$6045,2,0))</f>
        <v/>
      </c>
      <c r="G41" s="99" t="str">
        <f>IF(G40="","",VLOOKUP(G40,param!$Q$10:$S$6045,2,0))</f>
        <v/>
      </c>
      <c r="H41" s="99" t="str">
        <f>IF(H40="","",VLOOKUP(H40,param!$Q$10:$S$6045,2,0))</f>
        <v/>
      </c>
      <c r="I41" s="99" t="str">
        <f>IF(I40="","",VLOOKUP(I40,param!$Q$10:$S$6045,2,0))</f>
        <v/>
      </c>
      <c r="J41" s="99" t="str">
        <f>IF(J40="","",VLOOKUP(J40,param!$Q$10:$S$6045,2,0))</f>
        <v/>
      </c>
      <c r="K41" s="99" t="str">
        <f>IF(K40="","",VLOOKUP(K40,param!$Q$10:$S$6045,2,0))</f>
        <v/>
      </c>
    </row>
    <row r="42" spans="1:11" ht="23.85" customHeight="1">
      <c r="A42" s="79" t="s">
        <v>113</v>
      </c>
      <c r="B42" s="99" t="str">
        <f>IF(B40="","",VLOOKUP(B40,param!$Q$10:$S$6045,3,0))</f>
        <v/>
      </c>
      <c r="C42" s="99" t="str">
        <f>IF(C40="","",VLOOKUP(C40,param!$Q$10:$S$6045,3,0))</f>
        <v/>
      </c>
      <c r="D42" s="99" t="str">
        <f>IF(D40="","",VLOOKUP(D40,param!$Q$10:$S$6045,3,0))</f>
        <v/>
      </c>
      <c r="E42" s="99" t="str">
        <f>IF(E40="","",VLOOKUP(E40,param!$Q$10:$S$6045,3,0))</f>
        <v/>
      </c>
      <c r="F42" s="99" t="str">
        <f>IF(F40="","",VLOOKUP(F40,param!$Q$10:$S$6045,3,0))</f>
        <v/>
      </c>
      <c r="G42" s="99" t="str">
        <f>IF(G40="","",VLOOKUP(G40,param!$Q$10:$S$6045,3,0))</f>
        <v/>
      </c>
      <c r="H42" s="99" t="str">
        <f>IF(H40="","",VLOOKUP(H40,param!$Q$10:$S$6045,3,0))</f>
        <v/>
      </c>
      <c r="I42" s="99" t="str">
        <f>IF(I40="","",VLOOKUP(I40,param!$Q$10:$S$6045,3,0))</f>
        <v/>
      </c>
      <c r="J42" s="99" t="str">
        <f>IF(J40="","",VLOOKUP(J40,param!$Q$10:$S$6045,3,0))</f>
        <v/>
      </c>
      <c r="K42" s="99" t="str">
        <f>IF(K40="","",VLOOKUP(K40,param!$Q$10:$S$6045,3,0))</f>
        <v/>
      </c>
    </row>
    <row r="43" spans="1:11" ht="28.5">
      <c r="A43" s="94" t="s">
        <v>114</v>
      </c>
      <c r="B43" s="100"/>
      <c r="C43" s="100"/>
      <c r="D43" s="100"/>
      <c r="E43" s="100"/>
      <c r="F43" s="100"/>
      <c r="G43" s="100"/>
      <c r="H43" s="100"/>
      <c r="I43" s="100"/>
      <c r="J43" s="100"/>
      <c r="K43" s="100"/>
    </row>
    <row r="44" spans="1:11" ht="22.9" customHeight="1">
      <c r="A44" s="94" t="s">
        <v>115</v>
      </c>
      <c r="B44" s="99" t="str">
        <f t="shared" ref="B44:K44" si="5">IF(OR(B40="",B43=""),"",MAX(B41,B43))</f>
        <v/>
      </c>
      <c r="C44" s="99" t="str">
        <f t="shared" si="5"/>
        <v/>
      </c>
      <c r="D44" s="99" t="str">
        <f t="shared" si="5"/>
        <v/>
      </c>
      <c r="E44" s="99" t="str">
        <f t="shared" si="5"/>
        <v/>
      </c>
      <c r="F44" s="99" t="str">
        <f t="shared" si="5"/>
        <v/>
      </c>
      <c r="G44" s="99" t="str">
        <f t="shared" si="5"/>
        <v/>
      </c>
      <c r="H44" s="99" t="str">
        <f t="shared" si="5"/>
        <v/>
      </c>
      <c r="I44" s="99" t="str">
        <f t="shared" si="5"/>
        <v/>
      </c>
      <c r="J44" s="99" t="str">
        <f t="shared" si="5"/>
        <v/>
      </c>
      <c r="K44" s="99" t="str">
        <f t="shared" si="5"/>
        <v/>
      </c>
    </row>
    <row r="45" spans="1:11">
      <c r="A45" s="94" t="s">
        <v>116</v>
      </c>
      <c r="B45" s="100"/>
      <c r="C45" s="100"/>
      <c r="D45" s="100"/>
      <c r="E45" s="100"/>
      <c r="F45" s="100"/>
      <c r="G45" s="100"/>
      <c r="H45" s="100"/>
      <c r="I45" s="100"/>
      <c r="J45" s="100"/>
      <c r="K45" s="100"/>
    </row>
    <row r="46" spans="1:11">
      <c r="A46" s="94" t="s">
        <v>117</v>
      </c>
      <c r="B46" s="79" t="str">
        <f t="shared" ref="B46:K46" si="6">IF(B44="","",MAX(0,MIN(B45,B42)-B44))</f>
        <v/>
      </c>
      <c r="C46" s="79" t="str">
        <f t="shared" si="6"/>
        <v/>
      </c>
      <c r="D46" s="79" t="str">
        <f t="shared" si="6"/>
        <v/>
      </c>
      <c r="E46" s="79" t="str">
        <f t="shared" si="6"/>
        <v/>
      </c>
      <c r="F46" s="79" t="str">
        <f t="shared" si="6"/>
        <v/>
      </c>
      <c r="G46" s="79" t="str">
        <f t="shared" si="6"/>
        <v/>
      </c>
      <c r="H46" s="79" t="str">
        <f t="shared" si="6"/>
        <v/>
      </c>
      <c r="I46" s="79" t="str">
        <f t="shared" si="6"/>
        <v/>
      </c>
      <c r="J46" s="79" t="str">
        <f t="shared" si="6"/>
        <v/>
      </c>
      <c r="K46" s="79" t="str">
        <f t="shared" si="6"/>
        <v/>
      </c>
    </row>
    <row r="47" spans="1:11">
      <c r="A47" s="94" t="s">
        <v>118</v>
      </c>
      <c r="B47" s="79" t="str">
        <f>IF(B44="","",IF(OR(B45&gt;param!$B$2,B45="",B46=0),0,MAX(0,MIN(MIN(B45,param!$B$2+1)-MAX(B42,B44),150))))</f>
        <v/>
      </c>
      <c r="C47" s="79" t="str">
        <f>IF(C44="","",IF(OR(C45&gt;param!$B$2,C45="",C46=0),0,MAX(0,MIN(MIN(C45,param!$B$2+1)-MAX(C42,C44),150))))</f>
        <v/>
      </c>
      <c r="D47" s="79" t="str">
        <f>IF(D44="","",IF(OR(D45&gt;param!$B$2,D45="",D46=0),0,MAX(0,MIN(MIN(D45,param!$B$2+1)-MAX(D42,D44),150))))</f>
        <v/>
      </c>
      <c r="E47" s="79" t="str">
        <f>IF(E44="","",IF(OR(E45&gt;param!$B$2,E45="",E46=0),0,MAX(0,MIN(MIN(E45,param!$B$2+1)-MAX(E42,E44),150))))</f>
        <v/>
      </c>
      <c r="F47" s="79" t="str">
        <f>IF(F44="","",IF(OR(F45&gt;param!$B$2,F45="",F46=0),0,MAX(0,MIN(MIN(F45,param!$B$2+1)-MAX(F42,F44),150))))</f>
        <v/>
      </c>
      <c r="G47" s="79" t="str">
        <f>IF(G44="","",IF(OR(G45&gt;param!$B$2,G45="",G46=0),0,MAX(0,MIN(MIN(G45,param!$B$2+1)-MAX(G42,G44),150))))</f>
        <v/>
      </c>
      <c r="H47" s="79" t="str">
        <f>IF(H44="","",IF(OR(H45&gt;param!$B$2,H45="",H46=0),0,MAX(0,MIN(MIN(H45,param!$B$2+1)-MAX(H42,H44),150))))</f>
        <v/>
      </c>
      <c r="I47" s="79" t="str">
        <f>IF(I44="","",IF(OR(I45&gt;param!$B$2,I45="",I46=0),0,MAX(0,MIN(MIN(I45,param!$B$2+1)-MAX(I42,I44),150))))</f>
        <v/>
      </c>
      <c r="J47" s="79" t="str">
        <f>IF(J44="","",IF(OR(J45&gt;param!$B$2,J45="",J46=0),0,MAX(0,MIN(MIN(J45,param!$B$2+1)-MAX(J42,J44),150))))</f>
        <v/>
      </c>
      <c r="K47" s="79" t="str">
        <f>IF(K44="","",IF(OR(K45&gt;param!$B$2,K45="",K46=0),0,MAX(0,MIN(MIN(K45,param!$B$2+1)-MAX(K42,K44),150))))</f>
        <v/>
      </c>
    </row>
    <row r="48" spans="1:11">
      <c r="A48" s="94" t="s">
        <v>119</v>
      </c>
      <c r="B48" s="79" t="str">
        <f>IF(B44="","",MAX(0,IF(B45="",MIN(param!$B$5,B42-1),MIN(param!$B$5,B45-1))-MAX(param!$B$4,B44)+1))</f>
        <v/>
      </c>
      <c r="C48" s="79" t="str">
        <f>IF(C44="","",MAX(0,IF(C45="",MIN(param!$B$5,C42-1),MIN(param!$B$5,C45-1))-MAX(param!$B$4,C44)+1))</f>
        <v/>
      </c>
      <c r="D48" s="79" t="str">
        <f>IF(D44="","",MAX(0,IF(D45="",MIN(param!$B$5,D42-1),MIN(param!$B$5,D45-1))-MAX(param!$B$4,D44)+1))</f>
        <v/>
      </c>
      <c r="E48" s="79" t="str">
        <f>IF(E44="","",MAX(0,IF(E45="",MIN(param!$B$5,E42-1),MIN(param!$B$5,E45-1))-MAX(param!$B$4,E44)+1))</f>
        <v/>
      </c>
      <c r="F48" s="79" t="str">
        <f>IF(F44="","",MAX(0,IF(F45="",MIN(param!$B$5,F42-1),MIN(param!$B$5,F45-1))-MAX(param!$B$4,F44)+1))</f>
        <v/>
      </c>
      <c r="G48" s="79" t="str">
        <f>IF(G44="","",MAX(0,IF(G45="",MIN(param!$B$5,G42-1),MIN(param!$B$5,G45-1))-MAX(param!$B$4,G44)+1))</f>
        <v/>
      </c>
      <c r="H48" s="79" t="str">
        <f>IF(H44="","",MAX(0,IF(H45="",MIN(param!$B$5,H42-1),MIN(param!$B$5,H45-1))-MAX(param!$B$4,H44)+1))</f>
        <v/>
      </c>
      <c r="I48" s="79" t="str">
        <f>IF(I44="","",MAX(0,IF(I45="",MIN(param!$B$5,I42-1),MIN(param!$B$5,I45-1))-MAX(param!$B$4,I44)+1))</f>
        <v/>
      </c>
      <c r="J48" s="79" t="str">
        <f>IF(J44="","",MAX(0,IF(J45="",MIN(param!$B$5,J42-1),MIN(param!$B$5,J45-1))-MAX(param!$B$4,J44)+1))</f>
        <v/>
      </c>
      <c r="K48" s="79" t="str">
        <f>IF(K44="","",MAX(0,IF(K45="",MIN(param!$B$5,K42-1),MIN(param!$B$5,K45-1))-MAX(param!$B$4,K44)+1))</f>
        <v/>
      </c>
    </row>
    <row r="50" spans="1:3" ht="15">
      <c r="A50" s="4" t="s">
        <v>141</v>
      </c>
    </row>
    <row r="51" spans="1:3" ht="15">
      <c r="A51" s="79" t="s">
        <v>125</v>
      </c>
      <c r="B51" s="107">
        <f>ROUNDDOWN(SUMPRODUCT($B$34:$K$34,B46:K46),2)</f>
        <v>0</v>
      </c>
    </row>
    <row r="52" spans="1:3" ht="15">
      <c r="A52" s="79" t="s">
        <v>126</v>
      </c>
      <c r="B52" s="107">
        <f>ROUNDDOWN(SUMPRODUCT($B$34:$K$34,B47:K47),2)</f>
        <v>0</v>
      </c>
    </row>
    <row r="55" spans="1:3" ht="15">
      <c r="A55" s="108" t="s">
        <v>67</v>
      </c>
      <c r="B55" s="109"/>
      <c r="C55" s="110"/>
    </row>
    <row r="56" spans="1:3">
      <c r="A56" s="111" t="s">
        <v>68</v>
      </c>
      <c r="B56" s="71"/>
      <c r="C56" s="112"/>
    </row>
    <row r="57" spans="1:3" ht="15">
      <c r="A57" s="113"/>
      <c r="B57" s="71"/>
      <c r="C57" s="112"/>
    </row>
    <row r="58" spans="1:3" ht="15">
      <c r="A58" s="113" t="s">
        <v>69</v>
      </c>
      <c r="B58" s="71"/>
      <c r="C58" s="112"/>
    </row>
    <row r="59" spans="1:3" ht="15">
      <c r="A59" s="113"/>
      <c r="B59" s="71"/>
      <c r="C59" s="112"/>
    </row>
    <row r="60" spans="1:3" ht="15">
      <c r="A60" s="113" t="s">
        <v>127</v>
      </c>
      <c r="B60" s="71"/>
      <c r="C60" s="112"/>
    </row>
    <row r="61" spans="1:3">
      <c r="A61" s="114"/>
      <c r="B61" s="71"/>
      <c r="C61" s="112"/>
    </row>
    <row r="62" spans="1:3" ht="39.75" customHeight="1">
      <c r="A62" s="180" t="s">
        <v>71</v>
      </c>
      <c r="B62" s="180"/>
      <c r="C62" s="115" t="str">
        <f>param!$B$1</f>
        <v>V4</v>
      </c>
    </row>
    <row r="63" spans="1:3">
      <c r="A63" s="114"/>
      <c r="B63" s="71"/>
      <c r="C63" s="112"/>
    </row>
    <row r="64" spans="1:3" ht="15">
      <c r="A64" s="113" t="s">
        <v>74</v>
      </c>
      <c r="B64" s="71"/>
      <c r="C64" s="112"/>
    </row>
    <row r="65" spans="1:3">
      <c r="A65" s="114"/>
      <c r="B65" s="71"/>
      <c r="C65" s="112"/>
    </row>
    <row r="66" spans="1:3">
      <c r="A66" s="114"/>
      <c r="B66" s="71"/>
      <c r="C66" s="112"/>
    </row>
    <row r="67" spans="1:3">
      <c r="A67" s="114"/>
      <c r="B67" s="71"/>
      <c r="C67" s="112"/>
    </row>
    <row r="68" spans="1:3">
      <c r="A68" s="114"/>
      <c r="B68" s="71"/>
      <c r="C68" s="112"/>
    </row>
    <row r="69" spans="1:3">
      <c r="A69" s="116"/>
      <c r="B69" s="117"/>
      <c r="C69" s="118"/>
    </row>
  </sheetData>
  <sheetProtection sheet="1" objects="1" scenarios="1"/>
  <mergeCells count="4">
    <mergeCell ref="A1:L1"/>
    <mergeCell ref="B2:F2"/>
    <mergeCell ref="B3:F3"/>
    <mergeCell ref="A62:B62"/>
  </mergeCells>
  <pageMargins left="0.4375" right="0.343055555555556" top="0.196527777777778" bottom="0.33541666666666697" header="0.196527777777778" footer="0.196527777777778"/>
  <pageSetup paperSize="77" scale="70" pageOrder="overThenDown" orientation="landscape" useFirstPageNumber="1" horizontalDpi="300" verticalDpi="300"/>
  <headerFooter>
    <oddFooter>&amp;L&amp;"Arial,Normal"&amp;10&amp;Kffffff&amp;F&amp;C&amp;"Arial,Normal"&amp;10&amp;KffffffPage &amp;P/&amp;N</oddFooter>
  </headerFooter>
  <legacyDrawing r:id="rId1"/>
  <extLst>
    <ext xmlns:x14="http://schemas.microsoft.com/office/spreadsheetml/2009/9/main" uri="{CCE6A557-97BC-4b89-ADB6-D9C93CAAB3DF}">
      <x14:dataValidations xmlns:xm="http://schemas.microsoft.com/office/excel/2006/main" count="2">
        <x14:dataValidation type="list" operator="equal" allowBlank="1" showErrorMessage="1">
          <x14:formula1>
            <xm:f>param!$Q$10:$Q$6045</xm:f>
          </x14:formula1>
          <x14:formula2>
            <xm:f>0</xm:f>
          </x14:formula2>
          <xm:sqref>B40:K40</xm:sqref>
        </x14:dataValidation>
        <x14:dataValidation type="list" operator="equal" allowBlank="1" showErrorMessage="1">
          <x14:formula1>
            <xm:f>param!$E$9:$E$24</xm:f>
          </x14:formula1>
          <x14:formula2>
            <xm:f>0</xm:f>
          </x14:formula2>
          <xm:sqref>A12:A18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J68"/>
  <sheetViews>
    <sheetView topLeftCell="A28" zoomScale="90" zoomScaleNormal="90" workbookViewId="0">
      <selection activeCell="B44" sqref="B44"/>
    </sheetView>
  </sheetViews>
  <sheetFormatPr baseColWidth="10" defaultColWidth="10.875" defaultRowHeight="14.25"/>
  <cols>
    <col min="1" max="1" width="35.25" style="1" customWidth="1"/>
    <col min="2" max="3" width="14" style="1" customWidth="1"/>
    <col min="4" max="6" width="23.375" style="1" customWidth="1"/>
    <col min="7" max="12" width="14" style="1" customWidth="1"/>
    <col min="13" max="1024" width="10.875" style="1"/>
  </cols>
  <sheetData>
    <row r="1" spans="1:13" ht="15">
      <c r="A1" s="178" t="s">
        <v>142</v>
      </c>
      <c r="B1" s="178"/>
      <c r="C1" s="178"/>
      <c r="D1" s="178"/>
      <c r="E1" s="178"/>
      <c r="F1" s="178"/>
      <c r="G1" s="178"/>
      <c r="H1" s="178"/>
      <c r="I1" s="178"/>
      <c r="J1" s="178"/>
      <c r="K1" s="178"/>
      <c r="L1" s="178"/>
      <c r="M1" s="178"/>
    </row>
    <row r="2" spans="1:13">
      <c r="A2" s="78" t="s">
        <v>1</v>
      </c>
      <c r="B2" s="179" t="str">
        <f>IF(Synthèse!$B2="","",Synthèse!$B2)</f>
        <v/>
      </c>
      <c r="C2" s="179"/>
      <c r="D2" s="179"/>
      <c r="E2" s="179"/>
      <c r="F2" s="179"/>
    </row>
    <row r="3" spans="1:13">
      <c r="A3" s="78" t="s">
        <v>2</v>
      </c>
      <c r="B3" s="179" t="str">
        <f>IF(Synthèse!$B3="","",Synthèse!$B3)</f>
        <v/>
      </c>
      <c r="C3" s="179"/>
      <c r="D3" s="179"/>
      <c r="E3" s="179"/>
      <c r="F3" s="179"/>
    </row>
    <row r="5" spans="1:13" ht="15">
      <c r="A5" s="4" t="s">
        <v>76</v>
      </c>
    </row>
    <row r="6" spans="1:13">
      <c r="A6" s="79" t="s">
        <v>77</v>
      </c>
      <c r="B6" s="80">
        <f>Synthèse!$B$6</f>
        <v>0</v>
      </c>
    </row>
    <row r="7" spans="1:13">
      <c r="A7" s="79" t="s">
        <v>78</v>
      </c>
      <c r="B7" s="80">
        <f>Synthèse!$B$7</f>
        <v>0</v>
      </c>
    </row>
    <row r="8" spans="1:13">
      <c r="A8" s="79" t="s">
        <v>7</v>
      </c>
      <c r="B8" s="81">
        <f>Synthèse!$B$8</f>
        <v>1</v>
      </c>
    </row>
    <row r="10" spans="1:13" ht="15">
      <c r="A10" s="4" t="s">
        <v>79</v>
      </c>
    </row>
    <row r="11" spans="1:13" ht="34.35" customHeight="1">
      <c r="A11" s="82" t="s">
        <v>137</v>
      </c>
      <c r="B11" s="82" t="s">
        <v>138</v>
      </c>
      <c r="C11" s="93" t="s">
        <v>139</v>
      </c>
      <c r="D11" s="181" t="s">
        <v>131</v>
      </c>
      <c r="E11" s="181"/>
      <c r="F11" s="181"/>
    </row>
    <row r="12" spans="1:13" ht="26.85" customHeight="1">
      <c r="A12" s="119"/>
      <c r="B12" s="14"/>
      <c r="C12" s="89" t="str">
        <f t="shared" ref="C12:C18" si="0">IF(A12="","",IFERROR((B12/L23),))</f>
        <v/>
      </c>
      <c r="D12" s="182" t="s">
        <v>132</v>
      </c>
      <c r="E12" s="182"/>
      <c r="F12" s="182"/>
    </row>
    <row r="13" spans="1:13" ht="26.85" customHeight="1">
      <c r="A13" s="119"/>
      <c r="B13" s="14"/>
      <c r="C13" s="89" t="str">
        <f t="shared" si="0"/>
        <v/>
      </c>
      <c r="D13" s="182" t="s">
        <v>132</v>
      </c>
      <c r="E13" s="182"/>
      <c r="F13" s="182"/>
    </row>
    <row r="14" spans="1:13" ht="26.85" customHeight="1">
      <c r="A14" s="119"/>
      <c r="B14" s="87"/>
      <c r="C14" s="89" t="str">
        <f t="shared" si="0"/>
        <v/>
      </c>
      <c r="D14" s="182" t="s">
        <v>132</v>
      </c>
      <c r="E14" s="182"/>
      <c r="F14" s="182"/>
    </row>
    <row r="15" spans="1:13" ht="26.85" customHeight="1">
      <c r="A15" s="119"/>
      <c r="B15" s="87"/>
      <c r="C15" s="89" t="str">
        <f t="shared" si="0"/>
        <v/>
      </c>
      <c r="D15" s="182" t="s">
        <v>132</v>
      </c>
      <c r="E15" s="182"/>
      <c r="F15" s="182"/>
    </row>
    <row r="16" spans="1:13" ht="26.85" customHeight="1">
      <c r="A16" s="119"/>
      <c r="B16" s="87"/>
      <c r="C16" s="89" t="str">
        <f t="shared" si="0"/>
        <v/>
      </c>
      <c r="D16" s="182" t="s">
        <v>132</v>
      </c>
      <c r="E16" s="182"/>
      <c r="F16" s="182"/>
    </row>
    <row r="17" spans="1:12" ht="26.85" customHeight="1">
      <c r="A17" s="119"/>
      <c r="B17" s="87"/>
      <c r="C17" s="89" t="str">
        <f t="shared" si="0"/>
        <v/>
      </c>
      <c r="D17" s="182" t="s">
        <v>132</v>
      </c>
      <c r="E17" s="182"/>
      <c r="F17" s="182"/>
    </row>
    <row r="18" spans="1:12" ht="26.85" customHeight="1">
      <c r="A18" s="119"/>
      <c r="B18" s="87"/>
      <c r="C18" s="89" t="str">
        <f t="shared" si="0"/>
        <v/>
      </c>
      <c r="D18" s="182" t="s">
        <v>132</v>
      </c>
      <c r="E18" s="182"/>
      <c r="F18" s="182"/>
    </row>
    <row r="21" spans="1:12" ht="15">
      <c r="A21" s="4" t="s">
        <v>85</v>
      </c>
    </row>
    <row r="22" spans="1:12" ht="30">
      <c r="A22" s="82" t="s">
        <v>137</v>
      </c>
      <c r="B22" s="93" t="s">
        <v>86</v>
      </c>
      <c r="C22" s="93" t="s">
        <v>87</v>
      </c>
      <c r="D22" s="93" t="s">
        <v>88</v>
      </c>
      <c r="E22" s="93" t="s">
        <v>89</v>
      </c>
      <c r="F22" s="93" t="s">
        <v>90</v>
      </c>
      <c r="G22" s="93" t="s">
        <v>91</v>
      </c>
      <c r="H22" s="93" t="s">
        <v>92</v>
      </c>
      <c r="I22" s="93" t="s">
        <v>93</v>
      </c>
      <c r="J22" s="93" t="s">
        <v>94</v>
      </c>
      <c r="K22" s="93" t="s">
        <v>95</v>
      </c>
      <c r="L22" s="93" t="s">
        <v>96</v>
      </c>
    </row>
    <row r="23" spans="1:12">
      <c r="A23" s="94" t="str">
        <f t="shared" ref="A23:A29" si="1">IF(A12="","",A12)</f>
        <v/>
      </c>
      <c r="B23" s="9"/>
      <c r="C23" s="9"/>
      <c r="D23" s="9"/>
      <c r="E23" s="9"/>
      <c r="F23" s="9"/>
      <c r="G23" s="9"/>
      <c r="H23" s="9"/>
      <c r="I23" s="9"/>
      <c r="J23" s="9"/>
      <c r="K23" s="9"/>
      <c r="L23" s="95" t="str">
        <f t="shared" ref="L23:L29" si="2">IF(SUM(B23:K23)=0,"",SUM(B23:K23))</f>
        <v/>
      </c>
    </row>
    <row r="24" spans="1:12">
      <c r="A24" s="94" t="str">
        <f t="shared" si="1"/>
        <v/>
      </c>
      <c r="B24" s="9"/>
      <c r="C24" s="9"/>
      <c r="D24" s="9"/>
      <c r="E24" s="9"/>
      <c r="F24" s="9"/>
      <c r="G24" s="9"/>
      <c r="H24" s="9"/>
      <c r="I24" s="9"/>
      <c r="J24" s="9"/>
      <c r="K24" s="9"/>
      <c r="L24" s="95" t="str">
        <f t="shared" si="2"/>
        <v/>
      </c>
    </row>
    <row r="25" spans="1:12">
      <c r="A25" s="94" t="str">
        <f t="shared" si="1"/>
        <v/>
      </c>
      <c r="B25" s="9"/>
      <c r="C25" s="9"/>
      <c r="D25" s="9"/>
      <c r="E25" s="9"/>
      <c r="F25" s="9"/>
      <c r="G25" s="9"/>
      <c r="H25" s="9"/>
      <c r="I25" s="9"/>
      <c r="J25" s="9"/>
      <c r="K25" s="9"/>
      <c r="L25" s="95" t="str">
        <f t="shared" si="2"/>
        <v/>
      </c>
    </row>
    <row r="26" spans="1:12">
      <c r="A26" s="94" t="str">
        <f t="shared" si="1"/>
        <v/>
      </c>
      <c r="B26" s="9"/>
      <c r="C26" s="9"/>
      <c r="D26" s="9"/>
      <c r="E26" s="9"/>
      <c r="F26" s="9"/>
      <c r="G26" s="9"/>
      <c r="H26" s="9"/>
      <c r="I26" s="9"/>
      <c r="J26" s="9"/>
      <c r="K26" s="9"/>
      <c r="L26" s="95" t="str">
        <f t="shared" si="2"/>
        <v/>
      </c>
    </row>
    <row r="27" spans="1:12">
      <c r="A27" s="94" t="str">
        <f t="shared" si="1"/>
        <v/>
      </c>
      <c r="B27" s="9"/>
      <c r="C27" s="9"/>
      <c r="D27" s="9"/>
      <c r="E27" s="9"/>
      <c r="F27" s="9"/>
      <c r="G27" s="9"/>
      <c r="H27" s="9"/>
      <c r="I27" s="9"/>
      <c r="J27" s="9"/>
      <c r="K27" s="9"/>
      <c r="L27" s="95" t="str">
        <f t="shared" si="2"/>
        <v/>
      </c>
    </row>
    <row r="28" spans="1:12">
      <c r="A28" s="94" t="str">
        <f t="shared" si="1"/>
        <v/>
      </c>
      <c r="B28" s="9"/>
      <c r="C28" s="9"/>
      <c r="D28" s="9"/>
      <c r="E28" s="9"/>
      <c r="F28" s="9"/>
      <c r="G28" s="9"/>
      <c r="H28" s="9"/>
      <c r="I28" s="9"/>
      <c r="J28" s="9"/>
      <c r="K28" s="9"/>
      <c r="L28" s="95" t="str">
        <f t="shared" si="2"/>
        <v/>
      </c>
    </row>
    <row r="29" spans="1:12">
      <c r="A29" s="94" t="str">
        <f t="shared" si="1"/>
        <v/>
      </c>
      <c r="B29" s="9"/>
      <c r="C29" s="9"/>
      <c r="D29" s="9"/>
      <c r="E29" s="9"/>
      <c r="F29" s="9"/>
      <c r="G29" s="9"/>
      <c r="H29" s="9"/>
      <c r="I29" s="9"/>
      <c r="J29" s="9"/>
      <c r="K29" s="9"/>
      <c r="L29" s="95" t="str">
        <f t="shared" si="2"/>
        <v/>
      </c>
    </row>
    <row r="31" spans="1:12">
      <c r="B31" s="101"/>
      <c r="C31" s="101"/>
    </row>
    <row r="32" spans="1:12" ht="15">
      <c r="A32" s="4" t="s">
        <v>140</v>
      </c>
    </row>
    <row r="33" spans="1:11" ht="15">
      <c r="B33" s="82" t="s">
        <v>100</v>
      </c>
      <c r="C33" s="82" t="s">
        <v>101</v>
      </c>
      <c r="D33" s="82" t="s">
        <v>102</v>
      </c>
      <c r="E33" s="82" t="s">
        <v>103</v>
      </c>
      <c r="F33" s="82" t="s">
        <v>104</v>
      </c>
      <c r="G33" s="82" t="s">
        <v>105</v>
      </c>
      <c r="H33" s="82" t="s">
        <v>106</v>
      </c>
      <c r="I33" s="82" t="s">
        <v>107</v>
      </c>
      <c r="J33" s="82" t="s">
        <v>108</v>
      </c>
      <c r="K33" s="82" t="s">
        <v>109</v>
      </c>
    </row>
    <row r="34" spans="1:11">
      <c r="A34" s="79" t="s">
        <v>143</v>
      </c>
      <c r="B34" s="106">
        <f t="shared" ref="B34:K34" si="3">SUMPRODUCT($C$12:$C$18,B23:B29)/$B$8</f>
        <v>0</v>
      </c>
      <c r="C34" s="106">
        <f t="shared" si="3"/>
        <v>0</v>
      </c>
      <c r="D34" s="106">
        <f t="shared" si="3"/>
        <v>0</v>
      </c>
      <c r="E34" s="106">
        <f t="shared" si="3"/>
        <v>0</v>
      </c>
      <c r="F34" s="106">
        <f t="shared" si="3"/>
        <v>0</v>
      </c>
      <c r="G34" s="106">
        <f t="shared" si="3"/>
        <v>0</v>
      </c>
      <c r="H34" s="106">
        <f t="shared" si="3"/>
        <v>0</v>
      </c>
      <c r="I34" s="106">
        <f t="shared" si="3"/>
        <v>0</v>
      </c>
      <c r="J34" s="106">
        <f t="shared" si="3"/>
        <v>0</v>
      </c>
      <c r="K34" s="106">
        <f t="shared" si="3"/>
        <v>0</v>
      </c>
    </row>
    <row r="36" spans="1:11" ht="15">
      <c r="A36" s="4" t="s">
        <v>98</v>
      </c>
    </row>
    <row r="37" spans="1:11" ht="23.85" customHeight="1">
      <c r="A37" s="82" t="s">
        <v>99</v>
      </c>
      <c r="B37" s="125" t="s">
        <v>100</v>
      </c>
      <c r="C37" s="125" t="s">
        <v>101</v>
      </c>
      <c r="D37" s="125" t="s">
        <v>102</v>
      </c>
      <c r="E37" s="125" t="s">
        <v>103</v>
      </c>
      <c r="F37" s="125" t="s">
        <v>104</v>
      </c>
      <c r="G37" s="125" t="s">
        <v>105</v>
      </c>
      <c r="H37" s="125" t="s">
        <v>106</v>
      </c>
      <c r="I37" s="125" t="s">
        <v>107</v>
      </c>
      <c r="J37" s="125" t="s">
        <v>108</v>
      </c>
      <c r="K37" s="125" t="s">
        <v>109</v>
      </c>
    </row>
    <row r="38" spans="1:11" ht="25.5" customHeight="1">
      <c r="A38" s="79" t="s">
        <v>110</v>
      </c>
      <c r="B38" s="97"/>
      <c r="C38" s="97"/>
      <c r="D38" s="97"/>
      <c r="E38" s="97"/>
      <c r="F38" s="97"/>
      <c r="G38" s="97"/>
      <c r="H38" s="97"/>
      <c r="I38" s="97"/>
      <c r="J38" s="97"/>
      <c r="K38" s="97"/>
    </row>
    <row r="39" spans="1:11" ht="49.7" customHeight="1">
      <c r="A39" s="79" t="s">
        <v>111</v>
      </c>
      <c r="B39" s="98"/>
      <c r="C39" s="98"/>
      <c r="D39" s="98"/>
      <c r="E39" s="98"/>
      <c r="F39" s="98"/>
      <c r="G39" s="98"/>
      <c r="H39" s="98"/>
      <c r="I39" s="98"/>
      <c r="J39" s="98"/>
      <c r="K39" s="98"/>
    </row>
    <row r="40" spans="1:11" ht="23.85" customHeight="1">
      <c r="A40" s="79" t="s">
        <v>112</v>
      </c>
      <c r="B40" s="99" t="str">
        <f>IF(B39="","",VLOOKUP(B39,param!$Q$10:$S$6045,2,0))</f>
        <v/>
      </c>
      <c r="C40" s="99" t="str">
        <f>IF(C39="","",VLOOKUP(C39,param!$Q$10:$S$6045,2,0))</f>
        <v/>
      </c>
      <c r="D40" s="99" t="str">
        <f>IF(D39="","",VLOOKUP(D39,param!$Q$10:$S$6045,2,0))</f>
        <v/>
      </c>
      <c r="E40" s="99" t="str">
        <f>IF(E39="","",VLOOKUP(E39,param!$Q$10:$S$6045,2,0))</f>
        <v/>
      </c>
      <c r="F40" s="99" t="str">
        <f>IF(F39="","",VLOOKUP(F39,param!$Q$10:$S$6045,2,0))</f>
        <v/>
      </c>
      <c r="G40" s="99" t="str">
        <f>IF(G39="","",VLOOKUP(G39,param!$Q$10:$S$6045,2,0))</f>
        <v/>
      </c>
      <c r="H40" s="99" t="str">
        <f>IF(H39="","",VLOOKUP(H39,param!$Q$10:$S$6045,2,0))</f>
        <v/>
      </c>
      <c r="I40" s="99" t="str">
        <f>IF(I39="","",VLOOKUP(I39,param!$Q$10:$S$6045,2,0))</f>
        <v/>
      </c>
      <c r="J40" s="99" t="str">
        <f>IF(J39="","",VLOOKUP(J39,param!$Q$10:$S$6045,2,0))</f>
        <v/>
      </c>
      <c r="K40" s="99" t="str">
        <f>IF(K39="","",VLOOKUP(K39,param!$Q$10:$S$6045,2,0))</f>
        <v/>
      </c>
    </row>
    <row r="41" spans="1:11" ht="23.85" customHeight="1">
      <c r="A41" s="79" t="s">
        <v>113</v>
      </c>
      <c r="B41" s="99" t="str">
        <f>IF(B39="","",VLOOKUP(B39,param!$Q$10:$S$6045,3,0))</f>
        <v/>
      </c>
      <c r="C41" s="99" t="str">
        <f>IF(C39="","",VLOOKUP(C39,param!$Q$10:$S$6045,3,0))</f>
        <v/>
      </c>
      <c r="D41" s="99" t="str">
        <f>IF(D39="","",VLOOKUP(D39,param!$Q$10:$S$6045,3,0))</f>
        <v/>
      </c>
      <c r="E41" s="99" t="str">
        <f>IF(E39="","",VLOOKUP(E39,param!$Q$10:$S$6045,3,0))</f>
        <v/>
      </c>
      <c r="F41" s="99" t="str">
        <f>IF(F39="","",VLOOKUP(F39,param!$Q$10:$S$6045,3,0))</f>
        <v/>
      </c>
      <c r="G41" s="99" t="str">
        <f>IF(G39="","",VLOOKUP(G39,param!$Q$10:$S$6045,3,0))</f>
        <v/>
      </c>
      <c r="H41" s="99" t="str">
        <f>IF(H39="","",VLOOKUP(H39,param!$Q$10:$S$6045,3,0))</f>
        <v/>
      </c>
      <c r="I41" s="99" t="str">
        <f>IF(I39="","",VLOOKUP(I39,param!$Q$10:$S$6045,3,0))</f>
        <v/>
      </c>
      <c r="J41" s="99" t="str">
        <f>IF(J39="","",VLOOKUP(J39,param!$Q$10:$S$6045,3,0))</f>
        <v/>
      </c>
      <c r="K41" s="99" t="str">
        <f>IF(K39="","",VLOOKUP(K39,param!$Q$10:$S$6045,3,0))</f>
        <v/>
      </c>
    </row>
    <row r="42" spans="1:11" ht="28.5">
      <c r="A42" s="94" t="s">
        <v>114</v>
      </c>
      <c r="B42" s="100"/>
      <c r="C42" s="100"/>
      <c r="D42" s="100"/>
      <c r="E42" s="100"/>
      <c r="F42" s="100"/>
      <c r="G42" s="100"/>
      <c r="H42" s="100"/>
      <c r="I42" s="100"/>
      <c r="J42" s="100"/>
      <c r="K42" s="100"/>
    </row>
    <row r="43" spans="1:11">
      <c r="A43" s="94" t="s">
        <v>115</v>
      </c>
      <c r="B43" s="99" t="str">
        <f t="shared" ref="B43:K43" si="4">IF(OR(B39="",B42=""),"",MAX(B40,B42))</f>
        <v/>
      </c>
      <c r="C43" s="99" t="str">
        <f t="shared" si="4"/>
        <v/>
      </c>
      <c r="D43" s="99" t="str">
        <f t="shared" si="4"/>
        <v/>
      </c>
      <c r="E43" s="99" t="str">
        <f t="shared" si="4"/>
        <v/>
      </c>
      <c r="F43" s="99" t="str">
        <f t="shared" si="4"/>
        <v/>
      </c>
      <c r="G43" s="99" t="str">
        <f t="shared" si="4"/>
        <v/>
      </c>
      <c r="H43" s="99" t="str">
        <f t="shared" si="4"/>
        <v/>
      </c>
      <c r="I43" s="99" t="str">
        <f t="shared" si="4"/>
        <v/>
      </c>
      <c r="J43" s="99" t="str">
        <f t="shared" si="4"/>
        <v/>
      </c>
      <c r="K43" s="99" t="str">
        <f t="shared" si="4"/>
        <v/>
      </c>
    </row>
    <row r="44" spans="1:11">
      <c r="A44" s="94" t="s">
        <v>116</v>
      </c>
      <c r="B44" s="100"/>
      <c r="C44" s="100"/>
      <c r="D44" s="100"/>
      <c r="E44" s="100"/>
      <c r="F44" s="100"/>
      <c r="G44" s="100"/>
      <c r="H44" s="100"/>
      <c r="I44" s="100"/>
      <c r="J44" s="100"/>
      <c r="K44" s="100"/>
    </row>
    <row r="45" spans="1:11">
      <c r="A45" s="94" t="s">
        <v>117</v>
      </c>
      <c r="B45" s="79" t="str">
        <f t="shared" ref="B45:K45" si="5">IF(B43="","",MAX(0,MIN(B44,B41)-B43))</f>
        <v/>
      </c>
      <c r="C45" s="79" t="str">
        <f t="shared" si="5"/>
        <v/>
      </c>
      <c r="D45" s="79" t="str">
        <f t="shared" si="5"/>
        <v/>
      </c>
      <c r="E45" s="79" t="str">
        <f t="shared" si="5"/>
        <v/>
      </c>
      <c r="F45" s="79" t="str">
        <f t="shared" si="5"/>
        <v/>
      </c>
      <c r="G45" s="79" t="str">
        <f t="shared" si="5"/>
        <v/>
      </c>
      <c r="H45" s="79" t="str">
        <f t="shared" si="5"/>
        <v/>
      </c>
      <c r="I45" s="79" t="str">
        <f t="shared" si="5"/>
        <v/>
      </c>
      <c r="J45" s="79" t="str">
        <f t="shared" si="5"/>
        <v/>
      </c>
      <c r="K45" s="79" t="str">
        <f t="shared" si="5"/>
        <v/>
      </c>
    </row>
    <row r="46" spans="1:11">
      <c r="A46" s="94" t="s">
        <v>118</v>
      </c>
      <c r="B46" s="79" t="str">
        <f>IF(B43="","",IF(OR(B44&gt;param!$B$2,B44="",B45=0),0,MAX(0,MIN(MIN(B44,param!$B$2+1)-MAX(B41,B43),150))))</f>
        <v/>
      </c>
      <c r="C46" s="79" t="str">
        <f>IF(C43="","",IF(OR(C44&gt;param!$B$2,C44="",C45=0),0,MAX(0,MIN(MIN(C44,param!$B$2+1)-MAX(C41,C43),150))))</f>
        <v/>
      </c>
      <c r="D46" s="79" t="str">
        <f>IF(D43="","",IF(OR(D44&gt;param!$B$2,D44="",D45=0),0,MAX(0,MIN(MIN(D44,param!$B$2+1)-MAX(D41,D43),150))))</f>
        <v/>
      </c>
      <c r="E46" s="79" t="str">
        <f>IF(E43="","",IF(OR(E44&gt;param!$B$2,E44="",E45=0),0,MAX(0,MIN(MIN(E44,param!$B$2+1)-MAX(E41,E43),150))))</f>
        <v/>
      </c>
      <c r="F46" s="79" t="str">
        <f>IF(F43="","",IF(OR(F44&gt;param!$B$2,F44="",F45=0),0,MAX(0,MIN(MIN(F44,param!$B$2+1)-MAX(F41,F43),150))))</f>
        <v/>
      </c>
      <c r="G46" s="79" t="str">
        <f>IF(G43="","",IF(OR(G44&gt;param!$B$2,G44="",G45=0),0,MAX(0,MIN(MIN(G44,param!$B$2+1)-MAX(G41,G43),150))))</f>
        <v/>
      </c>
      <c r="H46" s="79" t="str">
        <f>IF(H43="","",IF(OR(H44&gt;param!$B$2,H44="",H45=0),0,MAX(0,MIN(MIN(H44,param!$B$2+1)-MAX(H41,H43),150))))</f>
        <v/>
      </c>
      <c r="I46" s="79" t="str">
        <f>IF(I43="","",IF(OR(I44&gt;param!$B$2,I44="",I45=0),0,MAX(0,MIN(MIN(I44,param!$B$2+1)-MAX(I41,I43),150))))</f>
        <v/>
      </c>
      <c r="J46" s="79" t="str">
        <f>IF(J43="","",IF(OR(J44&gt;param!$B$2,J44="",J45=0),0,MAX(0,MIN(MIN(J44,param!$B$2+1)-MAX(J41,J43),150))))</f>
        <v/>
      </c>
      <c r="K46" s="79" t="str">
        <f>IF(K43="","",IF(OR(K44&gt;param!$B$2,K44="",K45=0),0,MAX(0,MIN(MIN(K44,param!$B$2+1)-MAX(K41,K43),150))))</f>
        <v/>
      </c>
    </row>
    <row r="47" spans="1:11">
      <c r="A47" s="94" t="s">
        <v>119</v>
      </c>
      <c r="B47" s="79" t="str">
        <f>IF(B43="","",MAX(0,IF(B44="",MIN(param!$B$5,B41-1),MIN(param!$B$5,B44-1))-MAX(param!$B$4,B43)+1))</f>
        <v/>
      </c>
      <c r="C47" s="79" t="str">
        <f>IF(C43="","",MAX(0,IF(C44="",MIN(param!$B$5,C41-1),MIN(param!$B$5,C44-1))-MAX(param!$B$4,C43)+1))</f>
        <v/>
      </c>
      <c r="D47" s="79" t="str">
        <f>IF(D43="","",MAX(0,IF(D44="",MIN(param!$B$5,D41-1),MIN(param!$B$5,D44-1))-MAX(param!$B$4,D43)+1))</f>
        <v/>
      </c>
      <c r="E47" s="79" t="str">
        <f>IF(E43="","",MAX(0,IF(E44="",MIN(param!$B$5,E41-1),MIN(param!$B$5,E44-1))-MAX(param!$B$4,E43)+1))</f>
        <v/>
      </c>
      <c r="F47" s="79" t="str">
        <f>IF(F43="","",MAX(0,IF(F44="",MIN(param!$B$5,F41-1),MIN(param!$B$5,F44-1))-MAX(param!$B$4,F43)+1))</f>
        <v/>
      </c>
      <c r="G47" s="79" t="str">
        <f>IF(G43="","",MAX(0,IF(G44="",MIN(param!$B$5,G41-1),MIN(param!$B$5,G44-1))-MAX(param!$B$4,G43)+1))</f>
        <v/>
      </c>
      <c r="H47" s="79" t="str">
        <f>IF(H43="","",MAX(0,IF(H44="",MIN(param!$B$5,H41-1),MIN(param!$B$5,H44-1))-MAX(param!$B$4,H43)+1))</f>
        <v/>
      </c>
      <c r="I47" s="79" t="str">
        <f>IF(I43="","",MAX(0,IF(I44="",MIN(param!$B$5,I41-1),MIN(param!$B$5,I44-1))-MAX(param!$B$4,I43)+1))</f>
        <v/>
      </c>
      <c r="J47" s="79" t="str">
        <f>IF(J43="","",MAX(0,IF(J44="",MIN(param!$B$5,J41-1),MIN(param!$B$5,J44-1))-MAX(param!$B$4,J43)+1))</f>
        <v/>
      </c>
      <c r="K47" s="79" t="str">
        <f>IF(K43="","",MAX(0,IF(K44="",MIN(param!$B$5,K41-1),MIN(param!$B$5,K44-1))-MAX(param!$B$4,K43)+1))</f>
        <v/>
      </c>
    </row>
    <row r="49" spans="1:3" ht="15">
      <c r="A49" s="4" t="s">
        <v>141</v>
      </c>
    </row>
    <row r="50" spans="1:3" ht="15">
      <c r="A50" s="79" t="s">
        <v>125</v>
      </c>
      <c r="B50" s="107">
        <f>ROUNDDOWN(SUMPRODUCT($B$34:$K$34,B45:K45),2)</f>
        <v>0</v>
      </c>
    </row>
    <row r="51" spans="1:3" ht="15">
      <c r="A51" s="79" t="s">
        <v>126</v>
      </c>
      <c r="B51" s="107">
        <f>ROUNDDOWN(SUMPRODUCT($B$34:$K$34,B46:K46),2)</f>
        <v>0</v>
      </c>
    </row>
    <row r="54" spans="1:3" ht="15">
      <c r="A54" s="108" t="s">
        <v>67</v>
      </c>
      <c r="B54" s="109"/>
      <c r="C54" s="110"/>
    </row>
    <row r="55" spans="1:3">
      <c r="A55" s="111" t="s">
        <v>68</v>
      </c>
      <c r="B55" s="71"/>
      <c r="C55" s="112"/>
    </row>
    <row r="56" spans="1:3" ht="15">
      <c r="A56" s="113"/>
      <c r="B56" s="71"/>
      <c r="C56" s="112"/>
    </row>
    <row r="57" spans="1:3" ht="15">
      <c r="A57" s="113" t="s">
        <v>69</v>
      </c>
      <c r="B57" s="71"/>
      <c r="C57" s="112"/>
    </row>
    <row r="58" spans="1:3" ht="15">
      <c r="A58" s="113"/>
      <c r="B58" s="71"/>
      <c r="C58" s="112"/>
    </row>
    <row r="59" spans="1:3" ht="15">
      <c r="A59" s="113" t="s">
        <v>127</v>
      </c>
      <c r="B59" s="71"/>
      <c r="C59" s="112"/>
    </row>
    <row r="60" spans="1:3">
      <c r="A60" s="114"/>
      <c r="B60" s="71"/>
      <c r="C60" s="112"/>
    </row>
    <row r="61" spans="1:3" ht="42.4" customHeight="1">
      <c r="A61" s="180" t="s">
        <v>71</v>
      </c>
      <c r="B61" s="180"/>
      <c r="C61" s="115" t="str">
        <f>param!$B$1</f>
        <v>V4</v>
      </c>
    </row>
    <row r="62" spans="1:3">
      <c r="A62" s="114"/>
      <c r="B62" s="71"/>
      <c r="C62" s="112"/>
    </row>
    <row r="63" spans="1:3" ht="15">
      <c r="A63" s="113" t="s">
        <v>74</v>
      </c>
      <c r="B63" s="71"/>
      <c r="C63" s="112"/>
    </row>
    <row r="64" spans="1:3">
      <c r="A64" s="114"/>
      <c r="B64" s="71"/>
      <c r="C64" s="112"/>
    </row>
    <row r="65" spans="1:3">
      <c r="A65" s="114"/>
      <c r="B65" s="71"/>
      <c r="C65" s="112"/>
    </row>
    <row r="66" spans="1:3">
      <c r="A66" s="114"/>
      <c r="B66" s="71"/>
      <c r="C66" s="112"/>
    </row>
    <row r="67" spans="1:3">
      <c r="A67" s="114"/>
      <c r="B67" s="71"/>
      <c r="C67" s="112"/>
    </row>
    <row r="68" spans="1:3">
      <c r="A68" s="116"/>
      <c r="B68" s="117"/>
      <c r="C68" s="118"/>
    </row>
  </sheetData>
  <sheetProtection sheet="1" objects="1" scenarios="1"/>
  <mergeCells count="12">
    <mergeCell ref="D18:F18"/>
    <mergeCell ref="A61:B61"/>
    <mergeCell ref="D13:F13"/>
    <mergeCell ref="D14:F14"/>
    <mergeCell ref="D15:F15"/>
    <mergeCell ref="D16:F16"/>
    <mergeCell ref="D17:F17"/>
    <mergeCell ref="A1:M1"/>
    <mergeCell ref="B2:F2"/>
    <mergeCell ref="B3:F3"/>
    <mergeCell ref="D11:F11"/>
    <mergeCell ref="D12:F12"/>
  </mergeCells>
  <pageMargins left="0.4375" right="0.343055555555556" top="0.196527777777778" bottom="0.33541666666666697" header="0.196527777777778" footer="0.196527777777778"/>
  <pageSetup paperSize="77" scale="70" pageOrder="overThenDown" orientation="landscape" horizontalDpi="300" verticalDpi="300"/>
  <headerFooter>
    <oddFooter>&amp;L&amp;"Arial,Normal"&amp;10&amp;Kffffff&amp;F&amp;C&amp;"Arial,Normal"&amp;10&amp;KffffffPage &amp;P/&amp;N</oddFooter>
  </headerFooter>
  <legacyDrawing r:id="rId1"/>
  <extLst>
    <ext xmlns:x14="http://schemas.microsoft.com/office/spreadsheetml/2009/9/main" uri="{CCE6A557-97BC-4b89-ADB6-D9C93CAAB3DF}">
      <x14:dataValidations xmlns:xm="http://schemas.microsoft.com/office/excel/2006/main" count="1">
        <x14:dataValidation type="list" operator="equal" allowBlank="1" showErrorMessage="1">
          <x14:formula1>
            <xm:f>param!$Q$10:$Q$6045</xm:f>
          </x14:formula1>
          <x14:formula2>
            <xm:f>0</xm:f>
          </x14:formula2>
          <xm:sqref>B39:K39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J57"/>
  <sheetViews>
    <sheetView topLeftCell="A10" zoomScale="90" zoomScaleNormal="90" workbookViewId="0">
      <selection activeCell="B22" sqref="B22"/>
    </sheetView>
  </sheetViews>
  <sheetFormatPr baseColWidth="10" defaultColWidth="10.875" defaultRowHeight="14.25"/>
  <cols>
    <col min="1" max="1" width="32.625" style="1" customWidth="1"/>
    <col min="2" max="2" width="21.25" style="1" customWidth="1"/>
    <col min="3" max="3" width="17.375" style="1" customWidth="1"/>
    <col min="4" max="4" width="15.625" style="1" customWidth="1"/>
    <col min="5" max="5" width="15.875" style="1" customWidth="1"/>
    <col min="6" max="6" width="10.5" style="1" customWidth="1"/>
    <col min="7" max="1024" width="10.875" style="1"/>
  </cols>
  <sheetData>
    <row r="1" spans="1:12" ht="15">
      <c r="A1" s="178" t="s">
        <v>144</v>
      </c>
      <c r="B1" s="178"/>
      <c r="C1" s="178"/>
      <c r="D1" s="178"/>
      <c r="E1" s="178"/>
      <c r="F1" s="178"/>
      <c r="G1" s="178"/>
      <c r="H1" s="178"/>
      <c r="I1" s="178"/>
      <c r="J1" s="178"/>
      <c r="K1" s="178"/>
      <c r="L1" s="178"/>
    </row>
    <row r="2" spans="1:12">
      <c r="A2" s="78" t="s">
        <v>1</v>
      </c>
      <c r="B2" s="179" t="str">
        <f>IF(Synthèse!$B2="","",Synthèse!$B2)</f>
        <v/>
      </c>
      <c r="C2" s="179"/>
      <c r="D2" s="179"/>
      <c r="E2" s="179"/>
      <c r="F2" s="179"/>
    </row>
    <row r="3" spans="1:12">
      <c r="A3" s="78" t="s">
        <v>2</v>
      </c>
      <c r="B3" s="179" t="str">
        <f>IF(Synthèse!$B3="","",Synthèse!$B3)</f>
        <v/>
      </c>
      <c r="C3" s="179"/>
      <c r="D3" s="179"/>
      <c r="E3" s="179"/>
      <c r="F3" s="179"/>
    </row>
    <row r="5" spans="1:12" ht="15">
      <c r="A5" s="4" t="s">
        <v>76</v>
      </c>
    </row>
    <row r="6" spans="1:12">
      <c r="A6" s="79" t="s">
        <v>77</v>
      </c>
      <c r="B6" s="80">
        <f>Synthèse!$B$6</f>
        <v>0</v>
      </c>
    </row>
    <row r="7" spans="1:12">
      <c r="A7" s="79" t="s">
        <v>78</v>
      </c>
      <c r="B7" s="80">
        <f>Synthèse!$B$7</f>
        <v>0</v>
      </c>
    </row>
    <row r="8" spans="1:12">
      <c r="A8" s="79" t="s">
        <v>7</v>
      </c>
      <c r="B8" s="81">
        <f>Synthèse!$B$8</f>
        <v>1</v>
      </c>
    </row>
    <row r="10" spans="1:12" ht="15">
      <c r="A10" s="4" t="s">
        <v>79</v>
      </c>
    </row>
    <row r="11" spans="1:12" ht="15">
      <c r="A11" s="82" t="s">
        <v>80</v>
      </c>
      <c r="B11" s="82" t="s">
        <v>83</v>
      </c>
      <c r="C11" s="82" t="s">
        <v>130</v>
      </c>
    </row>
    <row r="12" spans="1:12">
      <c r="A12" s="95" t="s">
        <v>145</v>
      </c>
      <c r="B12" s="14"/>
      <c r="C12" s="106" t="str">
        <f>IF(B12="","",B12/$B$8)</f>
        <v/>
      </c>
    </row>
    <row r="15" spans="1:12" ht="23.85" customHeight="1">
      <c r="A15" s="4" t="s">
        <v>98</v>
      </c>
    </row>
    <row r="16" spans="1:12" ht="15">
      <c r="A16" s="82" t="s">
        <v>99</v>
      </c>
      <c r="B16" s="82" t="s">
        <v>100</v>
      </c>
      <c r="C16" s="82" t="s">
        <v>101</v>
      </c>
      <c r="D16" s="82" t="s">
        <v>102</v>
      </c>
      <c r="E16" s="82" t="s">
        <v>103</v>
      </c>
      <c r="F16" s="82" t="s">
        <v>104</v>
      </c>
      <c r="G16" s="82" t="s">
        <v>105</v>
      </c>
      <c r="H16" s="82" t="s">
        <v>106</v>
      </c>
      <c r="I16" s="82" t="s">
        <v>107</v>
      </c>
      <c r="J16" s="82" t="s">
        <v>108</v>
      </c>
      <c r="K16" s="82" t="s">
        <v>109</v>
      </c>
    </row>
    <row r="17" spans="1:12" ht="50.65" customHeight="1">
      <c r="A17" s="79" t="s">
        <v>110</v>
      </c>
      <c r="B17" s="97"/>
      <c r="C17" s="97"/>
      <c r="D17" s="97"/>
      <c r="E17" s="97"/>
      <c r="F17" s="97"/>
      <c r="G17" s="97"/>
      <c r="H17" s="97"/>
      <c r="I17" s="97"/>
      <c r="J17" s="97"/>
      <c r="K17" s="97"/>
    </row>
    <row r="18" spans="1:12" ht="48.95" customHeight="1">
      <c r="A18" s="79" t="s">
        <v>111</v>
      </c>
      <c r="B18" s="98"/>
      <c r="C18" s="98"/>
      <c r="D18" s="98"/>
      <c r="E18" s="98"/>
      <c r="F18" s="98"/>
      <c r="G18" s="98"/>
      <c r="H18" s="98"/>
      <c r="I18" s="98"/>
      <c r="J18" s="98"/>
      <c r="K18" s="98"/>
    </row>
    <row r="19" spans="1:12" ht="25.7" customHeight="1">
      <c r="A19" s="79" t="s">
        <v>112</v>
      </c>
      <c r="B19" s="99" t="str">
        <f>IF(B18="","",VLOOKUP(B18,param!$Q$10:$S$6045,2,0))</f>
        <v/>
      </c>
      <c r="C19" s="99" t="str">
        <f>IF(C18="","",VLOOKUP(C18,param!$Q$10:$S$6045,2,0))</f>
        <v/>
      </c>
      <c r="D19" s="99" t="str">
        <f>IF(D18="","",VLOOKUP(D18,param!$Q$10:$S$6045,2,0))</f>
        <v/>
      </c>
      <c r="E19" s="99" t="str">
        <f>IF(E18="","",VLOOKUP(E18,param!$Q$10:$S$6045,2,0))</f>
        <v/>
      </c>
      <c r="F19" s="99" t="str">
        <f>IF(F18="","",VLOOKUP(F18,param!$Q$10:$S$6045,2,0))</f>
        <v/>
      </c>
      <c r="G19" s="99" t="str">
        <f>IF(G18="","",VLOOKUP(G18,param!$Q$10:$S$6045,2,0))</f>
        <v/>
      </c>
      <c r="H19" s="99" t="str">
        <f>IF(H18="","",VLOOKUP(H18,param!$Q$10:$S$6045,2,0))</f>
        <v/>
      </c>
      <c r="I19" s="99" t="str">
        <f>IF(I18="","",VLOOKUP(I18,param!$Q$10:$S$6045,2,0))</f>
        <v/>
      </c>
      <c r="J19" s="99" t="str">
        <f>IF(J18="","",VLOOKUP(J18,param!$Q$10:$S$6045,2,0))</f>
        <v/>
      </c>
      <c r="K19" s="99" t="str">
        <f>IF(K18="","",VLOOKUP(K18,param!$Q$10:$S$6045,2,0))</f>
        <v/>
      </c>
    </row>
    <row r="20" spans="1:12" ht="25.7" customHeight="1">
      <c r="A20" s="79" t="s">
        <v>113</v>
      </c>
      <c r="B20" s="99" t="str">
        <f>IF(B18="","",VLOOKUP(B18,param!$Q$10:$S$6045,3,0))</f>
        <v/>
      </c>
      <c r="C20" s="99" t="str">
        <f>IF(C18="","",VLOOKUP(C18,param!$Q$10:$S$6045,3,0))</f>
        <v/>
      </c>
      <c r="D20" s="99" t="str">
        <f>IF(D18="","",VLOOKUP(D18,param!$Q$10:$S$6045,3,0))</f>
        <v/>
      </c>
      <c r="E20" s="99" t="str">
        <f>IF(E18="","",VLOOKUP(E18,param!$Q$10:$S$6045,3,0))</f>
        <v/>
      </c>
      <c r="F20" s="99" t="str">
        <f>IF(F18="","",VLOOKUP(F18,param!$Q$10:$S$6045,3,0))</f>
        <v/>
      </c>
      <c r="G20" s="99" t="str">
        <f>IF(G18="","",VLOOKUP(G18,param!$Q$10:$S$6045,3,0))</f>
        <v/>
      </c>
      <c r="H20" s="99" t="str">
        <f>IF(H18="","",VLOOKUP(H18,param!$Q$10:$S$6045,3,0))</f>
        <v/>
      </c>
      <c r="I20" s="99" t="str">
        <f>IF(I18="","",VLOOKUP(I18,param!$Q$10:$S$6045,3,0))</f>
        <v/>
      </c>
      <c r="J20" s="99" t="str">
        <f>IF(J18="","",VLOOKUP(J18,param!$Q$10:$S$6045,3,0))</f>
        <v/>
      </c>
      <c r="K20" s="99" t="str">
        <f>IF(K18="","",VLOOKUP(K18,param!$Q$10:$S$6045,3,0))</f>
        <v/>
      </c>
    </row>
    <row r="21" spans="1:12" ht="28.5">
      <c r="A21" s="94" t="s">
        <v>114</v>
      </c>
      <c r="B21" s="100"/>
      <c r="C21" s="100"/>
      <c r="D21" s="100"/>
      <c r="E21" s="100"/>
      <c r="F21" s="100"/>
      <c r="G21" s="100"/>
      <c r="H21" s="100"/>
      <c r="I21" s="100"/>
      <c r="J21" s="100"/>
      <c r="K21" s="100"/>
    </row>
    <row r="22" spans="1:12">
      <c r="A22" s="94" t="s">
        <v>115</v>
      </c>
      <c r="B22" s="99" t="str">
        <f t="shared" ref="B22:K22" si="0">IF(OR(B18="",B21=""),"",MAX(B19,B21))</f>
        <v/>
      </c>
      <c r="C22" s="99" t="str">
        <f t="shared" si="0"/>
        <v/>
      </c>
      <c r="D22" s="99" t="str">
        <f t="shared" si="0"/>
        <v/>
      </c>
      <c r="E22" s="99" t="str">
        <f t="shared" si="0"/>
        <v/>
      </c>
      <c r="F22" s="99" t="str">
        <f t="shared" si="0"/>
        <v/>
      </c>
      <c r="G22" s="99" t="str">
        <f t="shared" si="0"/>
        <v/>
      </c>
      <c r="H22" s="99" t="str">
        <f t="shared" si="0"/>
        <v/>
      </c>
      <c r="I22" s="99" t="str">
        <f t="shared" si="0"/>
        <v/>
      </c>
      <c r="J22" s="99" t="str">
        <f t="shared" si="0"/>
        <v/>
      </c>
      <c r="K22" s="99" t="str">
        <f t="shared" si="0"/>
        <v/>
      </c>
    </row>
    <row r="23" spans="1:12">
      <c r="A23" s="94" t="s">
        <v>116</v>
      </c>
      <c r="B23" s="100"/>
      <c r="C23" s="100"/>
      <c r="D23" s="100"/>
      <c r="E23" s="100"/>
      <c r="F23" s="100"/>
      <c r="G23" s="100"/>
      <c r="H23" s="100"/>
      <c r="I23" s="100"/>
      <c r="J23" s="100"/>
      <c r="K23" s="100"/>
    </row>
    <row r="24" spans="1:12">
      <c r="A24" s="94" t="s">
        <v>117</v>
      </c>
      <c r="B24" s="79" t="str">
        <f t="shared" ref="B24:K24" si="1">IF(B22="","",MAX(0,MIN(B23,B20)-B22))</f>
        <v/>
      </c>
      <c r="C24" s="79" t="str">
        <f t="shared" si="1"/>
        <v/>
      </c>
      <c r="D24" s="79" t="str">
        <f t="shared" si="1"/>
        <v/>
      </c>
      <c r="E24" s="79" t="str">
        <f t="shared" si="1"/>
        <v/>
      </c>
      <c r="F24" s="79" t="str">
        <f t="shared" si="1"/>
        <v/>
      </c>
      <c r="G24" s="79" t="str">
        <f t="shared" si="1"/>
        <v/>
      </c>
      <c r="H24" s="79" t="str">
        <f t="shared" si="1"/>
        <v/>
      </c>
      <c r="I24" s="79" t="str">
        <f t="shared" si="1"/>
        <v/>
      </c>
      <c r="J24" s="79" t="str">
        <f t="shared" si="1"/>
        <v/>
      </c>
      <c r="K24" s="79" t="str">
        <f t="shared" si="1"/>
        <v/>
      </c>
    </row>
    <row r="25" spans="1:12">
      <c r="A25" s="94" t="s">
        <v>118</v>
      </c>
      <c r="B25" s="79" t="str">
        <f>IF(B22="","",IF(OR(B23&gt;param!$B$2,B23="",B24=0),0,MAX(0,MIN(MIN(B23,param!$B$2+1)-MAX(B20,B22),150))))</f>
        <v/>
      </c>
      <c r="C25" s="79" t="str">
        <f>IF(C22="","",IF(OR(C23&gt;param!$B$2,C23="",C24=0),0,MAX(0,MIN(MIN(C23,param!$B$2+1)-MAX(C20,C22),150))))</f>
        <v/>
      </c>
      <c r="D25" s="79" t="str">
        <f>IF(D22="","",IF(OR(D23&gt;param!$B$2,D23="",D24=0),0,MAX(0,MIN(MIN(D23,param!$B$2+1)-MAX(D20,D22),150))))</f>
        <v/>
      </c>
      <c r="E25" s="79" t="str">
        <f>IF(E22="","",IF(OR(E23&gt;param!$B$2,E23="",E24=0),0,MAX(0,MIN(MIN(E23,param!$B$2+1)-MAX(E20,E22),150))))</f>
        <v/>
      </c>
      <c r="F25" s="79" t="str">
        <f>IF(F22="","",IF(OR(F23&gt;param!$B$2,F23="",F24=0),0,MAX(0,MIN(MIN(F23,param!$B$2+1)-MAX(F20,F22),150))))</f>
        <v/>
      </c>
      <c r="G25" s="79" t="str">
        <f>IF(G22="","",IF(OR(G23&gt;param!$B$2,G23="",G24=0),0,MAX(0,MIN(MIN(G23,param!$B$2+1)-MAX(G20,G22),150))))</f>
        <v/>
      </c>
      <c r="H25" s="79" t="str">
        <f>IF(H22="","",IF(OR(H23&gt;param!$B$2,H23="",H24=0),0,MAX(0,MIN(MIN(H23,param!$B$2+1)-MAX(H20,H22),150))))</f>
        <v/>
      </c>
      <c r="I25" s="79" t="str">
        <f>IF(I22="","",IF(OR(I23&gt;param!$B$2,I23="",I24=0),0,MAX(0,MIN(MIN(I23,param!$B$2+1)-MAX(I20,I22),150))))</f>
        <v/>
      </c>
      <c r="J25" s="79" t="str">
        <f>IF(J22="","",IF(OR(J23&gt;param!$B$2,J23="",J24=0),0,MAX(0,MIN(MIN(J23,param!$B$2+1)-MAX(J20,J22),150))))</f>
        <v/>
      </c>
      <c r="K25" s="79" t="str">
        <f>IF(K22="","",IF(OR(K23&gt;param!$B$2,K23="",K24=0),0,MAX(0,MIN(MIN(K23,param!$B$2+1)-MAX(K20,K22),150))))</f>
        <v/>
      </c>
    </row>
    <row r="26" spans="1:12">
      <c r="A26" s="94" t="s">
        <v>119</v>
      </c>
      <c r="B26" s="79" t="str">
        <f>IF(B22="","",MAX(0,IF(B23="",MIN(param!$B$5,B20-1),MIN(param!$B$5,B23-1))-MAX(param!$B$4,B22)+1))</f>
        <v/>
      </c>
      <c r="C26" s="79" t="str">
        <f>IF(C22="","",MAX(0,IF(C23="",MIN(param!$B$5,C20-1),MIN(param!$B$5,C23-1))-MAX(param!$B$4,C22)+1))</f>
        <v/>
      </c>
      <c r="D26" s="79" t="str">
        <f>IF(D22="","",MAX(0,IF(D23="",MIN(param!$B$5,D20-1),MIN(param!$B$5,D23-1))-MAX(param!$B$4,D22)+1))</f>
        <v/>
      </c>
      <c r="E26" s="79" t="str">
        <f>IF(E22="","",MAX(0,IF(E23="",MIN(param!$B$5,E20-1),MIN(param!$B$5,E23-1))-MAX(param!$B$4,E22)+1))</f>
        <v/>
      </c>
      <c r="F26" s="79" t="str">
        <f>IF(F22="","",MAX(0,IF(F23="",MIN(param!$B$5,F20-1),MIN(param!$B$5,F23-1))-MAX(param!$B$4,F22)+1))</f>
        <v/>
      </c>
      <c r="G26" s="79" t="str">
        <f>IF(G22="","",MAX(0,IF(G23="",MIN(param!$B$5,G20-1),MIN(param!$B$5,G23-1))-MAX(param!$B$4,G22)+1))</f>
        <v/>
      </c>
      <c r="H26" s="79" t="str">
        <f>IF(H22="","",MAX(0,IF(H23="",MIN(param!$B$5,H20-1),MIN(param!$B$5,H23-1))-MAX(param!$B$4,H22)+1))</f>
        <v/>
      </c>
      <c r="I26" s="79" t="str">
        <f>IF(I22="","",MAX(0,IF(I23="",MIN(param!$B$5,I20-1),MIN(param!$B$5,I23-1))-MAX(param!$B$4,I22)+1))</f>
        <v/>
      </c>
      <c r="J26" s="79" t="str">
        <f>IF(J22="","",MAX(0,IF(J23="",MIN(param!$B$5,J20-1),MIN(param!$B$5,J23-1))-MAX(param!$B$4,J22)+1))</f>
        <v/>
      </c>
      <c r="K26" s="79" t="str">
        <f>IF(K22="","",MAX(0,IF(K23="",MIN(param!$B$5,K20-1),MIN(param!$B$5,K23-1))-MAX(param!$B$4,K22)+1))</f>
        <v/>
      </c>
    </row>
    <row r="28" spans="1:12" ht="15">
      <c r="A28" s="4" t="s">
        <v>146</v>
      </c>
    </row>
    <row r="29" spans="1:12" ht="45">
      <c r="A29" s="82" t="s">
        <v>80</v>
      </c>
      <c r="B29" s="93" t="s">
        <v>86</v>
      </c>
      <c r="C29" s="93" t="s">
        <v>87</v>
      </c>
      <c r="D29" s="93" t="s">
        <v>88</v>
      </c>
      <c r="E29" s="93" t="s">
        <v>89</v>
      </c>
      <c r="F29" s="93" t="s">
        <v>90</v>
      </c>
      <c r="G29" s="93" t="s">
        <v>91</v>
      </c>
      <c r="H29" s="93" t="s">
        <v>92</v>
      </c>
      <c r="I29" s="93" t="s">
        <v>93</v>
      </c>
      <c r="J29" s="93" t="s">
        <v>94</v>
      </c>
      <c r="K29" s="93" t="s">
        <v>95</v>
      </c>
      <c r="L29" s="93" t="s">
        <v>96</v>
      </c>
    </row>
    <row r="30" spans="1:12">
      <c r="A30" s="79" t="str">
        <f>A12</f>
        <v>poules pondeuses</v>
      </c>
      <c r="B30" s="9"/>
      <c r="C30" s="9"/>
      <c r="D30" s="9"/>
      <c r="E30" s="9"/>
      <c r="F30" s="9"/>
      <c r="G30" s="9"/>
      <c r="H30" s="9"/>
      <c r="I30" s="9"/>
      <c r="J30" s="9"/>
      <c r="K30" s="9"/>
      <c r="L30" s="95" t="str">
        <f>IF(SUM(B30:K30)=0,"",SUM(B30:K30))</f>
        <v/>
      </c>
    </row>
    <row r="31" spans="1:12">
      <c r="A31" s="1" t="s">
        <v>147</v>
      </c>
    </row>
    <row r="33" spans="1:11" ht="15">
      <c r="A33" s="4" t="s">
        <v>133</v>
      </c>
    </row>
    <row r="34" spans="1:11" ht="15">
      <c r="A34" s="82" t="s">
        <v>80</v>
      </c>
      <c r="B34" s="93" t="s">
        <v>134</v>
      </c>
      <c r="C34" s="93" t="s">
        <v>122</v>
      </c>
      <c r="D34" s="82" t="s">
        <v>123</v>
      </c>
      <c r="E34" s="93" t="s">
        <v>124</v>
      </c>
    </row>
    <row r="35" spans="1:11">
      <c r="A35" s="79" t="str">
        <f>A12</f>
        <v>poules pondeuses</v>
      </c>
      <c r="B35" s="95" t="str">
        <f>IF($B$12="","",SUMPRODUCT($B$24:$K$24,$B$30:$K$30)/$L$30)</f>
        <v/>
      </c>
      <c r="C35" s="126" t="str">
        <f>IF($B$12="","",MIN(150,SUMPRODUCT($B$25:$K$25,$B$30:$K$30)/$L$30))</f>
        <v/>
      </c>
      <c r="D35" s="106" t="str">
        <f>IF($L30="","",$C12*B35)</f>
        <v/>
      </c>
      <c r="E35" s="106" t="str">
        <f>IF(B12="","",C12*C35)</f>
        <v/>
      </c>
    </row>
    <row r="38" spans="1:11" ht="15">
      <c r="A38" s="4" t="s">
        <v>54</v>
      </c>
    </row>
    <row r="39" spans="1:11" ht="15">
      <c r="A39" s="82" t="s">
        <v>125</v>
      </c>
      <c r="B39" s="82" t="s">
        <v>126</v>
      </c>
    </row>
    <row r="40" spans="1:11" ht="15">
      <c r="A40" s="107">
        <f>ROUNDDOWN(SUM(D35:D35),2)</f>
        <v>0</v>
      </c>
      <c r="B40" s="107">
        <f>ROUNDDOWN(SUM(E35:E35),2)</f>
        <v>0</v>
      </c>
    </row>
    <row r="43" spans="1:11" ht="15">
      <c r="A43" s="108" t="s">
        <v>67</v>
      </c>
      <c r="B43" s="109">
        <f>IF(B39="","",MAX(0,IF(B40="",MIN(param!$B$5,B37-1),MIN(param!$B$5,B40-1))-MAX(param!$B$4,B39)+1))</f>
        <v>0</v>
      </c>
      <c r="C43" s="109" t="str">
        <f>IF(C39="","",MAX(0,IF(C40="",MIN(param!$B$5,C37-1),MIN(param!$B$5,C40-1))-MAX(param!$B$4,C39)+1))</f>
        <v/>
      </c>
      <c r="D43" s="109" t="str">
        <f>IF(D39="","",MAX(0,IF(D40="",MIN(param!$B$5,D37-1),MIN(param!$B$5,D40-1))-MAX(param!$B$4,D39)+1))</f>
        <v/>
      </c>
      <c r="E43" s="109" t="str">
        <f>IF(E39="","",MAX(0,IF(E40="",MIN(param!$B$5,E37-1),MIN(param!$B$5,E40-1))-MAX(param!$B$4,E39)+1))</f>
        <v/>
      </c>
      <c r="F43" s="109" t="str">
        <f>IF(F39="","",MAX(0,IF(F40="",MIN(param!$B$5,F37-1),MIN(param!$B$5,F40-1))-MAX(param!$B$4,F39)+1))</f>
        <v/>
      </c>
      <c r="G43" s="109" t="str">
        <f>IF(G39="","",MAX(0,IF(G40="",MIN(param!$B$5,G37-1),MIN(param!$B$5,G40-1))-MAX(param!$B$4,G39)+1))</f>
        <v/>
      </c>
      <c r="H43" s="109" t="str">
        <f>IF(H39="","",MAX(0,IF(H40="",MIN(param!$B$5,H37-1),MIN(param!$B$5,H40-1))-MAX(param!$B$4,H39)+1))</f>
        <v/>
      </c>
      <c r="I43" s="109" t="str">
        <f>IF(I39="","",MAX(0,IF(I40="",MIN(param!$B$5,I37-1),MIN(param!$B$5,I40-1))-MAX(param!$B$4,I39)+1))</f>
        <v/>
      </c>
      <c r="J43" s="109" t="str">
        <f>IF(J39="","",MAX(0,IF(J40="",MIN(param!$B$5,J37-1),MIN(param!$B$5,J40-1))-MAX(param!$B$4,J39)+1))</f>
        <v/>
      </c>
      <c r="K43" s="109" t="str">
        <f>IF(K39="","",MAX(0,IF(K40="",MIN(param!$B$5,K37-1),MIN(param!$B$5,K40-1))-MAX(param!$B$4,K39)+1))</f>
        <v/>
      </c>
    </row>
    <row r="44" spans="1:11">
      <c r="A44" s="111" t="s">
        <v>68</v>
      </c>
      <c r="B44" s="71"/>
      <c r="C44" s="112"/>
    </row>
    <row r="45" spans="1:11" ht="15">
      <c r="A45" s="113"/>
      <c r="B45" s="71"/>
      <c r="C45" s="112"/>
    </row>
    <row r="46" spans="1:11" ht="15">
      <c r="A46" s="113" t="s">
        <v>69</v>
      </c>
      <c r="B46" s="71"/>
      <c r="C46" s="112"/>
    </row>
    <row r="47" spans="1:11" ht="15">
      <c r="A47" s="113"/>
      <c r="B47" s="71"/>
      <c r="C47" s="112"/>
    </row>
    <row r="48" spans="1:11" ht="15">
      <c r="A48" s="113" t="s">
        <v>127</v>
      </c>
      <c r="B48" s="71"/>
      <c r="C48" s="112"/>
    </row>
    <row r="49" spans="1:3">
      <c r="A49" s="114"/>
      <c r="B49" s="71"/>
      <c r="C49" s="112"/>
    </row>
    <row r="50" spans="1:3" ht="39.75" customHeight="1">
      <c r="A50" s="180" t="s">
        <v>71</v>
      </c>
      <c r="B50" s="180"/>
      <c r="C50" s="115" t="str">
        <f>param!$B$1</f>
        <v>V4</v>
      </c>
    </row>
    <row r="51" spans="1:3">
      <c r="A51" s="114"/>
      <c r="B51" s="71"/>
      <c r="C51" s="112"/>
    </row>
    <row r="52" spans="1:3" ht="15">
      <c r="A52" s="113" t="s">
        <v>74</v>
      </c>
      <c r="B52" s="71"/>
      <c r="C52" s="112"/>
    </row>
    <row r="53" spans="1:3">
      <c r="A53" s="114"/>
      <c r="B53" s="71"/>
      <c r="C53" s="112"/>
    </row>
    <row r="54" spans="1:3">
      <c r="A54" s="114"/>
      <c r="B54" s="71"/>
      <c r="C54" s="112"/>
    </row>
    <row r="55" spans="1:3">
      <c r="A55" s="114"/>
      <c r="B55" s="71"/>
      <c r="C55" s="112"/>
    </row>
    <row r="56" spans="1:3">
      <c r="A56" s="114"/>
      <c r="B56" s="71"/>
      <c r="C56" s="112"/>
    </row>
    <row r="57" spans="1:3">
      <c r="A57" s="116"/>
      <c r="B57" s="117"/>
      <c r="C57" s="118"/>
    </row>
  </sheetData>
  <sheetProtection sheet="1" objects="1" scenarios="1"/>
  <mergeCells count="4">
    <mergeCell ref="A1:L1"/>
    <mergeCell ref="B2:F2"/>
    <mergeCell ref="B3:F3"/>
    <mergeCell ref="A50:B50"/>
  </mergeCells>
  <pageMargins left="0.4375" right="0.343055555555556" top="0.196527777777778" bottom="0.33541666666666697" header="0.196527777777778" footer="0.196527777777778"/>
  <pageSetup paperSize="77" scale="70" pageOrder="overThenDown" orientation="landscape" horizontalDpi="300" verticalDpi="300"/>
  <headerFooter>
    <oddFooter>&amp;L&amp;"Arial,Normal"&amp;10&amp;Kffffff&amp;F&amp;C&amp;"Arial,Normal"&amp;10&amp;KffffffPage &amp;P/&amp;N</oddFooter>
  </headerFooter>
  <legacyDrawing r:id="rId1"/>
  <extLst>
    <ext xmlns:x14="http://schemas.microsoft.com/office/spreadsheetml/2009/9/main" uri="{CCE6A557-97BC-4b89-ADB6-D9C93CAAB3DF}">
      <x14:dataValidations xmlns:xm="http://schemas.microsoft.com/office/excel/2006/main" count="1">
        <x14:dataValidation type="list" operator="equal" allowBlank="1" showErrorMessage="1">
          <x14:formula1>
            <xm:f>param!$Q$10:$Q$6045</xm:f>
          </x14:formula1>
          <x14:formula2>
            <xm:f>0</xm:f>
          </x14:formula2>
          <xm:sqref>B18:K18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J53"/>
  <sheetViews>
    <sheetView topLeftCell="A13" zoomScale="90" zoomScaleNormal="90" workbookViewId="0">
      <selection activeCell="B37" sqref="B37"/>
    </sheetView>
  </sheetViews>
  <sheetFormatPr baseColWidth="10" defaultColWidth="10.875" defaultRowHeight="14.25"/>
  <cols>
    <col min="1" max="1" width="32.375" style="1" customWidth="1"/>
    <col min="2" max="4" width="13.125" style="1" customWidth="1"/>
    <col min="5" max="5" width="14.375" style="1" customWidth="1"/>
    <col min="6" max="12" width="13.125" style="1" customWidth="1"/>
    <col min="13" max="1024" width="10.875" style="1"/>
  </cols>
  <sheetData>
    <row r="1" spans="1:12" ht="20.25" customHeight="1">
      <c r="A1" s="178" t="s">
        <v>148</v>
      </c>
      <c r="B1" s="178"/>
      <c r="C1" s="178"/>
      <c r="D1" s="178"/>
      <c r="E1" s="178"/>
      <c r="F1" s="178"/>
      <c r="G1" s="178"/>
      <c r="H1" s="178"/>
      <c r="I1" s="178"/>
      <c r="J1" s="178"/>
      <c r="K1" s="178"/>
      <c r="L1" s="178"/>
    </row>
    <row r="2" spans="1:12">
      <c r="A2" s="78" t="s">
        <v>1</v>
      </c>
      <c r="B2" s="179" t="str">
        <f>IF('Gallus-Fil_Longue_ITAVI'!$B2="","",'Gallus-Fil_Longue_ITAVI'!$B2)</f>
        <v/>
      </c>
      <c r="C2" s="179"/>
      <c r="D2" s="179"/>
      <c r="E2" s="179"/>
      <c r="F2" s="179"/>
    </row>
    <row r="3" spans="1:12">
      <c r="A3" s="78" t="s">
        <v>2</v>
      </c>
      <c r="B3" s="179" t="str">
        <f>IF('Gallus-Fil_Longue_ITAVI'!$B3="","",'Gallus-Fil_Longue_ITAVI'!$B3)</f>
        <v/>
      </c>
      <c r="C3" s="179"/>
      <c r="D3" s="179"/>
      <c r="E3" s="179"/>
      <c r="F3" s="179"/>
    </row>
    <row r="5" spans="1:12" ht="15">
      <c r="A5" s="4" t="s">
        <v>76</v>
      </c>
    </row>
    <row r="6" spans="1:12">
      <c r="A6" s="79" t="s">
        <v>77</v>
      </c>
      <c r="B6" s="80">
        <f>'Gallus-Fil_Longue_ITAVI'!$B$6</f>
        <v>0</v>
      </c>
    </row>
    <row r="7" spans="1:12">
      <c r="A7" s="79" t="s">
        <v>78</v>
      </c>
      <c r="B7" s="80">
        <f>'Gallus-Fil_Longue_ITAVI'!$B$7</f>
        <v>0</v>
      </c>
    </row>
    <row r="8" spans="1:12">
      <c r="A8" s="79" t="s">
        <v>7</v>
      </c>
      <c r="B8" s="81">
        <f>'Gallus-Fil_Longue_ITAVI'!$B$8</f>
        <v>1</v>
      </c>
    </row>
    <row r="10" spans="1:12" ht="15">
      <c r="A10" s="4"/>
      <c r="B10" s="183" t="s">
        <v>149</v>
      </c>
      <c r="C10" s="183"/>
      <c r="D10" s="183"/>
    </row>
    <row r="11" spans="1:12" ht="30">
      <c r="A11" s="82" t="s">
        <v>80</v>
      </c>
      <c r="B11" s="127" t="s">
        <v>150</v>
      </c>
      <c r="C11" s="127" t="s">
        <v>151</v>
      </c>
      <c r="D11" s="128" t="s">
        <v>152</v>
      </c>
    </row>
    <row r="12" spans="1:12">
      <c r="A12" s="95" t="s">
        <v>153</v>
      </c>
      <c r="B12" s="14"/>
      <c r="C12" s="14"/>
      <c r="D12" s="106">
        <f>MAX(0,B12-C12)</f>
        <v>0</v>
      </c>
      <c r="F12" s="90"/>
    </row>
    <row r="15" spans="1:12" ht="15">
      <c r="A15" s="4" t="s">
        <v>85</v>
      </c>
    </row>
    <row r="16" spans="1:12" ht="30">
      <c r="A16" s="82" t="s">
        <v>137</v>
      </c>
      <c r="B16" s="93" t="s">
        <v>154</v>
      </c>
      <c r="C16" s="93" t="s">
        <v>155</v>
      </c>
      <c r="D16" s="93" t="s">
        <v>156</v>
      </c>
      <c r="E16" s="93" t="s">
        <v>157</v>
      </c>
      <c r="F16" s="93" t="s">
        <v>158</v>
      </c>
      <c r="G16" s="93" t="s">
        <v>159</v>
      </c>
      <c r="H16" s="93" t="s">
        <v>160</v>
      </c>
      <c r="I16" s="93" t="s">
        <v>161</v>
      </c>
      <c r="J16" s="93" t="s">
        <v>162</v>
      </c>
      <c r="K16" s="93" t="s">
        <v>163</v>
      </c>
      <c r="L16" s="93" t="s">
        <v>96</v>
      </c>
    </row>
    <row r="17" spans="1:12">
      <c r="A17" s="94" t="str">
        <f>IF(A12="","",A12)</f>
        <v>gibier</v>
      </c>
      <c r="B17" s="9"/>
      <c r="C17" s="9"/>
      <c r="D17" s="9"/>
      <c r="E17" s="9"/>
      <c r="F17" s="9"/>
      <c r="G17" s="9"/>
      <c r="H17" s="9"/>
      <c r="I17" s="9"/>
      <c r="J17" s="9"/>
      <c r="K17" s="9"/>
      <c r="L17" s="95" t="str">
        <f>IF(SUM(B17:K17)=0,"",SUM(B17:K17))</f>
        <v/>
      </c>
    </row>
    <row r="20" spans="1:12" ht="15">
      <c r="A20" s="4" t="s">
        <v>164</v>
      </c>
    </row>
    <row r="21" spans="1:12" ht="23.85" customHeight="1">
      <c r="A21" s="82" t="s">
        <v>99</v>
      </c>
      <c r="B21" s="82" t="s">
        <v>165</v>
      </c>
      <c r="C21" s="82" t="s">
        <v>166</v>
      </c>
      <c r="D21" s="82" t="s">
        <v>167</v>
      </c>
      <c r="E21" s="82" t="s">
        <v>168</v>
      </c>
      <c r="F21" s="82" t="s">
        <v>169</v>
      </c>
      <c r="G21" s="82" t="s">
        <v>170</v>
      </c>
      <c r="H21" s="82" t="s">
        <v>171</v>
      </c>
      <c r="I21" s="82" t="s">
        <v>172</v>
      </c>
      <c r="J21" s="82" t="s">
        <v>173</v>
      </c>
      <c r="K21" s="82" t="s">
        <v>174</v>
      </c>
    </row>
    <row r="22" spans="1:12" ht="24.75" customHeight="1">
      <c r="A22" s="79" t="s">
        <v>175</v>
      </c>
      <c r="B22" s="97"/>
      <c r="C22" s="97"/>
      <c r="D22" s="97"/>
      <c r="E22" s="97"/>
      <c r="F22" s="97"/>
      <c r="G22" s="97"/>
      <c r="H22" s="97"/>
      <c r="I22" s="97"/>
      <c r="J22" s="97"/>
      <c r="K22" s="97"/>
    </row>
    <row r="23" spans="1:12" ht="41.45" customHeight="1">
      <c r="A23" s="79" t="s">
        <v>111</v>
      </c>
      <c r="B23" s="98"/>
      <c r="C23" s="98"/>
      <c r="D23" s="98"/>
      <c r="E23" s="98"/>
      <c r="F23" s="98"/>
      <c r="G23" s="98"/>
      <c r="H23" s="98"/>
      <c r="I23" s="98"/>
      <c r="J23" s="98"/>
      <c r="K23" s="98"/>
    </row>
    <row r="24" spans="1:12" ht="23.85" customHeight="1">
      <c r="A24" s="79" t="s">
        <v>112</v>
      </c>
      <c r="B24" s="99" t="str">
        <f>IF(B23="","",VLOOKUP(B23,param!$Q$10:$S$6045,2,0))</f>
        <v/>
      </c>
      <c r="C24" s="99" t="str">
        <f>IF(C23="","",VLOOKUP(C23,param!$Q$10:$S$6045,2,0))</f>
        <v/>
      </c>
      <c r="D24" s="99" t="str">
        <f>IF(D23="","",VLOOKUP(D23,param!$Q$10:$S$6045,2,0))</f>
        <v/>
      </c>
      <c r="E24" s="99" t="str">
        <f>IF(E23="","",VLOOKUP(E23,param!$Q$10:$S$6045,2,0))</f>
        <v/>
      </c>
      <c r="F24" s="99" t="str">
        <f>IF(F23="","",VLOOKUP(F23,param!$Q$10:$S$6045,2,0))</f>
        <v/>
      </c>
      <c r="G24" s="99" t="str">
        <f>IF(G23="","",VLOOKUP(G23,param!$Q$10:$S$6045,2,0))</f>
        <v/>
      </c>
      <c r="H24" s="99" t="str">
        <f>IF(H23="","",VLOOKUP(H23,param!$Q$10:$S$6045,2,0))</f>
        <v/>
      </c>
      <c r="I24" s="99" t="str">
        <f>IF(I23="","",VLOOKUP(I23,param!$Q$10:$S$6045,2,0))</f>
        <v/>
      </c>
      <c r="J24" s="99" t="str">
        <f>IF(J23="","",VLOOKUP(J23,param!$Q$10:$S$6045,2,0))</f>
        <v/>
      </c>
      <c r="K24" s="99" t="str">
        <f>IF(K23="","",VLOOKUP(K23,param!$Q$10:$S$6045,2,0))</f>
        <v/>
      </c>
    </row>
    <row r="25" spans="1:12" ht="23.85" customHeight="1">
      <c r="A25" s="79" t="s">
        <v>113</v>
      </c>
      <c r="B25" s="99" t="str">
        <f>IF(B23="","",VLOOKUP(B23,param!$Q$10:$S$6045,3,0))</f>
        <v/>
      </c>
      <c r="C25" s="99" t="str">
        <f>IF(C23="","",VLOOKUP(C23,param!$Q$10:$S$6045,3,0))</f>
        <v/>
      </c>
      <c r="D25" s="99" t="str">
        <f>IF(D23="","",VLOOKUP(D23,param!$Q$10:$S$6045,3,0))</f>
        <v/>
      </c>
      <c r="E25" s="99" t="str">
        <f>IF(E23="","",VLOOKUP(E23,param!$Q$10:$S$6045,3,0))</f>
        <v/>
      </c>
      <c r="F25" s="99" t="str">
        <f>IF(F23="","",VLOOKUP(F23,param!$Q$10:$S$6045,3,0))</f>
        <v/>
      </c>
      <c r="G25" s="99" t="str">
        <f>IF(G23="","",VLOOKUP(G23,param!$Q$10:$S$6045,3,0))</f>
        <v/>
      </c>
      <c r="H25" s="99" t="str">
        <f>IF(H23="","",VLOOKUP(H23,param!$Q$10:$S$6045,3,0))</f>
        <v/>
      </c>
      <c r="I25" s="99" t="str">
        <f>IF(I23="","",VLOOKUP(I23,param!$Q$10:$S$6045,3,0))</f>
        <v/>
      </c>
      <c r="J25" s="99" t="str">
        <f>IF(J23="","",VLOOKUP(J23,param!$Q$10:$S$6045,3,0))</f>
        <v/>
      </c>
      <c r="K25" s="99" t="str">
        <f>IF(K23="","",VLOOKUP(K23,param!$Q$10:$S$6045,3,0))</f>
        <v/>
      </c>
    </row>
    <row r="26" spans="1:12" ht="28.5">
      <c r="A26" s="94" t="s">
        <v>114</v>
      </c>
      <c r="B26" s="100"/>
      <c r="C26" s="100"/>
      <c r="D26" s="100"/>
      <c r="E26" s="100"/>
      <c r="F26" s="100"/>
      <c r="G26" s="100"/>
      <c r="H26" s="100"/>
      <c r="I26" s="100"/>
      <c r="J26" s="100"/>
      <c r="K26" s="100"/>
    </row>
    <row r="27" spans="1:12" ht="22.9" customHeight="1">
      <c r="A27" s="94" t="s">
        <v>115</v>
      </c>
      <c r="B27" s="99" t="str">
        <f t="shared" ref="B27:K27" si="0">IF(OR(B23="",B26=""),"",MAX(B24,B26))</f>
        <v/>
      </c>
      <c r="C27" s="99" t="str">
        <f t="shared" si="0"/>
        <v/>
      </c>
      <c r="D27" s="99" t="str">
        <f t="shared" si="0"/>
        <v/>
      </c>
      <c r="E27" s="99" t="str">
        <f t="shared" si="0"/>
        <v/>
      </c>
      <c r="F27" s="99" t="str">
        <f t="shared" si="0"/>
        <v/>
      </c>
      <c r="G27" s="99" t="str">
        <f t="shared" si="0"/>
        <v/>
      </c>
      <c r="H27" s="99" t="str">
        <f t="shared" si="0"/>
        <v/>
      </c>
      <c r="I27" s="99" t="str">
        <f t="shared" si="0"/>
        <v/>
      </c>
      <c r="J27" s="99" t="str">
        <f t="shared" si="0"/>
        <v/>
      </c>
      <c r="K27" s="99" t="str">
        <f t="shared" si="0"/>
        <v/>
      </c>
    </row>
    <row r="28" spans="1:12">
      <c r="A28" s="94" t="s">
        <v>116</v>
      </c>
      <c r="B28" s="100"/>
      <c r="C28" s="100"/>
      <c r="D28" s="100"/>
      <c r="E28" s="100"/>
      <c r="F28" s="100"/>
      <c r="G28" s="100"/>
      <c r="H28" s="100"/>
      <c r="I28" s="100"/>
      <c r="J28" s="100"/>
      <c r="K28" s="100"/>
    </row>
    <row r="29" spans="1:12">
      <c r="A29" s="94" t="s">
        <v>117</v>
      </c>
      <c r="B29" s="79" t="str">
        <f t="shared" ref="B29:K29" si="1">IF(B27="","",MAX(0,MIN(B28,B25)-B27))</f>
        <v/>
      </c>
      <c r="C29" s="79" t="str">
        <f t="shared" si="1"/>
        <v/>
      </c>
      <c r="D29" s="79" t="str">
        <f t="shared" si="1"/>
        <v/>
      </c>
      <c r="E29" s="79" t="str">
        <f t="shared" si="1"/>
        <v/>
      </c>
      <c r="F29" s="79" t="str">
        <f t="shared" si="1"/>
        <v/>
      </c>
      <c r="G29" s="79" t="str">
        <f t="shared" si="1"/>
        <v/>
      </c>
      <c r="H29" s="79" t="str">
        <f t="shared" si="1"/>
        <v/>
      </c>
      <c r="I29" s="79" t="str">
        <f t="shared" si="1"/>
        <v/>
      </c>
      <c r="J29" s="79" t="str">
        <f t="shared" si="1"/>
        <v/>
      </c>
      <c r="K29" s="79" t="str">
        <f t="shared" si="1"/>
        <v/>
      </c>
    </row>
    <row r="30" spans="1:12">
      <c r="A30" s="94" t="s">
        <v>118</v>
      </c>
      <c r="B30" s="79" t="str">
        <f>IF(B27="","",IF(OR(B28&gt;param!$B$2,B28="",B29=0),0,MAX(0,MIN(MIN(B28,param!$B$2+1)-MAX(B25,B27),150))))</f>
        <v/>
      </c>
      <c r="C30" s="79" t="str">
        <f>IF(C27="","",IF(OR(C28&gt;param!$B$2,C28="",C29=0),0,MAX(0,MIN(MIN(C28,param!$B$2+1)-MAX(C25,C27),150))))</f>
        <v/>
      </c>
      <c r="D30" s="79" t="str">
        <f>IF(D27="","",IF(OR(D28&gt;param!$B$2,D28="",D29=0),0,MAX(0,MIN(MIN(D28,param!$B$2+1)-MAX(D25,D27),150))))</f>
        <v/>
      </c>
      <c r="E30" s="79" t="str">
        <f>IF(E27="","",IF(OR(E28&gt;param!$B$2,E28="",E29=0),0,MAX(0,MIN(MIN(E28,param!$B$2+1)-MAX(E25,E27),150))))</f>
        <v/>
      </c>
      <c r="F30" s="79" t="str">
        <f>IF(F27="","",IF(OR(F28&gt;param!$B$2,F28="",F29=0),0,MAX(0,MIN(MIN(F28,param!$B$2+1)-MAX(F25,F27),150))))</f>
        <v/>
      </c>
      <c r="G30" s="79" t="str">
        <f>IF(G27="","",IF(OR(G28&gt;param!$B$2,G28="",G29=0),0,MAX(0,MIN(MIN(G28,param!$B$2+1)-MAX(G25,G27),150))))</f>
        <v/>
      </c>
      <c r="H30" s="79" t="str">
        <f>IF(H27="","",IF(OR(H28&gt;param!$B$2,H28="",H29=0),0,MAX(0,MIN(MIN(H28,param!$B$2+1)-MAX(H25,H27),150))))</f>
        <v/>
      </c>
      <c r="I30" s="79" t="str">
        <f>IF(I27="","",IF(OR(I28&gt;param!$B$2,I28="",I29=0),0,MAX(0,MIN(MIN(I28,param!$B$2+1)-MAX(I25,I27),150))))</f>
        <v/>
      </c>
      <c r="J30" s="79" t="str">
        <f>IF(J27="","",IF(OR(J28&gt;param!$B$2,J28="",J29=0),0,MAX(0,MIN(MIN(J28,param!$B$2+1)-MAX(J25,J27),150))))</f>
        <v/>
      </c>
      <c r="K30" s="79" t="str">
        <f>IF(K27="","",IF(OR(K28&gt;param!$B$2,K28="",K29=0),0,MAX(0,MIN(MIN(K28,param!$B$2+1)-MAX(K25,K27),150))))</f>
        <v/>
      </c>
    </row>
    <row r="31" spans="1:12">
      <c r="A31" s="94" t="s">
        <v>119</v>
      </c>
      <c r="B31" s="79" t="str">
        <f>IF(B27="","",MAX(0,IF(B28="",MIN(param!$B$5,B25-1),MIN(param!$B$5,B28-1))-MAX(param!$B$4,B27)+1))</f>
        <v/>
      </c>
      <c r="C31" s="79" t="str">
        <f>IF(C27="","",MAX(0,IF(C28="",MIN(param!$B$5,C25-1),MIN(param!$B$5,C28-1))-MAX(param!$B$4,C27)+1))</f>
        <v/>
      </c>
      <c r="D31" s="79" t="str">
        <f>IF(D27="","",MAX(0,IF(D28="",MIN(param!$B$5,D25-1),MIN(param!$B$5,D28-1))-MAX(param!$B$4,D27)+1))</f>
        <v/>
      </c>
      <c r="E31" s="79" t="str">
        <f>IF(E27="","",MAX(0,IF(E28="",MIN(param!$B$5,E25-1),MIN(param!$B$5,E28-1))-MAX(param!$B$4,E27)+1))</f>
        <v/>
      </c>
      <c r="F31" s="79" t="str">
        <f>IF(F27="","",MAX(0,IF(F28="",MIN(param!$B$5,F25-1),MIN(param!$B$5,F28-1))-MAX(param!$B$4,F27)+1))</f>
        <v/>
      </c>
      <c r="G31" s="79" t="str">
        <f>IF(G27="","",MAX(0,IF(G28="",MIN(param!$B$5,G25-1),MIN(param!$B$5,G28-1))-MAX(param!$B$4,G27)+1))</f>
        <v/>
      </c>
      <c r="H31" s="79" t="str">
        <f>IF(H27="","",MAX(0,IF(H28="",MIN(param!$B$5,H25-1),MIN(param!$B$5,H28-1))-MAX(param!$B$4,H27)+1))</f>
        <v/>
      </c>
      <c r="I31" s="79" t="str">
        <f>IF(I27="","",MAX(0,IF(I28="",MIN(param!$B$5,I25-1),MIN(param!$B$5,I28-1))-MAX(param!$B$4,I27)+1))</f>
        <v/>
      </c>
      <c r="J31" s="79" t="str">
        <f>IF(J27="","",MAX(0,IF(J28="",MIN(param!$B$5,J25-1),MIN(param!$B$5,J28-1))-MAX(param!$B$4,J27)+1))</f>
        <v/>
      </c>
      <c r="K31" s="79" t="str">
        <f>IF(K27="","",MAX(0,IF(K28="",MIN(param!$B$5,K25-1),MIN(param!$B$5,K28-1))-MAX(param!$B$4,K27)+1))</f>
        <v/>
      </c>
    </row>
    <row r="33" spans="1:11" ht="15">
      <c r="A33" s="4" t="s">
        <v>133</v>
      </c>
    </row>
    <row r="34" spans="1:11" ht="32.25" customHeight="1">
      <c r="A34" s="82" t="s">
        <v>80</v>
      </c>
      <c r="B34" s="93" t="s">
        <v>176</v>
      </c>
      <c r="C34" s="93" t="s">
        <v>177</v>
      </c>
      <c r="D34" s="82" t="s">
        <v>125</v>
      </c>
      <c r="E34" s="93" t="s">
        <v>126</v>
      </c>
    </row>
    <row r="35" spans="1:11">
      <c r="A35" s="94" t="s">
        <v>52</v>
      </c>
      <c r="B35" s="104">
        <f>IF(B26="",0,SUMPRODUCT($B$29:$K$29,B17:K17)/L17)</f>
        <v>0</v>
      </c>
      <c r="C35" s="104">
        <f>IF(B26="",0,SUMPRODUCT($B$30:$K$30,B17:K17)/L17)</f>
        <v>0</v>
      </c>
      <c r="D35" s="106">
        <f>IF(B35+C35=0,0,$D$12*B35/($B$35+$C$35))</f>
        <v>0</v>
      </c>
      <c r="E35" s="106">
        <f>IF(B35+C35=0,0,$D$12*C35/($B$35+$C$35))</f>
        <v>0</v>
      </c>
    </row>
    <row r="39" spans="1:11" ht="15">
      <c r="A39" s="108" t="s">
        <v>67</v>
      </c>
      <c r="B39" s="109"/>
      <c r="C39" s="110"/>
    </row>
    <row r="40" spans="1:11">
      <c r="A40" s="111" t="s">
        <v>68</v>
      </c>
      <c r="B40" s="71"/>
      <c r="C40" s="112"/>
    </row>
    <row r="41" spans="1:11" ht="15">
      <c r="A41" s="113"/>
      <c r="B41" s="71"/>
      <c r="C41" s="112"/>
    </row>
    <row r="42" spans="1:11" ht="15">
      <c r="A42" s="113" t="s">
        <v>69</v>
      </c>
      <c r="B42" s="71"/>
      <c r="C42" s="112"/>
    </row>
    <row r="43" spans="1:11" ht="15">
      <c r="A43" s="113"/>
      <c r="B43" s="71" t="str">
        <f>IF(B39="","",MAX(0,IF(B40="",MIN(param!$B$5,B37-1),MIN(param!$B$5,B40-1))-MAX(param!$B$4,B39)+1))</f>
        <v/>
      </c>
      <c r="C43" s="71" t="str">
        <f>IF(C39="","",MAX(0,IF(C40="",MIN(param!$B$5,C37-1),MIN(param!$B$5,C40-1))-MAX(param!$B$4,C39)+1))</f>
        <v/>
      </c>
      <c r="D43" s="71" t="str">
        <f>IF(D39="","",MAX(0,IF(D40="",MIN(param!$B$5,D37-1),MIN(param!$B$5,D40-1))-MAX(param!$B$4,D39)+1))</f>
        <v/>
      </c>
      <c r="E43" s="71" t="str">
        <f>IF(E39="","",MAX(0,IF(E40="",MIN(param!$B$5,E37-1),MIN(param!$B$5,E40-1))-MAX(param!$B$4,E39)+1))</f>
        <v/>
      </c>
      <c r="F43" s="71" t="str">
        <f>IF(F39="","",MAX(0,IF(F40="",MIN(param!$B$5,F37-1),MIN(param!$B$5,F40-1))-MAX(param!$B$4,F39)+1))</f>
        <v/>
      </c>
      <c r="G43" s="71" t="str">
        <f>IF(G39="","",MAX(0,IF(G40="",MIN(param!$B$5,G37-1),MIN(param!$B$5,G40-1))-MAX(param!$B$4,G39)+1))</f>
        <v/>
      </c>
      <c r="H43" s="71" t="str">
        <f>IF(H39="","",MAX(0,IF(H40="",MIN(param!$B$5,H37-1),MIN(param!$B$5,H40-1))-MAX(param!$B$4,H39)+1))</f>
        <v/>
      </c>
      <c r="I43" s="71" t="str">
        <f>IF(I39="","",MAX(0,IF(I40="",MIN(param!$B$5,I37-1),MIN(param!$B$5,I40-1))-MAX(param!$B$4,I39)+1))</f>
        <v/>
      </c>
      <c r="J43" s="71" t="str">
        <f>IF(J39="","",MAX(0,IF(J40="",MIN(param!$B$5,J37-1),MIN(param!$B$5,J40-1))-MAX(param!$B$4,J39)+1))</f>
        <v/>
      </c>
      <c r="K43" s="71" t="str">
        <f>IF(K39="","",MAX(0,IF(K40="",MIN(param!$B$5,K37-1),MIN(param!$B$5,K40-1))-MAX(param!$B$4,K39)+1))</f>
        <v/>
      </c>
    </row>
    <row r="44" spans="1:11" ht="15">
      <c r="A44" s="113" t="s">
        <v>127</v>
      </c>
      <c r="B44" s="71"/>
      <c r="C44" s="112"/>
    </row>
    <row r="45" spans="1:11">
      <c r="A45" s="114"/>
      <c r="B45" s="71"/>
      <c r="C45" s="112"/>
    </row>
    <row r="46" spans="1:11" ht="39.75" customHeight="1">
      <c r="A46" s="180" t="s">
        <v>71</v>
      </c>
      <c r="B46" s="180"/>
      <c r="C46" s="115" t="str">
        <f>param!$B$1</f>
        <v>V4</v>
      </c>
    </row>
    <row r="47" spans="1:11">
      <c r="A47" s="114"/>
      <c r="B47" s="71"/>
      <c r="C47" s="112"/>
    </row>
    <row r="48" spans="1:11" ht="15">
      <c r="A48" s="113" t="s">
        <v>74</v>
      </c>
      <c r="B48" s="71"/>
      <c r="C48" s="112"/>
    </row>
    <row r="49" spans="1:3">
      <c r="A49" s="114"/>
      <c r="B49" s="71"/>
      <c r="C49" s="112"/>
    </row>
    <row r="50" spans="1:3">
      <c r="A50" s="114"/>
      <c r="B50" s="71"/>
      <c r="C50" s="112"/>
    </row>
    <row r="51" spans="1:3">
      <c r="A51" s="114"/>
      <c r="B51" s="71"/>
      <c r="C51" s="112"/>
    </row>
    <row r="52" spans="1:3">
      <c r="A52" s="114"/>
      <c r="B52" s="71"/>
      <c r="C52" s="112"/>
    </row>
    <row r="53" spans="1:3">
      <c r="A53" s="116"/>
      <c r="B53" s="117"/>
      <c r="C53" s="118"/>
    </row>
  </sheetData>
  <sheetProtection sheet="1" objects="1" scenarios="1"/>
  <mergeCells count="5">
    <mergeCell ref="A1:L1"/>
    <mergeCell ref="B2:F2"/>
    <mergeCell ref="B3:F3"/>
    <mergeCell ref="B10:D10"/>
    <mergeCell ref="A46:B46"/>
  </mergeCells>
  <pageMargins left="0.4375" right="0.343055555555556" top="0.196527777777778" bottom="0.33541666666666697" header="0.196527777777778" footer="0.196527777777778"/>
  <pageSetup paperSize="77" scale="70" pageOrder="overThenDown" orientation="landscape" horizontalDpi="300" verticalDpi="300"/>
  <headerFooter>
    <oddFooter>&amp;L&amp;"Arial,Normal"&amp;10&amp;Kffffff&amp;F&amp;C&amp;"Arial,Normal"&amp;10&amp;KffffffPage &amp;P/&amp;N</oddFooter>
  </headerFooter>
  <legacyDrawing r:id="rId1"/>
  <extLst>
    <ext xmlns:x14="http://schemas.microsoft.com/office/spreadsheetml/2009/9/main" uri="{CCE6A557-97BC-4b89-ADB6-D9C93CAAB3DF}">
      <x14:dataValidations xmlns:xm="http://schemas.microsoft.com/office/excel/2006/main" count="1">
        <x14:dataValidation type="list" operator="equal" allowBlank="1" showErrorMessage="1">
          <x14:formula1>
            <xm:f>param!$Q$10:$Q$6045</xm:f>
          </x14:formula1>
          <x14:formula2>
            <xm:f>0</xm:f>
          </x14:formula2>
          <xm:sqref>B23:K23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Z5005"/>
  <sheetViews>
    <sheetView topLeftCell="B391" zoomScale="90" zoomScaleNormal="90" workbookViewId="0">
      <pane xSplit="10350" topLeftCell="N1" activePane="topRight"/>
      <selection activeCell="B412" sqref="A412:XFD412"/>
      <selection pane="topRight" activeCell="P411" sqref="P411:P412"/>
    </sheetView>
  </sheetViews>
  <sheetFormatPr baseColWidth="10" defaultColWidth="10.875" defaultRowHeight="14.25"/>
  <cols>
    <col min="1" max="1" width="48.75" style="1" customWidth="1"/>
    <col min="2" max="2" width="27.25" style="1" customWidth="1"/>
    <col min="3" max="3" width="13.875" style="1" customWidth="1"/>
    <col min="4" max="4" width="5.125" style="1" customWidth="1"/>
    <col min="5" max="5" width="25.375" style="1" customWidth="1"/>
    <col min="6" max="6" width="10.5" style="1" customWidth="1"/>
    <col min="7" max="8" width="5" style="1" customWidth="1"/>
    <col min="9" max="9" width="54.75" style="1" customWidth="1"/>
    <col min="10" max="11" width="19.5" style="1" customWidth="1"/>
    <col min="12" max="12" width="26.75" style="1" customWidth="1"/>
    <col min="13" max="16" width="10.5" style="1" customWidth="1"/>
    <col min="17" max="17" width="16" style="1" customWidth="1"/>
    <col min="18" max="19" width="10.5" style="1" customWidth="1"/>
    <col min="20" max="1014" width="10.875" style="1"/>
    <col min="1015" max="1024" width="10.5" customWidth="1"/>
  </cols>
  <sheetData>
    <row r="1" spans="1:19" ht="15">
      <c r="A1" s="4" t="s">
        <v>178</v>
      </c>
      <c r="B1" s="1" t="s">
        <v>9985</v>
      </c>
      <c r="C1" s="1" t="s">
        <v>9986</v>
      </c>
    </row>
    <row r="2" spans="1:19" ht="15">
      <c r="A2" s="82" t="s">
        <v>179</v>
      </c>
      <c r="B2" s="99">
        <v>45016</v>
      </c>
    </row>
    <row r="3" spans="1:19" ht="15">
      <c r="A3" s="82" t="s">
        <v>180</v>
      </c>
      <c r="B3" s="99">
        <v>44972</v>
      </c>
    </row>
    <row r="4" spans="1:19" ht="15">
      <c r="A4" s="82" t="s">
        <v>181</v>
      </c>
      <c r="B4" s="99">
        <v>44636</v>
      </c>
    </row>
    <row r="5" spans="1:19" ht="15">
      <c r="A5" s="82" t="s">
        <v>182</v>
      </c>
      <c r="B5" s="99">
        <v>44757</v>
      </c>
    </row>
    <row r="6" spans="1:19" ht="15">
      <c r="A6" s="82" t="s">
        <v>183</v>
      </c>
      <c r="B6" s="79">
        <f>B5-B4+1</f>
        <v>122</v>
      </c>
    </row>
    <row r="8" spans="1:19" ht="15">
      <c r="A8" s="82" t="s">
        <v>184</v>
      </c>
      <c r="B8" s="82" t="s">
        <v>185</v>
      </c>
      <c r="E8" s="82" t="s">
        <v>186</v>
      </c>
      <c r="F8" s="82" t="s">
        <v>185</v>
      </c>
      <c r="I8" s="93" t="s">
        <v>187</v>
      </c>
      <c r="J8" s="82" t="s">
        <v>188</v>
      </c>
      <c r="N8" s="4" t="s">
        <v>189</v>
      </c>
    </row>
    <row r="9" spans="1:19" ht="15">
      <c r="A9" s="79" t="s">
        <v>190</v>
      </c>
      <c r="B9" s="129">
        <v>0.78</v>
      </c>
      <c r="E9" s="79" t="s">
        <v>191</v>
      </c>
      <c r="F9" s="129">
        <v>0.74</v>
      </c>
      <c r="I9" s="79" t="s">
        <v>192</v>
      </c>
      <c r="J9" s="79"/>
      <c r="N9" s="130" t="s">
        <v>193</v>
      </c>
      <c r="O9" s="130" t="s">
        <v>194</v>
      </c>
      <c r="P9" s="130" t="s">
        <v>195</v>
      </c>
      <c r="Q9" s="131" t="s">
        <v>196</v>
      </c>
      <c r="R9" s="131" t="s">
        <v>197</v>
      </c>
      <c r="S9" s="131" t="s">
        <v>198</v>
      </c>
    </row>
    <row r="10" spans="1:19" ht="24">
      <c r="A10" s="79" t="s">
        <v>199</v>
      </c>
      <c r="B10" s="129">
        <v>0.6</v>
      </c>
      <c r="E10" s="79" t="s">
        <v>200</v>
      </c>
      <c r="F10" s="129">
        <v>0.63</v>
      </c>
      <c r="I10" s="79" t="s">
        <v>201</v>
      </c>
      <c r="J10" s="129">
        <v>0.9</v>
      </c>
      <c r="N10" s="133" t="s">
        <v>5063</v>
      </c>
      <c r="O10" s="133" t="s">
        <v>5064</v>
      </c>
      <c r="P10" s="134" t="s">
        <v>202</v>
      </c>
      <c r="Q10" s="145" t="str">
        <f t="shared" ref="Q10:Q73" si="0">CONCATENATE(N10," - ",P10)</f>
        <v>01 - AMBERIEUX EN DOMBES</v>
      </c>
      <c r="R10" s="139"/>
      <c r="S10" s="139"/>
    </row>
    <row r="11" spans="1:19">
      <c r="A11" s="79" t="s">
        <v>203</v>
      </c>
      <c r="B11" s="129">
        <v>0.87</v>
      </c>
      <c r="E11" s="79" t="s">
        <v>204</v>
      </c>
      <c r="F11" s="129">
        <v>0.67</v>
      </c>
      <c r="I11" s="79" t="s">
        <v>205</v>
      </c>
      <c r="J11" s="79"/>
      <c r="N11" s="133" t="s">
        <v>5063</v>
      </c>
      <c r="O11" s="133" t="s">
        <v>5065</v>
      </c>
      <c r="P11" s="135" t="s">
        <v>206</v>
      </c>
      <c r="Q11" s="145" t="str">
        <f t="shared" si="0"/>
        <v>01 - BEYNOST</v>
      </c>
      <c r="R11" s="140"/>
      <c r="S11" s="140"/>
    </row>
    <row r="12" spans="1:19">
      <c r="A12" s="79" t="s">
        <v>207</v>
      </c>
      <c r="B12" s="129">
        <v>0.9</v>
      </c>
      <c r="E12" s="79" t="s">
        <v>208</v>
      </c>
      <c r="F12" s="129">
        <v>0.7</v>
      </c>
      <c r="I12" s="79" t="s">
        <v>209</v>
      </c>
      <c r="J12" s="79"/>
      <c r="N12" s="133" t="s">
        <v>5063</v>
      </c>
      <c r="O12" s="133" t="s">
        <v>5066</v>
      </c>
      <c r="P12" s="135" t="s">
        <v>210</v>
      </c>
      <c r="Q12" s="145" t="str">
        <f t="shared" si="0"/>
        <v>01 - BIRIEUX</v>
      </c>
      <c r="R12" s="140"/>
      <c r="S12" s="140"/>
    </row>
    <row r="13" spans="1:19">
      <c r="A13" s="79" t="s">
        <v>211</v>
      </c>
      <c r="B13" s="129">
        <v>0.63</v>
      </c>
      <c r="E13" s="79" t="s">
        <v>212</v>
      </c>
      <c r="F13" s="129">
        <v>0.69</v>
      </c>
      <c r="I13" s="79" t="s">
        <v>213</v>
      </c>
      <c r="J13" s="79"/>
      <c r="N13" s="133" t="s">
        <v>5063</v>
      </c>
      <c r="O13" s="133" t="s">
        <v>5067</v>
      </c>
      <c r="P13" s="135" t="s">
        <v>214</v>
      </c>
      <c r="Q13" s="145" t="str">
        <f t="shared" si="0"/>
        <v>01 - BOISSE (LA)</v>
      </c>
      <c r="R13" s="140"/>
      <c r="S13" s="140"/>
    </row>
    <row r="14" spans="1:19">
      <c r="A14" s="79" t="s">
        <v>215</v>
      </c>
      <c r="B14" s="129">
        <v>0.79</v>
      </c>
      <c r="E14" s="79" t="s">
        <v>216</v>
      </c>
      <c r="F14" s="129">
        <v>0.69</v>
      </c>
      <c r="I14" s="79" t="s">
        <v>217</v>
      </c>
      <c r="J14" s="129">
        <v>0.94</v>
      </c>
      <c r="N14" s="133" t="s">
        <v>5063</v>
      </c>
      <c r="O14" s="133" t="s">
        <v>5068</v>
      </c>
      <c r="P14" s="135" t="s">
        <v>218</v>
      </c>
      <c r="Q14" s="145" t="str">
        <f t="shared" si="0"/>
        <v>01 - BOULIGNEUX</v>
      </c>
      <c r="R14" s="140">
        <v>44799</v>
      </c>
      <c r="S14" s="140">
        <v>44837</v>
      </c>
    </row>
    <row r="15" spans="1:19">
      <c r="A15" s="79" t="s">
        <v>219</v>
      </c>
      <c r="B15" s="129">
        <v>0.94</v>
      </c>
      <c r="E15" s="79" t="s">
        <v>220</v>
      </c>
      <c r="F15" s="129">
        <v>0.72</v>
      </c>
      <c r="I15" s="79" t="s">
        <v>221</v>
      </c>
      <c r="J15" s="79"/>
      <c r="N15" s="133" t="s">
        <v>5063</v>
      </c>
      <c r="O15" s="133" t="s">
        <v>5069</v>
      </c>
      <c r="P15" s="135" t="s">
        <v>222</v>
      </c>
      <c r="Q15" s="145" t="str">
        <f t="shared" si="0"/>
        <v>01 - CERTINES</v>
      </c>
      <c r="R15" s="140">
        <v>44799</v>
      </c>
      <c r="S15" s="140">
        <v>44837</v>
      </c>
    </row>
    <row r="16" spans="1:19">
      <c r="E16" s="79" t="s">
        <v>223</v>
      </c>
      <c r="F16" s="129">
        <v>0.72</v>
      </c>
      <c r="I16" s="79" t="s">
        <v>224</v>
      </c>
      <c r="J16" s="79"/>
      <c r="N16" s="133" t="s">
        <v>5063</v>
      </c>
      <c r="O16" s="133" t="s">
        <v>5070</v>
      </c>
      <c r="P16" s="135" t="s">
        <v>225</v>
      </c>
      <c r="Q16" s="145" t="str">
        <f t="shared" si="0"/>
        <v>01 - CHALAMONT</v>
      </c>
      <c r="R16" s="140">
        <v>44799</v>
      </c>
      <c r="S16" s="140">
        <v>44837</v>
      </c>
    </row>
    <row r="17" spans="5:19">
      <c r="E17" s="79" t="s">
        <v>226</v>
      </c>
      <c r="F17" s="129">
        <v>0.63</v>
      </c>
      <c r="I17" s="79" t="s">
        <v>227</v>
      </c>
      <c r="J17" s="79"/>
      <c r="N17" s="133" t="s">
        <v>5063</v>
      </c>
      <c r="O17" s="133" t="s">
        <v>5071</v>
      </c>
      <c r="P17" s="135" t="s">
        <v>231</v>
      </c>
      <c r="Q17" s="145" t="str">
        <f t="shared" si="0"/>
        <v>01 - CHATENAY</v>
      </c>
      <c r="R17" s="140">
        <v>44799</v>
      </c>
      <c r="S17" s="140">
        <v>44837</v>
      </c>
    </row>
    <row r="18" spans="5:19" ht="36">
      <c r="E18" s="79" t="s">
        <v>229</v>
      </c>
      <c r="F18" s="129">
        <v>0.63</v>
      </c>
      <c r="I18" s="79" t="s">
        <v>230</v>
      </c>
      <c r="J18" s="79"/>
      <c r="N18" s="133" t="s">
        <v>5063</v>
      </c>
      <c r="O18" s="133" t="s">
        <v>5072</v>
      </c>
      <c r="P18" s="135" t="s">
        <v>236</v>
      </c>
      <c r="Q18" s="145" t="str">
        <f t="shared" si="0"/>
        <v>01 - CHATILLON SUR CHALARONNE</v>
      </c>
      <c r="R18" s="140"/>
      <c r="S18" s="140"/>
    </row>
    <row r="19" spans="5:19" ht="24">
      <c r="E19" s="79" t="s">
        <v>232</v>
      </c>
      <c r="F19" s="129">
        <v>0.72</v>
      </c>
      <c r="I19" s="79" t="s">
        <v>233</v>
      </c>
      <c r="J19" s="79"/>
      <c r="N19" s="133" t="s">
        <v>5063</v>
      </c>
      <c r="O19" s="133" t="s">
        <v>5073</v>
      </c>
      <c r="P19" s="135" t="s">
        <v>234</v>
      </c>
      <c r="Q19" s="145" t="str">
        <f t="shared" si="0"/>
        <v>01 - CHATILLON-LA-PALUD</v>
      </c>
      <c r="R19" s="140">
        <v>44799</v>
      </c>
      <c r="S19" s="140">
        <v>44837</v>
      </c>
    </row>
    <row r="20" spans="5:19">
      <c r="E20" s="79" t="s">
        <v>235</v>
      </c>
      <c r="F20" s="129">
        <v>0.63</v>
      </c>
      <c r="I20" s="79"/>
      <c r="J20" s="79"/>
      <c r="N20" s="133" t="s">
        <v>5063</v>
      </c>
      <c r="O20" s="133" t="s">
        <v>5074</v>
      </c>
      <c r="P20" s="135" t="s">
        <v>238</v>
      </c>
      <c r="Q20" s="145" t="str">
        <f t="shared" si="0"/>
        <v>01 - CONDEISSIAT</v>
      </c>
      <c r="R20" s="140">
        <v>44799</v>
      </c>
      <c r="S20" s="140">
        <v>44837</v>
      </c>
    </row>
    <row r="21" spans="5:19">
      <c r="E21" s="79" t="s">
        <v>237</v>
      </c>
      <c r="F21" s="129">
        <v>0.63</v>
      </c>
      <c r="I21" s="79"/>
      <c r="J21" s="79"/>
      <c r="N21" s="133" t="s">
        <v>5063</v>
      </c>
      <c r="O21" s="133" t="s">
        <v>5075</v>
      </c>
      <c r="P21" s="135" t="s">
        <v>240</v>
      </c>
      <c r="Q21" s="145" t="str">
        <f t="shared" si="0"/>
        <v>01 - CRANS</v>
      </c>
      <c r="R21" s="140">
        <v>44799</v>
      </c>
      <c r="S21" s="140">
        <v>44837</v>
      </c>
    </row>
    <row r="22" spans="5:19">
      <c r="E22" s="79" t="s">
        <v>239</v>
      </c>
      <c r="F22" s="129">
        <v>0.63</v>
      </c>
      <c r="I22" s="79"/>
      <c r="J22" s="79"/>
      <c r="N22" s="133" t="s">
        <v>5063</v>
      </c>
      <c r="O22" s="133" t="s">
        <v>5076</v>
      </c>
      <c r="P22" s="135" t="s">
        <v>241</v>
      </c>
      <c r="Q22" s="145" t="str">
        <f t="shared" si="0"/>
        <v>01 - DAGNEUX</v>
      </c>
      <c r="R22" s="140"/>
      <c r="S22" s="140"/>
    </row>
    <row r="23" spans="5:19" ht="24">
      <c r="E23" s="79"/>
      <c r="F23" s="79"/>
      <c r="I23" s="79"/>
      <c r="J23" s="79"/>
      <c r="N23" s="133" t="s">
        <v>5063</v>
      </c>
      <c r="O23" s="133" t="s">
        <v>5077</v>
      </c>
      <c r="P23" s="135" t="s">
        <v>242</v>
      </c>
      <c r="Q23" s="145" t="str">
        <f t="shared" si="0"/>
        <v>01 - DOMPIERRE-SUR-VEYLE</v>
      </c>
      <c r="R23" s="140">
        <v>44799</v>
      </c>
      <c r="S23" s="140">
        <v>44837</v>
      </c>
    </row>
    <row r="24" spans="5:19">
      <c r="E24" s="79"/>
      <c r="F24" s="79"/>
      <c r="I24" s="79"/>
      <c r="J24" s="79"/>
      <c r="N24" s="133" t="s">
        <v>5063</v>
      </c>
      <c r="O24" s="133" t="s">
        <v>5078</v>
      </c>
      <c r="P24" s="135" t="s">
        <v>243</v>
      </c>
      <c r="Q24" s="145" t="str">
        <f t="shared" si="0"/>
        <v>01 - DRUILLAT</v>
      </c>
      <c r="R24" s="140">
        <v>44799</v>
      </c>
      <c r="S24" s="140">
        <v>44837</v>
      </c>
    </row>
    <row r="25" spans="5:19">
      <c r="N25" s="133" t="s">
        <v>5063</v>
      </c>
      <c r="O25" s="133" t="s">
        <v>5079</v>
      </c>
      <c r="P25" s="135" t="s">
        <v>244</v>
      </c>
      <c r="Q25" s="145" t="str">
        <f t="shared" si="0"/>
        <v>01 - FARAMANS</v>
      </c>
      <c r="R25" s="140"/>
      <c r="S25" s="140"/>
    </row>
    <row r="26" spans="5:19" ht="24">
      <c r="N26" s="133" t="s">
        <v>5063</v>
      </c>
      <c r="O26" s="133" t="s">
        <v>5080</v>
      </c>
      <c r="P26" s="135" t="s">
        <v>264</v>
      </c>
      <c r="Q26" s="145" t="str">
        <f t="shared" si="0"/>
        <v>01 - GROSLEE-SAINT BENOIT</v>
      </c>
      <c r="R26" s="140"/>
      <c r="S26" s="140"/>
    </row>
    <row r="27" spans="5:19">
      <c r="N27" s="133" t="s">
        <v>5063</v>
      </c>
      <c r="O27" s="133" t="s">
        <v>5081</v>
      </c>
      <c r="P27" s="135" t="s">
        <v>245</v>
      </c>
      <c r="Q27" s="145" t="str">
        <f t="shared" si="0"/>
        <v>01 - JOYEUX</v>
      </c>
      <c r="R27" s="140"/>
      <c r="S27" s="140"/>
    </row>
    <row r="28" spans="5:19" ht="36">
      <c r="N28" s="133" t="s">
        <v>5063</v>
      </c>
      <c r="O28" s="133" t="s">
        <v>5082</v>
      </c>
      <c r="P28" s="135" t="s">
        <v>228</v>
      </c>
      <c r="Q28" s="145" t="str">
        <f t="shared" si="0"/>
        <v>01 - LA CHAPELLE-DU-CHATELARD</v>
      </c>
      <c r="R28" s="140">
        <v>44799</v>
      </c>
      <c r="S28" s="140">
        <v>44837</v>
      </c>
    </row>
    <row r="29" spans="5:19">
      <c r="N29" s="133" t="s">
        <v>5063</v>
      </c>
      <c r="O29" s="133" t="s">
        <v>5083</v>
      </c>
      <c r="P29" s="135" t="s">
        <v>279</v>
      </c>
      <c r="Q29" s="145" t="str">
        <f t="shared" si="0"/>
        <v>01 - LA TRANCLIERE</v>
      </c>
      <c r="R29" s="140">
        <v>44799</v>
      </c>
      <c r="S29" s="140">
        <v>44837</v>
      </c>
    </row>
    <row r="30" spans="5:19">
      <c r="N30" s="133" t="s">
        <v>5063</v>
      </c>
      <c r="O30" s="133" t="s">
        <v>5084</v>
      </c>
      <c r="P30" s="135" t="s">
        <v>246</v>
      </c>
      <c r="Q30" s="145" t="str">
        <f t="shared" si="0"/>
        <v>01 - LAPEYROUSE</v>
      </c>
      <c r="R30" s="140"/>
      <c r="S30" s="140"/>
    </row>
    <row r="31" spans="5:19">
      <c r="N31" s="133" t="s">
        <v>5063</v>
      </c>
      <c r="O31" s="133" t="s">
        <v>5085</v>
      </c>
      <c r="P31" s="135" t="s">
        <v>257</v>
      </c>
      <c r="Q31" s="145" t="str">
        <f t="shared" si="0"/>
        <v>01 - LE PLANTAY</v>
      </c>
      <c r="R31" s="140">
        <v>44799</v>
      </c>
      <c r="S31" s="140">
        <v>44837</v>
      </c>
    </row>
    <row r="32" spans="5:19">
      <c r="N32" s="133" t="s">
        <v>5063</v>
      </c>
      <c r="O32" s="133" t="s">
        <v>5086</v>
      </c>
      <c r="P32" s="135" t="s">
        <v>247</v>
      </c>
      <c r="Q32" s="145" t="str">
        <f t="shared" si="0"/>
        <v>01 - LENT</v>
      </c>
      <c r="R32" s="140">
        <v>44799</v>
      </c>
      <c r="S32" s="140">
        <v>44837</v>
      </c>
    </row>
    <row r="33" spans="14:19">
      <c r="N33" s="133" t="s">
        <v>5063</v>
      </c>
      <c r="O33" s="133" t="s">
        <v>5087</v>
      </c>
      <c r="P33" s="135" t="s">
        <v>248</v>
      </c>
      <c r="Q33" s="145" t="str">
        <f t="shared" si="0"/>
        <v>01 - LHUIS</v>
      </c>
      <c r="R33" s="140"/>
      <c r="S33" s="140"/>
    </row>
    <row r="34" spans="14:19">
      <c r="N34" s="133" t="s">
        <v>5063</v>
      </c>
      <c r="O34" s="133" t="s">
        <v>5088</v>
      </c>
      <c r="P34" s="135" t="s">
        <v>249</v>
      </c>
      <c r="Q34" s="145" t="str">
        <f t="shared" si="0"/>
        <v>01 - MARLIEUX</v>
      </c>
      <c r="R34" s="140">
        <v>44799</v>
      </c>
      <c r="S34" s="140">
        <v>44837</v>
      </c>
    </row>
    <row r="35" spans="14:19">
      <c r="N35" s="133" t="s">
        <v>5063</v>
      </c>
      <c r="O35" s="133" t="s">
        <v>5089</v>
      </c>
      <c r="P35" s="135" t="s">
        <v>250</v>
      </c>
      <c r="Q35" s="145" t="str">
        <f t="shared" si="0"/>
        <v>01 - MIRIBEL</v>
      </c>
      <c r="R35" s="140"/>
      <c r="S35" s="140"/>
    </row>
    <row r="36" spans="14:19" ht="24">
      <c r="N36" s="133" t="s">
        <v>5063</v>
      </c>
      <c r="O36" s="133" t="s">
        <v>5090</v>
      </c>
      <c r="P36" s="135" t="s">
        <v>251</v>
      </c>
      <c r="Q36" s="145" t="str">
        <f t="shared" si="0"/>
        <v>01 - MONTELLIER (LE)</v>
      </c>
      <c r="R36" s="140"/>
      <c r="S36" s="140"/>
    </row>
    <row r="37" spans="14:19">
      <c r="N37" s="133" t="s">
        <v>5063</v>
      </c>
      <c r="O37" s="133" t="s">
        <v>5091</v>
      </c>
      <c r="P37" s="135" t="s">
        <v>252</v>
      </c>
      <c r="Q37" s="145" t="str">
        <f t="shared" si="0"/>
        <v>01 - MONTHIEUX</v>
      </c>
      <c r="R37" s="140"/>
      <c r="S37" s="140"/>
    </row>
    <row r="38" spans="14:19">
      <c r="N38" s="133" t="s">
        <v>5063</v>
      </c>
      <c r="O38" s="133" t="s">
        <v>5092</v>
      </c>
      <c r="P38" s="135" t="s">
        <v>253</v>
      </c>
      <c r="Q38" s="145" t="str">
        <f t="shared" si="0"/>
        <v>01 - MONTLUEL</v>
      </c>
      <c r="R38" s="140"/>
      <c r="S38" s="140"/>
    </row>
    <row r="39" spans="14:19" ht="24">
      <c r="N39" s="133" t="s">
        <v>5063</v>
      </c>
      <c r="O39" s="133" t="s">
        <v>5093</v>
      </c>
      <c r="P39" s="135" t="s">
        <v>254</v>
      </c>
      <c r="Q39" s="145" t="str">
        <f t="shared" si="0"/>
        <v>01 - NEUVILLE LES DAMES</v>
      </c>
      <c r="R39" s="140"/>
      <c r="S39" s="140"/>
    </row>
    <row r="40" spans="14:19">
      <c r="N40" s="133" t="s">
        <v>5063</v>
      </c>
      <c r="O40" s="133" t="s">
        <v>5094</v>
      </c>
      <c r="P40" s="135" t="s">
        <v>255</v>
      </c>
      <c r="Q40" s="145" t="str">
        <f t="shared" si="0"/>
        <v>01 - NIEVROZ</v>
      </c>
      <c r="R40" s="140"/>
      <c r="S40" s="140"/>
    </row>
    <row r="41" spans="14:19">
      <c r="N41" s="133" t="s">
        <v>5063</v>
      </c>
      <c r="O41" s="133" t="s">
        <v>5095</v>
      </c>
      <c r="P41" s="135" t="s">
        <v>256</v>
      </c>
      <c r="Q41" s="145" t="str">
        <f t="shared" si="0"/>
        <v>01 - PIZAY</v>
      </c>
      <c r="R41" s="140"/>
      <c r="S41" s="140"/>
    </row>
    <row r="42" spans="14:19">
      <c r="N42" s="133" t="s">
        <v>5063</v>
      </c>
      <c r="O42" s="133" t="s">
        <v>5096</v>
      </c>
      <c r="P42" s="135" t="s">
        <v>258</v>
      </c>
      <c r="Q42" s="145" t="str">
        <f t="shared" si="0"/>
        <v>01 - RELEVANT</v>
      </c>
      <c r="R42" s="140"/>
      <c r="S42" s="140"/>
    </row>
    <row r="43" spans="14:19" ht="24">
      <c r="N43" s="133" t="s">
        <v>5063</v>
      </c>
      <c r="O43" s="133" t="s">
        <v>5097</v>
      </c>
      <c r="P43" s="135" t="s">
        <v>259</v>
      </c>
      <c r="Q43" s="145" t="str">
        <f t="shared" si="0"/>
        <v>01 - RIGNIEUX-LE-FRANC</v>
      </c>
      <c r="R43" s="140">
        <v>44799</v>
      </c>
      <c r="S43" s="140">
        <v>44837</v>
      </c>
    </row>
    <row r="44" spans="14:19">
      <c r="N44" s="133" t="s">
        <v>5063</v>
      </c>
      <c r="O44" s="133" t="s">
        <v>5098</v>
      </c>
      <c r="P44" s="135" t="s">
        <v>260</v>
      </c>
      <c r="Q44" s="145" t="str">
        <f t="shared" si="0"/>
        <v>01 - ROMANS</v>
      </c>
      <c r="R44" s="140">
        <v>44799</v>
      </c>
      <c r="S44" s="140">
        <v>44837</v>
      </c>
    </row>
    <row r="45" spans="14:19" ht="24">
      <c r="N45" s="133" t="s">
        <v>5063</v>
      </c>
      <c r="O45" s="133" t="s">
        <v>5099</v>
      </c>
      <c r="P45" s="135" t="s">
        <v>261</v>
      </c>
      <c r="Q45" s="145" t="str">
        <f t="shared" si="0"/>
        <v>01 - SAINT ANDRE DE CORCY</v>
      </c>
      <c r="R45" s="140"/>
      <c r="S45" s="140"/>
    </row>
    <row r="46" spans="14:19">
      <c r="N46" s="133" t="s">
        <v>5063</v>
      </c>
      <c r="O46" s="133" t="s">
        <v>5100</v>
      </c>
      <c r="P46" s="135" t="s">
        <v>266</v>
      </c>
      <c r="Q46" s="145" t="str">
        <f t="shared" si="0"/>
        <v>01 - SAINT ELOI</v>
      </c>
      <c r="R46" s="140"/>
      <c r="S46" s="140"/>
    </row>
    <row r="47" spans="14:19">
      <c r="N47" s="133" t="s">
        <v>5063</v>
      </c>
      <c r="O47" s="133" t="s">
        <v>5101</v>
      </c>
      <c r="P47" s="135" t="s">
        <v>269</v>
      </c>
      <c r="Q47" s="145" t="str">
        <f t="shared" si="0"/>
        <v>01 - SAINT MARCEL</v>
      </c>
      <c r="R47" s="140"/>
      <c r="S47" s="140"/>
    </row>
    <row r="48" spans="14:19" ht="36">
      <c r="N48" s="133" t="s">
        <v>5063</v>
      </c>
      <c r="O48" s="133" t="s">
        <v>5102</v>
      </c>
      <c r="P48" s="135" t="s">
        <v>270</v>
      </c>
      <c r="Q48" s="145" t="str">
        <f t="shared" si="0"/>
        <v>01 - SAINT MAURICE DE BEYNOST</v>
      </c>
      <c r="R48" s="140"/>
      <c r="S48" s="140"/>
    </row>
    <row r="49" spans="14:19" ht="36">
      <c r="N49" s="133" t="s">
        <v>5063</v>
      </c>
      <c r="O49" s="133" t="s">
        <v>5103</v>
      </c>
      <c r="P49" s="135" t="s">
        <v>274</v>
      </c>
      <c r="Q49" s="145" t="str">
        <f t="shared" si="0"/>
        <v>01 - SAINT TRIVIER SUR MOIGNANS</v>
      </c>
      <c r="R49" s="140"/>
      <c r="S49" s="140"/>
    </row>
    <row r="50" spans="14:19" ht="24">
      <c r="N50" s="133" t="s">
        <v>5063</v>
      </c>
      <c r="O50" s="133" t="s">
        <v>5104</v>
      </c>
      <c r="P50" s="135" t="s">
        <v>262</v>
      </c>
      <c r="Q50" s="145" t="str">
        <f t="shared" si="0"/>
        <v>01 - SAINT-ANDRE-LE-BOUCHOUX</v>
      </c>
      <c r="R50" s="140">
        <v>44799</v>
      </c>
      <c r="S50" s="140">
        <v>44837</v>
      </c>
    </row>
    <row r="51" spans="14:19" ht="36">
      <c r="N51" s="133" t="s">
        <v>5063</v>
      </c>
      <c r="O51" s="133" t="s">
        <v>5105</v>
      </c>
      <c r="P51" s="135" t="s">
        <v>263</v>
      </c>
      <c r="Q51" s="145" t="str">
        <f t="shared" si="0"/>
        <v>01 - SAINT-ANDRE-SUR-VIEUX-JONC</v>
      </c>
      <c r="R51" s="140">
        <v>44799</v>
      </c>
      <c r="S51" s="140">
        <v>44837</v>
      </c>
    </row>
    <row r="52" spans="14:19">
      <c r="N52" s="133" t="s">
        <v>5063</v>
      </c>
      <c r="O52" s="133" t="s">
        <v>5106</v>
      </c>
      <c r="P52" s="135" t="s">
        <v>265</v>
      </c>
      <c r="Q52" s="145" t="str">
        <f t="shared" si="0"/>
        <v>01 - SAINTE CROIX</v>
      </c>
      <c r="R52" s="140"/>
      <c r="S52" s="140"/>
    </row>
    <row r="53" spans="14:19">
      <c r="N53" s="133" t="s">
        <v>5063</v>
      </c>
      <c r="O53" s="133" t="s">
        <v>5107</v>
      </c>
      <c r="P53" s="135" t="s">
        <v>272</v>
      </c>
      <c r="Q53" s="145" t="str">
        <f t="shared" si="0"/>
        <v>01 - SAINTE OLIVE</v>
      </c>
      <c r="R53" s="140"/>
      <c r="S53" s="140"/>
    </row>
    <row r="54" spans="14:19" ht="36">
      <c r="N54" s="133" t="s">
        <v>5063</v>
      </c>
      <c r="O54" s="133" t="s">
        <v>5108</v>
      </c>
      <c r="P54" s="135" t="s">
        <v>267</v>
      </c>
      <c r="Q54" s="145" t="str">
        <f t="shared" si="0"/>
        <v>01 - SAINT-GEORGES-SUR-RENON</v>
      </c>
      <c r="R54" s="140">
        <v>44799</v>
      </c>
      <c r="S54" s="140">
        <v>44837</v>
      </c>
    </row>
    <row r="55" spans="14:19" ht="36">
      <c r="N55" s="133" t="s">
        <v>5063</v>
      </c>
      <c r="O55" s="133" t="s">
        <v>5109</v>
      </c>
      <c r="P55" s="135" t="s">
        <v>268</v>
      </c>
      <c r="Q55" s="145" t="str">
        <f t="shared" si="0"/>
        <v>01 - SAINT-GERMAIN-SUR-RENON</v>
      </c>
      <c r="R55" s="140">
        <v>44799</v>
      </c>
      <c r="S55" s="140">
        <v>44837</v>
      </c>
    </row>
    <row r="56" spans="14:19" ht="24">
      <c r="N56" s="133" t="s">
        <v>5063</v>
      </c>
      <c r="O56" s="133" t="s">
        <v>5110</v>
      </c>
      <c r="P56" s="135" t="s">
        <v>271</v>
      </c>
      <c r="Q56" s="145" t="str">
        <f t="shared" si="0"/>
        <v>01 - SAINT-NIZIER-LE-DESERT</v>
      </c>
      <c r="R56" s="140">
        <v>44799</v>
      </c>
      <c r="S56" s="140">
        <v>44837</v>
      </c>
    </row>
    <row r="57" spans="14:19" ht="24">
      <c r="N57" s="133" t="s">
        <v>5063</v>
      </c>
      <c r="O57" s="133" t="s">
        <v>5111</v>
      </c>
      <c r="P57" s="135" t="s">
        <v>273</v>
      </c>
      <c r="Q57" s="145" t="str">
        <f t="shared" si="0"/>
        <v>01 - SAINT-PAUL-DE-VARAX</v>
      </c>
      <c r="R57" s="140">
        <v>44799</v>
      </c>
      <c r="S57" s="140">
        <v>44837</v>
      </c>
    </row>
    <row r="58" spans="14:19">
      <c r="N58" s="133" t="s">
        <v>5063</v>
      </c>
      <c r="O58" s="133" t="s">
        <v>5112</v>
      </c>
      <c r="P58" s="135" t="s">
        <v>275</v>
      </c>
      <c r="Q58" s="145" t="str">
        <f t="shared" si="0"/>
        <v>01 - SANDRANS</v>
      </c>
      <c r="R58" s="140">
        <v>44799</v>
      </c>
      <c r="S58" s="140">
        <v>44837</v>
      </c>
    </row>
    <row r="59" spans="14:19">
      <c r="N59" s="133" t="s">
        <v>5063</v>
      </c>
      <c r="O59" s="133" t="s">
        <v>5113</v>
      </c>
      <c r="P59" s="135" t="s">
        <v>276</v>
      </c>
      <c r="Q59" s="145" t="str">
        <f t="shared" si="0"/>
        <v>01 - SERVAS</v>
      </c>
      <c r="R59" s="140">
        <v>44799</v>
      </c>
      <c r="S59" s="140">
        <v>44837</v>
      </c>
    </row>
    <row r="60" spans="14:19">
      <c r="N60" s="133" t="s">
        <v>5063</v>
      </c>
      <c r="O60" s="133" t="s">
        <v>5114</v>
      </c>
      <c r="P60" s="135" t="s">
        <v>277</v>
      </c>
      <c r="Q60" s="145" t="str">
        <f t="shared" si="0"/>
        <v>01 - THIL</v>
      </c>
      <c r="R60" s="140"/>
      <c r="S60" s="140"/>
    </row>
    <row r="61" spans="14:19">
      <c r="N61" s="133" t="s">
        <v>5063</v>
      </c>
      <c r="O61" s="133" t="s">
        <v>5115</v>
      </c>
      <c r="P61" s="135" t="s">
        <v>278</v>
      </c>
      <c r="Q61" s="145" t="str">
        <f t="shared" si="0"/>
        <v>01 - TRAMOYES</v>
      </c>
      <c r="R61" s="140"/>
      <c r="S61" s="140"/>
    </row>
    <row r="62" spans="14:19">
      <c r="N62" s="133" t="s">
        <v>5063</v>
      </c>
      <c r="O62" s="133" t="s">
        <v>5116</v>
      </c>
      <c r="P62" s="135" t="s">
        <v>280</v>
      </c>
      <c r="Q62" s="145" t="str">
        <f t="shared" si="0"/>
        <v>01 - VARAMBON</v>
      </c>
      <c r="R62" s="140">
        <v>44799</v>
      </c>
      <c r="S62" s="140">
        <v>44837</v>
      </c>
    </row>
    <row r="63" spans="14:19">
      <c r="N63" s="133" t="s">
        <v>5063</v>
      </c>
      <c r="O63" s="133" t="s">
        <v>5117</v>
      </c>
      <c r="P63" s="135" t="s">
        <v>281</v>
      </c>
      <c r="Q63" s="145" t="str">
        <f t="shared" si="0"/>
        <v>01 - VERSAILLEUX</v>
      </c>
      <c r="R63" s="140">
        <v>44799</v>
      </c>
      <c r="S63" s="140">
        <v>44837</v>
      </c>
    </row>
    <row r="64" spans="14:19" ht="24">
      <c r="N64" s="133" t="s">
        <v>5063</v>
      </c>
      <c r="O64" s="133" t="s">
        <v>5118</v>
      </c>
      <c r="P64" s="135" t="s">
        <v>282</v>
      </c>
      <c r="Q64" s="145" t="str">
        <f t="shared" si="0"/>
        <v>01 - VILLARS-LES-DOMBES</v>
      </c>
      <c r="R64" s="140">
        <v>44799</v>
      </c>
      <c r="S64" s="140">
        <v>44837</v>
      </c>
    </row>
    <row r="65" spans="14:19" ht="24">
      <c r="N65" s="133" t="s">
        <v>5063</v>
      </c>
      <c r="O65" s="133" t="s">
        <v>5119</v>
      </c>
      <c r="P65" s="135" t="s">
        <v>283</v>
      </c>
      <c r="Q65" s="145" t="str">
        <f t="shared" si="0"/>
        <v>01 - VILLETTE-SUR-AIN</v>
      </c>
      <c r="R65" s="140">
        <v>44799</v>
      </c>
      <c r="S65" s="140">
        <v>44837</v>
      </c>
    </row>
    <row r="66" spans="14:19">
      <c r="N66" s="133" t="s">
        <v>5120</v>
      </c>
      <c r="O66" s="133" t="s">
        <v>5121</v>
      </c>
      <c r="P66" s="135" t="s">
        <v>286</v>
      </c>
      <c r="Q66" s="145" t="str">
        <f t="shared" si="0"/>
        <v>08 - ATTIGNY</v>
      </c>
      <c r="R66" s="140"/>
      <c r="S66" s="140"/>
    </row>
    <row r="67" spans="14:19" ht="24">
      <c r="N67" s="133" t="s">
        <v>5120</v>
      </c>
      <c r="O67" s="133" t="s">
        <v>5122</v>
      </c>
      <c r="P67" s="135" t="s">
        <v>293</v>
      </c>
      <c r="Q67" s="145" t="str">
        <f t="shared" si="0"/>
        <v>08 - BAIRON ET SES ENVIRONS</v>
      </c>
      <c r="R67" s="140"/>
      <c r="S67" s="140"/>
    </row>
    <row r="68" spans="14:19">
      <c r="N68" s="133" t="s">
        <v>5120</v>
      </c>
      <c r="O68" s="133" t="s">
        <v>5123</v>
      </c>
      <c r="P68" s="135" t="s">
        <v>287</v>
      </c>
      <c r="Q68" s="145" t="str">
        <f t="shared" si="0"/>
        <v>08 - BALLAY</v>
      </c>
      <c r="R68" s="140"/>
      <c r="S68" s="140"/>
    </row>
    <row r="69" spans="14:19" ht="36">
      <c r="N69" s="133" t="s">
        <v>5120</v>
      </c>
      <c r="O69" s="133" t="s">
        <v>5124</v>
      </c>
      <c r="P69" s="135" t="s">
        <v>288</v>
      </c>
      <c r="Q69" s="145" t="str">
        <f t="shared" si="0"/>
        <v>08 - BELLEVILLE-ET-CHATILLON-SUR-BAR</v>
      </c>
      <c r="R69" s="140"/>
      <c r="S69" s="140"/>
    </row>
    <row r="70" spans="14:19" ht="24">
      <c r="N70" s="133" t="s">
        <v>5120</v>
      </c>
      <c r="O70" s="133" t="s">
        <v>5125</v>
      </c>
      <c r="P70" s="135" t="s">
        <v>289</v>
      </c>
      <c r="Q70" s="145" t="str">
        <f t="shared" si="0"/>
        <v>08 - BOULT-AUX-BOIS</v>
      </c>
      <c r="R70" s="140"/>
      <c r="S70" s="140"/>
    </row>
    <row r="71" spans="14:19">
      <c r="N71" s="133" t="s">
        <v>5120</v>
      </c>
      <c r="O71" s="133" t="s">
        <v>5126</v>
      </c>
      <c r="P71" s="135" t="s">
        <v>290</v>
      </c>
      <c r="Q71" s="145" t="str">
        <f t="shared" si="0"/>
        <v>08 - BOURCQ</v>
      </c>
      <c r="R71" s="140"/>
      <c r="S71" s="140"/>
    </row>
    <row r="72" spans="14:19" ht="24">
      <c r="N72" s="133" t="s">
        <v>5120</v>
      </c>
      <c r="O72" s="133" t="s">
        <v>5127</v>
      </c>
      <c r="P72" s="135" t="s">
        <v>291</v>
      </c>
      <c r="Q72" s="145" t="str">
        <f t="shared" si="0"/>
        <v>08 - BRECY-BRIERES</v>
      </c>
      <c r="R72" s="140"/>
      <c r="S72" s="140"/>
    </row>
    <row r="73" spans="14:19">
      <c r="N73" s="133" t="s">
        <v>5120</v>
      </c>
      <c r="O73" s="133" t="s">
        <v>5128</v>
      </c>
      <c r="P73" s="135" t="s">
        <v>292</v>
      </c>
      <c r="Q73" s="145" t="str">
        <f t="shared" si="0"/>
        <v>08 - CHARDENY</v>
      </c>
      <c r="R73" s="140"/>
      <c r="S73" s="140"/>
    </row>
    <row r="74" spans="14:19" ht="24">
      <c r="N74" s="133" t="s">
        <v>5120</v>
      </c>
      <c r="O74" s="133" t="s">
        <v>5129</v>
      </c>
      <c r="P74" s="135" t="s">
        <v>294</v>
      </c>
      <c r="Q74" s="145" t="str">
        <f t="shared" ref="Q74:Q137" si="1">CONCATENATE(N74," - ",P74)</f>
        <v>08 - CHUFFILLY-ROCHE</v>
      </c>
      <c r="R74" s="140"/>
      <c r="S74" s="140"/>
    </row>
    <row r="75" spans="14:19">
      <c r="N75" s="133" t="s">
        <v>5120</v>
      </c>
      <c r="O75" s="133" t="s">
        <v>5130</v>
      </c>
      <c r="P75" s="135" t="s">
        <v>295</v>
      </c>
      <c r="Q75" s="145" t="str">
        <f t="shared" si="1"/>
        <v>08 - CONTREUVE</v>
      </c>
      <c r="R75" s="140"/>
      <c r="S75" s="140"/>
    </row>
    <row r="76" spans="14:19" ht="24">
      <c r="N76" s="133" t="s">
        <v>5120</v>
      </c>
      <c r="O76" s="133" t="s">
        <v>5131</v>
      </c>
      <c r="P76" s="135" t="s">
        <v>296</v>
      </c>
      <c r="Q76" s="145" t="str">
        <f t="shared" si="1"/>
        <v>08 - COULOMMES-ET-MARQUENY</v>
      </c>
      <c r="R76" s="140"/>
      <c r="S76" s="140"/>
    </row>
    <row r="77" spans="14:19">
      <c r="N77" s="133" t="s">
        <v>5120</v>
      </c>
      <c r="O77" s="133" t="s">
        <v>5132</v>
      </c>
      <c r="P77" s="135" t="s">
        <v>298</v>
      </c>
      <c r="Q77" s="145" t="str">
        <f t="shared" si="1"/>
        <v>08 - FALAISE</v>
      </c>
      <c r="R77" s="140"/>
      <c r="S77" s="140"/>
    </row>
    <row r="78" spans="14:19">
      <c r="N78" s="133" t="s">
        <v>5120</v>
      </c>
      <c r="O78" s="133" t="s">
        <v>5133</v>
      </c>
      <c r="P78" s="135" t="s">
        <v>299</v>
      </c>
      <c r="Q78" s="145" t="str">
        <f t="shared" si="1"/>
        <v>08 - GRIVY-LOISY</v>
      </c>
      <c r="R78" s="140"/>
      <c r="S78" s="140"/>
    </row>
    <row r="79" spans="14:19" ht="24">
      <c r="N79" s="133" t="s">
        <v>5120</v>
      </c>
      <c r="O79" s="133" t="s">
        <v>5134</v>
      </c>
      <c r="P79" s="135" t="s">
        <v>297</v>
      </c>
      <c r="Q79" s="145" t="str">
        <f t="shared" si="1"/>
        <v>08 - LA CROIX-AUX-BOIS</v>
      </c>
      <c r="R79" s="140"/>
      <c r="S79" s="140"/>
    </row>
    <row r="80" spans="14:19">
      <c r="N80" s="133" t="s">
        <v>5120</v>
      </c>
      <c r="O80" s="133" t="s">
        <v>5135</v>
      </c>
      <c r="P80" s="135" t="s">
        <v>300</v>
      </c>
      <c r="Q80" s="145" t="str">
        <f t="shared" si="1"/>
        <v>08 - LAMETZ</v>
      </c>
      <c r="R80" s="140"/>
      <c r="S80" s="140"/>
    </row>
    <row r="81" spans="14:19">
      <c r="N81" s="133" t="s">
        <v>5120</v>
      </c>
      <c r="O81" s="133" t="s">
        <v>5136</v>
      </c>
      <c r="P81" s="135" t="s">
        <v>301</v>
      </c>
      <c r="Q81" s="145" t="str">
        <f t="shared" si="1"/>
        <v>08 - LONGWE</v>
      </c>
      <c r="R81" s="140"/>
      <c r="S81" s="140"/>
    </row>
    <row r="82" spans="14:19" ht="24">
      <c r="N82" s="133" t="s">
        <v>5120</v>
      </c>
      <c r="O82" s="133" t="s">
        <v>5137</v>
      </c>
      <c r="P82" s="135" t="s">
        <v>302</v>
      </c>
      <c r="Q82" s="145" t="str">
        <f t="shared" si="1"/>
        <v>08 - MARS-SOUS-BOURCQ</v>
      </c>
      <c r="R82" s="140"/>
      <c r="S82" s="140"/>
    </row>
    <row r="83" spans="14:19">
      <c r="N83" s="133" t="s">
        <v>5120</v>
      </c>
      <c r="O83" s="133" t="s">
        <v>5138</v>
      </c>
      <c r="P83" s="135" t="s">
        <v>303</v>
      </c>
      <c r="Q83" s="145" t="str">
        <f t="shared" si="1"/>
        <v>08 - MONTGON</v>
      </c>
      <c r="R83" s="140"/>
      <c r="S83" s="140"/>
    </row>
    <row r="84" spans="14:19" ht="24">
      <c r="N84" s="133" t="s">
        <v>5120</v>
      </c>
      <c r="O84" s="133" t="s">
        <v>5139</v>
      </c>
      <c r="P84" s="135" t="s">
        <v>304</v>
      </c>
      <c r="Q84" s="145" t="str">
        <f t="shared" si="1"/>
        <v>08 - MONT-SAINT-MARTIN</v>
      </c>
      <c r="R84" s="140"/>
      <c r="S84" s="140"/>
    </row>
    <row r="85" spans="14:19">
      <c r="N85" s="133" t="s">
        <v>5120</v>
      </c>
      <c r="O85" s="133" t="s">
        <v>5140</v>
      </c>
      <c r="P85" s="135" t="s">
        <v>305</v>
      </c>
      <c r="Q85" s="145" t="str">
        <f t="shared" si="1"/>
        <v>08 - NEUVILLE-DAY</v>
      </c>
      <c r="R85" s="140"/>
      <c r="S85" s="140"/>
    </row>
    <row r="86" spans="14:19">
      <c r="N86" s="133" t="s">
        <v>5120</v>
      </c>
      <c r="O86" s="133" t="s">
        <v>5141</v>
      </c>
      <c r="P86" s="135" t="s">
        <v>306</v>
      </c>
      <c r="Q86" s="145" t="str">
        <f t="shared" si="1"/>
        <v>08 - NOIRVAL</v>
      </c>
      <c r="R86" s="140"/>
      <c r="S86" s="140"/>
    </row>
    <row r="87" spans="14:19">
      <c r="N87" s="133" t="s">
        <v>5120</v>
      </c>
      <c r="O87" s="133" t="s">
        <v>5142</v>
      </c>
      <c r="P87" s="135" t="s">
        <v>307</v>
      </c>
      <c r="Q87" s="145" t="str">
        <f t="shared" si="1"/>
        <v>08 - OLIZY-PRIMAT</v>
      </c>
      <c r="R87" s="140"/>
      <c r="S87" s="140"/>
    </row>
    <row r="88" spans="14:19" ht="24">
      <c r="N88" s="133" t="s">
        <v>5120</v>
      </c>
      <c r="O88" s="133" t="s">
        <v>5143</v>
      </c>
      <c r="P88" s="135" t="s">
        <v>308</v>
      </c>
      <c r="Q88" s="145" t="str">
        <f t="shared" si="1"/>
        <v>08 - QUATRE-CHAMPS</v>
      </c>
      <c r="R88" s="140"/>
      <c r="S88" s="140"/>
    </row>
    <row r="89" spans="14:19">
      <c r="N89" s="133" t="s">
        <v>5120</v>
      </c>
      <c r="O89" s="133" t="s">
        <v>5144</v>
      </c>
      <c r="P89" s="135" t="s">
        <v>309</v>
      </c>
      <c r="Q89" s="145" t="str">
        <f t="shared" si="1"/>
        <v>08 - QUILLY</v>
      </c>
      <c r="R89" s="140"/>
      <c r="S89" s="140"/>
    </row>
    <row r="90" spans="14:19" ht="24">
      <c r="N90" s="133" t="s">
        <v>5120</v>
      </c>
      <c r="O90" s="133" t="s">
        <v>5145</v>
      </c>
      <c r="P90" s="135" t="s">
        <v>310</v>
      </c>
      <c r="Q90" s="145" t="str">
        <f t="shared" si="1"/>
        <v>08 - RILLY-SUR-AISNE</v>
      </c>
      <c r="R90" s="140"/>
      <c r="S90" s="140"/>
    </row>
    <row r="91" spans="14:19">
      <c r="N91" s="133" t="s">
        <v>5120</v>
      </c>
      <c r="O91" s="133" t="s">
        <v>5146</v>
      </c>
      <c r="P91" s="135" t="s">
        <v>312</v>
      </c>
      <c r="Q91" s="145" t="str">
        <f t="shared" si="1"/>
        <v>08 - SAINTE-MARIE</v>
      </c>
      <c r="R91" s="140"/>
      <c r="S91" s="140"/>
    </row>
    <row r="92" spans="14:19" ht="24">
      <c r="N92" s="133" t="s">
        <v>5120</v>
      </c>
      <c r="O92" s="133" t="s">
        <v>5147</v>
      </c>
      <c r="P92" s="135" t="s">
        <v>314</v>
      </c>
      <c r="Q92" s="145" t="str">
        <f t="shared" si="1"/>
        <v>08 - SAINTE-VAUBOURG</v>
      </c>
      <c r="R92" s="140"/>
      <c r="S92" s="140"/>
    </row>
    <row r="93" spans="14:19" ht="48">
      <c r="N93" s="133" t="s">
        <v>5120</v>
      </c>
      <c r="O93" s="133" t="s">
        <v>5148</v>
      </c>
      <c r="P93" s="135" t="s">
        <v>311</v>
      </c>
      <c r="Q93" s="145" t="str">
        <f t="shared" si="1"/>
        <v>08 - SAINT-LAMBERT-ET-MONT-DE-JEUX</v>
      </c>
      <c r="R93" s="140"/>
      <c r="S93" s="140"/>
    </row>
    <row r="94" spans="14:19">
      <c r="N94" s="133" t="s">
        <v>5120</v>
      </c>
      <c r="O94" s="133" t="s">
        <v>5149</v>
      </c>
      <c r="P94" s="135" t="s">
        <v>313</v>
      </c>
      <c r="Q94" s="145" t="str">
        <f t="shared" si="1"/>
        <v>08 - SAINT-MOREL</v>
      </c>
      <c r="R94" s="140"/>
      <c r="S94" s="140"/>
    </row>
    <row r="95" spans="14:19" ht="24">
      <c r="N95" s="133" t="s">
        <v>5120</v>
      </c>
      <c r="O95" s="133" t="s">
        <v>5150</v>
      </c>
      <c r="P95" s="135" t="s">
        <v>315</v>
      </c>
      <c r="Q95" s="145" t="str">
        <f t="shared" si="1"/>
        <v>08 - SAVIGNY-SUR-AISNE</v>
      </c>
      <c r="R95" s="140"/>
      <c r="S95" s="140"/>
    </row>
    <row r="96" spans="14:19">
      <c r="N96" s="133" t="s">
        <v>5120</v>
      </c>
      <c r="O96" s="133" t="s">
        <v>5151</v>
      </c>
      <c r="P96" s="135" t="s">
        <v>316</v>
      </c>
      <c r="Q96" s="145" t="str">
        <f t="shared" si="1"/>
        <v>08 - SEMUY</v>
      </c>
      <c r="R96" s="140"/>
      <c r="S96" s="140"/>
    </row>
    <row r="97" spans="14:19">
      <c r="N97" s="133" t="s">
        <v>5120</v>
      </c>
      <c r="O97" s="133" t="s">
        <v>5152</v>
      </c>
      <c r="P97" s="135" t="s">
        <v>317</v>
      </c>
      <c r="Q97" s="145" t="str">
        <f t="shared" si="1"/>
        <v>08 - SUGNY</v>
      </c>
      <c r="R97" s="140"/>
      <c r="S97" s="140"/>
    </row>
    <row r="98" spans="14:19">
      <c r="N98" s="133" t="s">
        <v>5120</v>
      </c>
      <c r="O98" s="133" t="s">
        <v>5153</v>
      </c>
      <c r="P98" s="135" t="s">
        <v>318</v>
      </c>
      <c r="Q98" s="145" t="str">
        <f t="shared" si="1"/>
        <v>08 - SUZANNE</v>
      </c>
      <c r="R98" s="140"/>
      <c r="S98" s="140"/>
    </row>
    <row r="99" spans="14:19">
      <c r="N99" s="133" t="s">
        <v>5120</v>
      </c>
      <c r="O99" s="133" t="s">
        <v>5154</v>
      </c>
      <c r="P99" s="135" t="s">
        <v>319</v>
      </c>
      <c r="Q99" s="145" t="str">
        <f t="shared" si="1"/>
        <v>08 - TANNAY</v>
      </c>
      <c r="R99" s="140"/>
      <c r="S99" s="140"/>
    </row>
    <row r="100" spans="14:19">
      <c r="N100" s="133" t="s">
        <v>5120</v>
      </c>
      <c r="O100" s="133" t="s">
        <v>5155</v>
      </c>
      <c r="P100" s="135" t="s">
        <v>320</v>
      </c>
      <c r="Q100" s="145" t="str">
        <f t="shared" si="1"/>
        <v>08 - TOGES</v>
      </c>
      <c r="R100" s="140"/>
      <c r="S100" s="140"/>
    </row>
    <row r="101" spans="14:19" ht="24">
      <c r="N101" s="133" t="s">
        <v>5120</v>
      </c>
      <c r="O101" s="133" t="s">
        <v>5156</v>
      </c>
      <c r="P101" s="135" t="s">
        <v>321</v>
      </c>
      <c r="Q101" s="145" t="str">
        <f t="shared" si="1"/>
        <v>08 - TOURCELLES-CHAUMONT</v>
      </c>
      <c r="R101" s="140"/>
      <c r="S101" s="140"/>
    </row>
    <row r="102" spans="14:19">
      <c r="N102" s="133" t="s">
        <v>5120</v>
      </c>
      <c r="O102" s="133" t="s">
        <v>5157</v>
      </c>
      <c r="P102" s="135" t="s">
        <v>322</v>
      </c>
      <c r="Q102" s="145" t="str">
        <f t="shared" si="1"/>
        <v>08 - VANDY</v>
      </c>
      <c r="R102" s="140"/>
      <c r="S102" s="140"/>
    </row>
    <row r="103" spans="14:19" ht="24">
      <c r="N103" s="133" t="s">
        <v>5120</v>
      </c>
      <c r="O103" s="133" t="s">
        <v>5158</v>
      </c>
      <c r="P103" s="135" t="s">
        <v>323</v>
      </c>
      <c r="Q103" s="145" t="str">
        <f t="shared" si="1"/>
        <v>08 - VAUX-CHAMPAGNE</v>
      </c>
      <c r="R103" s="140"/>
      <c r="S103" s="140"/>
    </row>
    <row r="104" spans="14:19">
      <c r="N104" s="133" t="s">
        <v>5120</v>
      </c>
      <c r="O104" s="133" t="s">
        <v>5159</v>
      </c>
      <c r="P104" s="135" t="s">
        <v>324</v>
      </c>
      <c r="Q104" s="145" t="str">
        <f t="shared" si="1"/>
        <v>08 - VONCQ</v>
      </c>
      <c r="R104" s="140"/>
      <c r="S104" s="140"/>
    </row>
    <row r="105" spans="14:19">
      <c r="N105" s="133" t="s">
        <v>5120</v>
      </c>
      <c r="O105" s="133" t="s">
        <v>5160</v>
      </c>
      <c r="P105" s="135" t="s">
        <v>325</v>
      </c>
      <c r="Q105" s="145" t="str">
        <f t="shared" si="1"/>
        <v>08 - VOUZIERS</v>
      </c>
      <c r="R105" s="140"/>
      <c r="S105" s="140"/>
    </row>
    <row r="106" spans="14:19">
      <c r="N106" s="133" t="s">
        <v>5161</v>
      </c>
      <c r="O106" s="133" t="s">
        <v>5162</v>
      </c>
      <c r="P106" s="135" t="s">
        <v>326</v>
      </c>
      <c r="Q106" s="145" t="str">
        <f t="shared" si="1"/>
        <v>09 - ALLIAT</v>
      </c>
      <c r="R106" s="140"/>
      <c r="S106" s="140"/>
    </row>
    <row r="107" spans="14:19">
      <c r="N107" s="133" t="s">
        <v>5161</v>
      </c>
      <c r="O107" s="133" t="s">
        <v>5163</v>
      </c>
      <c r="P107" s="135" t="s">
        <v>327</v>
      </c>
      <c r="Q107" s="145" t="str">
        <f t="shared" si="1"/>
        <v>09 - ARIGNAC</v>
      </c>
      <c r="R107" s="140"/>
      <c r="S107" s="140"/>
    </row>
    <row r="108" spans="14:19">
      <c r="N108" s="133" t="s">
        <v>5161</v>
      </c>
      <c r="O108" s="133" t="s">
        <v>5164</v>
      </c>
      <c r="P108" s="135" t="s">
        <v>328</v>
      </c>
      <c r="Q108" s="145" t="str">
        <f t="shared" si="1"/>
        <v>09 - ARNAVE</v>
      </c>
      <c r="R108" s="140"/>
      <c r="S108" s="140"/>
    </row>
    <row r="109" spans="14:19" ht="24">
      <c r="N109" s="133" t="s">
        <v>5161</v>
      </c>
      <c r="O109" s="133" t="s">
        <v>5165</v>
      </c>
      <c r="P109" s="135" t="s">
        <v>329</v>
      </c>
      <c r="Q109" s="145" t="str">
        <f t="shared" si="1"/>
        <v>09 - BEDEILHAC-ET-AYNAT</v>
      </c>
      <c r="R109" s="140"/>
      <c r="S109" s="140"/>
    </row>
    <row r="110" spans="14:19">
      <c r="N110" s="133" t="s">
        <v>5161</v>
      </c>
      <c r="O110" s="133" t="s">
        <v>5166</v>
      </c>
      <c r="P110" s="135" t="s">
        <v>330</v>
      </c>
      <c r="Q110" s="145" t="str">
        <f t="shared" si="1"/>
        <v>09 - BOMPAS</v>
      </c>
      <c r="R110" s="140"/>
      <c r="S110" s="140"/>
    </row>
    <row r="111" spans="14:19">
      <c r="N111" s="133" t="s">
        <v>5161</v>
      </c>
      <c r="O111" s="133" t="s">
        <v>5167</v>
      </c>
      <c r="P111" s="135" t="s">
        <v>331</v>
      </c>
      <c r="Q111" s="145" t="str">
        <f t="shared" si="1"/>
        <v>09 - GENAT</v>
      </c>
      <c r="R111" s="140"/>
      <c r="S111" s="140"/>
    </row>
    <row r="112" spans="14:19" ht="24">
      <c r="N112" s="133" t="s">
        <v>5161</v>
      </c>
      <c r="O112" s="133" t="s">
        <v>5168</v>
      </c>
      <c r="P112" s="135" t="s">
        <v>332</v>
      </c>
      <c r="Q112" s="145" t="str">
        <f t="shared" si="1"/>
        <v>09 - MERCUS-GARRABET</v>
      </c>
      <c r="R112" s="140"/>
      <c r="S112" s="140"/>
    </row>
    <row r="113" spans="14:19">
      <c r="N113" s="133" t="s">
        <v>5161</v>
      </c>
      <c r="O113" s="133" t="s">
        <v>5169</v>
      </c>
      <c r="P113" s="135" t="s">
        <v>334</v>
      </c>
      <c r="Q113" s="145" t="str">
        <f t="shared" si="1"/>
        <v>09 - MONTOULIEU</v>
      </c>
      <c r="R113" s="140"/>
      <c r="S113" s="140"/>
    </row>
    <row r="114" spans="14:19">
      <c r="N114" s="133" t="s">
        <v>5161</v>
      </c>
      <c r="O114" s="133" t="s">
        <v>5170</v>
      </c>
      <c r="P114" s="135" t="s">
        <v>335</v>
      </c>
      <c r="Q114" s="145" t="str">
        <f t="shared" si="1"/>
        <v>09 - NIAUX</v>
      </c>
      <c r="R114" s="140"/>
      <c r="S114" s="140"/>
    </row>
    <row r="115" spans="14:19" ht="36">
      <c r="N115" s="133" t="s">
        <v>5161</v>
      </c>
      <c r="O115" s="133" t="s">
        <v>5171</v>
      </c>
      <c r="P115" s="135" t="s">
        <v>333</v>
      </c>
      <c r="Q115" s="145" t="str">
        <f t="shared" si="1"/>
        <v>09 - ORNOLAC-USSAT-LES-BAINS</v>
      </c>
      <c r="R115" s="140"/>
      <c r="S115" s="140"/>
    </row>
    <row r="116" spans="14:19">
      <c r="N116" s="133" t="s">
        <v>5161</v>
      </c>
      <c r="O116" s="133" t="s">
        <v>5172</v>
      </c>
      <c r="P116" s="135" t="s">
        <v>336</v>
      </c>
      <c r="Q116" s="145" t="str">
        <f t="shared" si="1"/>
        <v>09 - PRAYOLS</v>
      </c>
      <c r="R116" s="140"/>
      <c r="S116" s="140"/>
    </row>
    <row r="117" spans="14:19">
      <c r="N117" s="133" t="s">
        <v>5161</v>
      </c>
      <c r="O117" s="133" t="s">
        <v>5173</v>
      </c>
      <c r="P117" s="135" t="s">
        <v>337</v>
      </c>
      <c r="Q117" s="145" t="str">
        <f t="shared" si="1"/>
        <v>09 - QUIE</v>
      </c>
      <c r="R117" s="140"/>
      <c r="S117" s="140"/>
    </row>
    <row r="118" spans="14:19" ht="36">
      <c r="N118" s="133" t="s">
        <v>5161</v>
      </c>
      <c r="O118" s="133" t="s">
        <v>5174</v>
      </c>
      <c r="P118" s="135" t="s">
        <v>338</v>
      </c>
      <c r="Q118" s="145" t="str">
        <f t="shared" si="1"/>
        <v>09 - RABAT-LES-TROIS-SEIGNEURS</v>
      </c>
      <c r="R118" s="140"/>
      <c r="S118" s="140"/>
    </row>
    <row r="119" spans="14:19" ht="24">
      <c r="N119" s="133" t="s">
        <v>5161</v>
      </c>
      <c r="O119" s="133" t="s">
        <v>5175</v>
      </c>
      <c r="P119" s="135" t="s">
        <v>339</v>
      </c>
      <c r="Q119" s="145" t="str">
        <f t="shared" si="1"/>
        <v>09 - SAINT-PAUL-DE-JARRAT</v>
      </c>
      <c r="R119" s="140"/>
      <c r="S119" s="140"/>
    </row>
    <row r="120" spans="14:19">
      <c r="N120" s="133" t="s">
        <v>5161</v>
      </c>
      <c r="O120" s="133" t="s">
        <v>5176</v>
      </c>
      <c r="P120" s="135" t="s">
        <v>340</v>
      </c>
      <c r="Q120" s="145" t="str">
        <f t="shared" si="1"/>
        <v>09 - SAURAT</v>
      </c>
      <c r="R120" s="140"/>
      <c r="S120" s="140"/>
    </row>
    <row r="121" spans="14:19">
      <c r="N121" s="133" t="s">
        <v>5161</v>
      </c>
      <c r="O121" s="133" t="s">
        <v>5177</v>
      </c>
      <c r="P121" s="135" t="s">
        <v>341</v>
      </c>
      <c r="Q121" s="145" t="str">
        <f t="shared" si="1"/>
        <v>09 - SURBA</v>
      </c>
      <c r="R121" s="140"/>
      <c r="S121" s="140"/>
    </row>
    <row r="122" spans="14:19" ht="24">
      <c r="N122" s="133" t="s">
        <v>5161</v>
      </c>
      <c r="O122" s="133" t="s">
        <v>5178</v>
      </c>
      <c r="P122" s="135" t="s">
        <v>342</v>
      </c>
      <c r="Q122" s="145" t="str">
        <f t="shared" si="1"/>
        <v>09 - TARASCON-SUR-ARIEGE</v>
      </c>
      <c r="R122" s="140"/>
      <c r="S122" s="140"/>
    </row>
    <row r="123" spans="14:19">
      <c r="N123" s="133" t="s">
        <v>5161</v>
      </c>
      <c r="O123" s="133" t="s">
        <v>5179</v>
      </c>
      <c r="P123" s="135" t="s">
        <v>343</v>
      </c>
      <c r="Q123" s="145" t="str">
        <f t="shared" si="1"/>
        <v>09 - USSAT</v>
      </c>
      <c r="R123" s="140"/>
      <c r="S123" s="140"/>
    </row>
    <row r="124" spans="14:19" ht="24">
      <c r="N124" s="133" t="s">
        <v>5180</v>
      </c>
      <c r="O124" s="133" t="s">
        <v>5181</v>
      </c>
      <c r="P124" s="135" t="s">
        <v>344</v>
      </c>
      <c r="Q124" s="145" t="str">
        <f t="shared" si="1"/>
        <v>10 - ARREMBÉCOURT</v>
      </c>
      <c r="R124" s="140"/>
      <c r="S124" s="140"/>
    </row>
    <row r="125" spans="14:19" ht="24">
      <c r="N125" s="133" t="s">
        <v>5180</v>
      </c>
      <c r="O125" s="133" t="s">
        <v>5182</v>
      </c>
      <c r="P125" s="135" t="s">
        <v>345</v>
      </c>
      <c r="Q125" s="145" t="str">
        <f t="shared" si="1"/>
        <v>10 - BAILLY-LE-FRANC</v>
      </c>
      <c r="R125" s="140"/>
      <c r="S125" s="140"/>
    </row>
    <row r="126" spans="14:19" ht="24">
      <c r="N126" s="133" t="s">
        <v>5180</v>
      </c>
      <c r="O126" s="133" t="s">
        <v>5183</v>
      </c>
      <c r="P126" s="135" t="s">
        <v>346</v>
      </c>
      <c r="Q126" s="145" t="str">
        <f t="shared" si="1"/>
        <v>10 - BRIEL SUR BARSE</v>
      </c>
      <c r="R126" s="140"/>
      <c r="S126" s="140"/>
    </row>
    <row r="127" spans="14:19">
      <c r="N127" s="133" t="s">
        <v>5180</v>
      </c>
      <c r="O127" s="133" t="s">
        <v>5184</v>
      </c>
      <c r="P127" s="135" t="s">
        <v>347</v>
      </c>
      <c r="Q127" s="145" t="str">
        <f t="shared" si="1"/>
        <v>10 - DOSCHES</v>
      </c>
      <c r="R127" s="140"/>
      <c r="S127" s="140"/>
    </row>
    <row r="128" spans="14:19">
      <c r="N128" s="133" t="s">
        <v>5180</v>
      </c>
      <c r="O128" s="133" t="s">
        <v>5185</v>
      </c>
      <c r="P128" s="135" t="s">
        <v>348</v>
      </c>
      <c r="Q128" s="145" t="str">
        <f t="shared" si="1"/>
        <v>10 - GERAUDOT</v>
      </c>
      <c r="R128" s="140"/>
      <c r="S128" s="140"/>
    </row>
    <row r="129" spans="14:19">
      <c r="N129" s="133" t="s">
        <v>5180</v>
      </c>
      <c r="O129" s="133" t="s">
        <v>5186</v>
      </c>
      <c r="P129" s="135" t="s">
        <v>349</v>
      </c>
      <c r="Q129" s="145" t="str">
        <f t="shared" si="1"/>
        <v>10 - JONCREUIL</v>
      </c>
      <c r="R129" s="140"/>
      <c r="S129" s="140"/>
    </row>
    <row r="130" spans="14:19" ht="24">
      <c r="N130" s="133" t="s">
        <v>5180</v>
      </c>
      <c r="O130" s="133" t="s">
        <v>5187</v>
      </c>
      <c r="P130" s="135" t="s">
        <v>350</v>
      </c>
      <c r="Q130" s="145" t="str">
        <f t="shared" si="1"/>
        <v>10 - LA LOGE AUX CHEVRES</v>
      </c>
      <c r="R130" s="140"/>
      <c r="S130" s="140"/>
    </row>
    <row r="131" spans="14:19" ht="24">
      <c r="N131" s="133" t="s">
        <v>5180</v>
      </c>
      <c r="O131" s="133" t="s">
        <v>5188</v>
      </c>
      <c r="P131" s="135" t="s">
        <v>356</v>
      </c>
      <c r="Q131" s="145" t="str">
        <f t="shared" si="1"/>
        <v>10 - LA VILLENEUVE AU CHENE</v>
      </c>
      <c r="R131" s="140"/>
      <c r="S131" s="140"/>
    </row>
    <row r="132" spans="14:19" ht="24">
      <c r="N132" s="133" t="s">
        <v>5180</v>
      </c>
      <c r="O132" s="133" t="s">
        <v>5189</v>
      </c>
      <c r="P132" s="135" t="s">
        <v>351</v>
      </c>
      <c r="Q132" s="145" t="str">
        <f t="shared" si="1"/>
        <v>10 - LUSIGNY SUR BARSE</v>
      </c>
      <c r="R132" s="140"/>
      <c r="S132" s="140"/>
    </row>
    <row r="133" spans="14:19" ht="24">
      <c r="N133" s="133" t="s">
        <v>5180</v>
      </c>
      <c r="O133" s="133" t="s">
        <v>5190</v>
      </c>
      <c r="P133" s="135" t="s">
        <v>352</v>
      </c>
      <c r="Q133" s="145" t="str">
        <f t="shared" si="1"/>
        <v>10 - MESNIL SAINT PERE</v>
      </c>
      <c r="R133" s="140"/>
      <c r="S133" s="140"/>
    </row>
    <row r="134" spans="14:19" ht="24">
      <c r="N134" s="133" t="s">
        <v>5180</v>
      </c>
      <c r="O134" s="133" t="s">
        <v>5191</v>
      </c>
      <c r="P134" s="135" t="s">
        <v>353</v>
      </c>
      <c r="Q134" s="145" t="str">
        <f t="shared" si="1"/>
        <v>10 - MONTIERAMEY</v>
      </c>
      <c r="R134" s="140"/>
      <c r="S134" s="140"/>
    </row>
    <row r="135" spans="14:19" ht="24">
      <c r="N135" s="133" t="s">
        <v>5180</v>
      </c>
      <c r="O135" s="133" t="s">
        <v>5192</v>
      </c>
      <c r="P135" s="135" t="s">
        <v>354</v>
      </c>
      <c r="Q135" s="145" t="str">
        <f t="shared" si="1"/>
        <v>10 - MONTREUIL SUR BARSE</v>
      </c>
      <c r="R135" s="140"/>
      <c r="S135" s="140"/>
    </row>
    <row r="136" spans="14:19">
      <c r="N136" s="133" t="s">
        <v>5180</v>
      </c>
      <c r="O136" s="133" t="s">
        <v>5193</v>
      </c>
      <c r="P136" s="135" t="s">
        <v>355</v>
      </c>
      <c r="Q136" s="145" t="str">
        <f t="shared" si="1"/>
        <v>10 - PINEY</v>
      </c>
      <c r="R136" s="140"/>
      <c r="S136" s="140"/>
    </row>
    <row r="137" spans="14:19">
      <c r="N137" s="133" t="s">
        <v>5194</v>
      </c>
      <c r="O137" s="133" t="s">
        <v>5195</v>
      </c>
      <c r="P137" s="135" t="s">
        <v>357</v>
      </c>
      <c r="Q137" s="145" t="str">
        <f t="shared" si="1"/>
        <v>11 - BAGES</v>
      </c>
      <c r="R137" s="140"/>
      <c r="S137" s="140"/>
    </row>
    <row r="138" spans="14:19">
      <c r="N138" s="133" t="s">
        <v>5194</v>
      </c>
      <c r="O138" s="133" t="s">
        <v>5196</v>
      </c>
      <c r="P138" s="135" t="s">
        <v>358</v>
      </c>
      <c r="Q138" s="145" t="str">
        <f t="shared" ref="Q138:Q201" si="2">CONCATENATE(N138," - ",P138)</f>
        <v>11 - GRUISSAN</v>
      </c>
      <c r="R138" s="140"/>
      <c r="S138" s="140"/>
    </row>
    <row r="139" spans="14:19">
      <c r="N139" s="133" t="s">
        <v>5194</v>
      </c>
      <c r="O139" s="133" t="s">
        <v>5197</v>
      </c>
      <c r="P139" s="135" t="s">
        <v>359</v>
      </c>
      <c r="Q139" s="145" t="str">
        <f t="shared" si="2"/>
        <v>11 - NARBONNE</v>
      </c>
      <c r="R139" s="140"/>
      <c r="S139" s="140"/>
    </row>
    <row r="140" spans="14:19" ht="24">
      <c r="N140" s="133" t="s">
        <v>5194</v>
      </c>
      <c r="O140" s="133" t="s">
        <v>5198</v>
      </c>
      <c r="P140" s="135" t="s">
        <v>361</v>
      </c>
      <c r="Q140" s="145" t="str">
        <f t="shared" si="2"/>
        <v>11 - PEYRIAC-DE-MER</v>
      </c>
      <c r="R140" s="140"/>
      <c r="S140" s="140"/>
    </row>
    <row r="141" spans="14:19" ht="24">
      <c r="N141" s="133" t="s">
        <v>5194</v>
      </c>
      <c r="O141" s="133" t="s">
        <v>5199</v>
      </c>
      <c r="P141" s="135" t="s">
        <v>362</v>
      </c>
      <c r="Q141" s="145" t="str">
        <f t="shared" si="2"/>
        <v>11 - PORTEL-DES-CORBIERES</v>
      </c>
      <c r="R141" s="140"/>
      <c r="S141" s="140"/>
    </row>
    <row r="142" spans="14:19" ht="24">
      <c r="N142" s="133" t="s">
        <v>5194</v>
      </c>
      <c r="O142" s="133" t="s">
        <v>5200</v>
      </c>
      <c r="P142" s="135" t="s">
        <v>360</v>
      </c>
      <c r="Q142" s="145" t="str">
        <f t="shared" si="2"/>
        <v>11 - PORT-LA-NOUVELLE</v>
      </c>
      <c r="R142" s="140"/>
      <c r="S142" s="140"/>
    </row>
    <row r="143" spans="14:19" ht="36">
      <c r="N143" s="133" t="s">
        <v>5194</v>
      </c>
      <c r="O143" s="133" t="s">
        <v>5201</v>
      </c>
      <c r="P143" s="135" t="s">
        <v>363</v>
      </c>
      <c r="Q143" s="145" t="str">
        <f t="shared" si="2"/>
        <v>11 - ROQUEFORT-DES-CORBIERES</v>
      </c>
      <c r="R143" s="140"/>
      <c r="S143" s="140"/>
    </row>
    <row r="144" spans="14:19">
      <c r="N144" s="133" t="s">
        <v>5194</v>
      </c>
      <c r="O144" s="133" t="s">
        <v>5202</v>
      </c>
      <c r="P144" s="135" t="s">
        <v>364</v>
      </c>
      <c r="Q144" s="145" t="str">
        <f t="shared" si="2"/>
        <v>11 - SIGEAN</v>
      </c>
      <c r="R144" s="140"/>
      <c r="S144" s="140"/>
    </row>
    <row r="145" spans="14:19" ht="24">
      <c r="N145" s="133" t="s">
        <v>5203</v>
      </c>
      <c r="O145" s="133" t="s">
        <v>5204</v>
      </c>
      <c r="P145" s="135" t="s">
        <v>365</v>
      </c>
      <c r="Q145" s="145" t="str">
        <f t="shared" si="2"/>
        <v>12 - ALMONT-LES-JUNIES</v>
      </c>
      <c r="R145" s="140">
        <v>44683</v>
      </c>
      <c r="S145" s="140">
        <v>44732</v>
      </c>
    </row>
    <row r="146" spans="14:19">
      <c r="N146" s="133" t="s">
        <v>5203</v>
      </c>
      <c r="O146" s="133" t="s">
        <v>5205</v>
      </c>
      <c r="P146" s="135" t="s">
        <v>366</v>
      </c>
      <c r="Q146" s="145" t="str">
        <f t="shared" si="2"/>
        <v>12 - AMBEYRAC</v>
      </c>
      <c r="R146" s="140">
        <v>44665</v>
      </c>
      <c r="S146" s="140">
        <v>44711</v>
      </c>
    </row>
    <row r="147" spans="14:19">
      <c r="N147" s="133" t="s">
        <v>5203</v>
      </c>
      <c r="O147" s="133" t="s">
        <v>5206</v>
      </c>
      <c r="P147" s="135" t="s">
        <v>367</v>
      </c>
      <c r="Q147" s="145" t="str">
        <f t="shared" si="2"/>
        <v xml:space="preserve">12 - AUZITS </v>
      </c>
      <c r="R147" s="140">
        <v>44683</v>
      </c>
      <c r="S147" s="140">
        <v>44732</v>
      </c>
    </row>
    <row r="148" spans="14:19" ht="24">
      <c r="N148" s="133" t="s">
        <v>5203</v>
      </c>
      <c r="O148" s="133" t="s">
        <v>5207</v>
      </c>
      <c r="P148" s="135" t="s">
        <v>368</v>
      </c>
      <c r="Q148" s="145" t="str">
        <f t="shared" si="2"/>
        <v>12 - BALAGUIER-D'OLT</v>
      </c>
      <c r="R148" s="140">
        <v>44665</v>
      </c>
      <c r="S148" s="140">
        <v>44711</v>
      </c>
    </row>
    <row r="149" spans="14:19">
      <c r="N149" s="133" t="s">
        <v>5203</v>
      </c>
      <c r="O149" s="133" t="s">
        <v>5208</v>
      </c>
      <c r="P149" s="135" t="s">
        <v>369</v>
      </c>
      <c r="Q149" s="145" t="str">
        <f t="shared" si="2"/>
        <v>12 - CAMPUAC</v>
      </c>
      <c r="R149" s="140">
        <v>44683</v>
      </c>
      <c r="S149" s="140">
        <v>44732</v>
      </c>
    </row>
    <row r="150" spans="14:19" ht="24">
      <c r="N150" s="133" t="s">
        <v>5203</v>
      </c>
      <c r="O150" s="133" t="s">
        <v>5209</v>
      </c>
      <c r="P150" s="135" t="s">
        <v>401</v>
      </c>
      <c r="Q150" s="145" t="str">
        <f t="shared" si="2"/>
        <v>12 - CAUSSE-ET-DIÈGE</v>
      </c>
      <c r="R150" s="140">
        <v>44665</v>
      </c>
      <c r="S150" s="140">
        <v>44711</v>
      </c>
    </row>
    <row r="151" spans="14:19" ht="36">
      <c r="N151" s="133" t="s">
        <v>5203</v>
      </c>
      <c r="O151" s="133" t="s">
        <v>5210</v>
      </c>
      <c r="P151" s="135" t="s">
        <v>371</v>
      </c>
      <c r="Q151" s="145" t="str">
        <f t="shared" si="2"/>
        <v>12 - CONQUES-EN-ROUERGUE HORS ZP</v>
      </c>
      <c r="R151" s="140">
        <v>44683</v>
      </c>
      <c r="S151" s="140">
        <v>44732</v>
      </c>
    </row>
    <row r="152" spans="14:19" ht="36">
      <c r="N152" s="133" t="s">
        <v>5203</v>
      </c>
      <c r="O152" s="133" t="s">
        <v>5210</v>
      </c>
      <c r="P152" s="135" t="s">
        <v>372</v>
      </c>
      <c r="Q152" s="145" t="str">
        <f t="shared" si="2"/>
        <v>12 - CONQUES-EN-ROUERGUE PARTIEL</v>
      </c>
      <c r="R152" s="140">
        <v>44683</v>
      </c>
      <c r="S152" s="140">
        <v>44732</v>
      </c>
    </row>
    <row r="153" spans="14:19">
      <c r="N153" s="133" t="s">
        <v>5203</v>
      </c>
      <c r="O153" s="133" t="s">
        <v>5211</v>
      </c>
      <c r="P153" s="135" t="s">
        <v>373</v>
      </c>
      <c r="Q153" s="145" t="str">
        <f t="shared" si="2"/>
        <v>12 - ESPEYRAC</v>
      </c>
      <c r="R153" s="140">
        <v>44683</v>
      </c>
      <c r="S153" s="140">
        <v>44732</v>
      </c>
    </row>
    <row r="154" spans="14:19">
      <c r="N154" s="133" t="s">
        <v>5203</v>
      </c>
      <c r="O154" s="133" t="s">
        <v>5212</v>
      </c>
      <c r="P154" s="135" t="s">
        <v>374</v>
      </c>
      <c r="Q154" s="145" t="str">
        <f t="shared" si="2"/>
        <v xml:space="preserve">12 - FIRMI </v>
      </c>
      <c r="R154" s="140">
        <v>44683</v>
      </c>
      <c r="S154" s="140">
        <v>44732</v>
      </c>
    </row>
    <row r="155" spans="14:19">
      <c r="N155" s="133" t="s">
        <v>5203</v>
      </c>
      <c r="O155" s="133" t="s">
        <v>5213</v>
      </c>
      <c r="P155" s="135" t="s">
        <v>375</v>
      </c>
      <c r="Q155" s="145" t="str">
        <f t="shared" si="2"/>
        <v xml:space="preserve">12 - FOISSAC </v>
      </c>
      <c r="R155" s="140">
        <v>44665</v>
      </c>
      <c r="S155" s="140">
        <v>44711</v>
      </c>
    </row>
    <row r="156" spans="14:19">
      <c r="N156" s="133" t="s">
        <v>5203</v>
      </c>
      <c r="O156" s="133" t="s">
        <v>5214</v>
      </c>
      <c r="P156" s="135" t="s">
        <v>376</v>
      </c>
      <c r="Q156" s="145" t="str">
        <f t="shared" si="2"/>
        <v xml:space="preserve">12 - GOLINHAC </v>
      </c>
      <c r="R156" s="140">
        <v>44683</v>
      </c>
      <c r="S156" s="140">
        <v>44732</v>
      </c>
    </row>
    <row r="157" spans="14:19" ht="24">
      <c r="N157" s="133" t="s">
        <v>5203</v>
      </c>
      <c r="O157" s="133" t="s">
        <v>5215</v>
      </c>
      <c r="P157" s="135" t="s">
        <v>370</v>
      </c>
      <c r="Q157" s="145" t="str">
        <f t="shared" si="2"/>
        <v>12 - LA CAPELLE-BALAGUIER</v>
      </c>
      <c r="R157" s="140">
        <v>44665</v>
      </c>
      <c r="S157" s="140">
        <v>44711</v>
      </c>
    </row>
    <row r="158" spans="14:19" ht="48">
      <c r="N158" s="133" t="s">
        <v>5203</v>
      </c>
      <c r="O158" s="133" t="s">
        <v>5216</v>
      </c>
      <c r="P158" s="135" t="s">
        <v>387</v>
      </c>
      <c r="Q158" s="145" t="str">
        <f t="shared" si="2"/>
        <v>12 - LA ROQUE SAINTE MARGUERITE  (12204)E</v>
      </c>
      <c r="R158" s="140"/>
      <c r="S158" s="140"/>
    </row>
    <row r="159" spans="14:19" ht="24">
      <c r="N159" s="133" t="s">
        <v>5203</v>
      </c>
      <c r="O159" s="133" t="s">
        <v>5217</v>
      </c>
      <c r="P159" s="135" t="s">
        <v>377</v>
      </c>
      <c r="Q159" s="145" t="str">
        <f t="shared" si="2"/>
        <v>12 - MARCILLAC-VALLON</v>
      </c>
      <c r="R159" s="140">
        <v>44683</v>
      </c>
      <c r="S159" s="140">
        <v>44732</v>
      </c>
    </row>
    <row r="160" spans="14:19">
      <c r="N160" s="133" t="s">
        <v>5203</v>
      </c>
      <c r="O160" s="133" t="s">
        <v>5218</v>
      </c>
      <c r="P160" s="135" t="s">
        <v>378</v>
      </c>
      <c r="Q160" s="145" t="str">
        <f t="shared" si="2"/>
        <v xml:space="preserve">12 - MARTIEL </v>
      </c>
      <c r="R160" s="140">
        <v>44665</v>
      </c>
      <c r="S160" s="140">
        <v>44711</v>
      </c>
    </row>
    <row r="161" spans="14:19">
      <c r="N161" s="133" t="s">
        <v>5203</v>
      </c>
      <c r="O161" s="133" t="s">
        <v>5219</v>
      </c>
      <c r="P161" s="135" t="s">
        <v>379</v>
      </c>
      <c r="Q161" s="145" t="str">
        <f t="shared" si="2"/>
        <v>12 - MONTSALES</v>
      </c>
      <c r="R161" s="140">
        <v>44665</v>
      </c>
      <c r="S161" s="140">
        <v>44711</v>
      </c>
    </row>
    <row r="162" spans="14:19">
      <c r="N162" s="133" t="s">
        <v>5203</v>
      </c>
      <c r="O162" s="133" t="s">
        <v>5220</v>
      </c>
      <c r="P162" s="135" t="s">
        <v>380</v>
      </c>
      <c r="Q162" s="145" t="str">
        <f t="shared" si="2"/>
        <v>12 - MOSTUEJOULS</v>
      </c>
      <c r="R162" s="140"/>
      <c r="S162" s="140"/>
    </row>
    <row r="163" spans="14:19">
      <c r="N163" s="133" t="s">
        <v>5203</v>
      </c>
      <c r="O163" s="133" t="s">
        <v>5221</v>
      </c>
      <c r="P163" s="135" t="s">
        <v>381</v>
      </c>
      <c r="Q163" s="145" t="str">
        <f t="shared" si="2"/>
        <v>12 - MOURET</v>
      </c>
      <c r="R163" s="140">
        <v>44683</v>
      </c>
      <c r="S163" s="140">
        <v>44732</v>
      </c>
    </row>
    <row r="164" spans="14:19">
      <c r="N164" s="133" t="s">
        <v>5203</v>
      </c>
      <c r="O164" s="133" t="s">
        <v>5222</v>
      </c>
      <c r="P164" s="135" t="s">
        <v>382</v>
      </c>
      <c r="Q164" s="145" t="str">
        <f t="shared" si="2"/>
        <v>12 - NAUVIALE</v>
      </c>
      <c r="R164" s="140">
        <v>44683</v>
      </c>
      <c r="S164" s="140">
        <v>44732</v>
      </c>
    </row>
    <row r="165" spans="14:19" ht="24">
      <c r="N165" s="133" t="s">
        <v>5203</v>
      </c>
      <c r="O165" s="133" t="s">
        <v>5223</v>
      </c>
      <c r="P165" s="135" t="s">
        <v>383</v>
      </c>
      <c r="Q165" s="145" t="str">
        <f t="shared" si="2"/>
        <v>12 - OLS-ET-RINHODES</v>
      </c>
      <c r="R165" s="140">
        <v>44665</v>
      </c>
      <c r="S165" s="140">
        <v>44711</v>
      </c>
    </row>
    <row r="166" spans="14:19">
      <c r="N166" s="133" t="s">
        <v>5203</v>
      </c>
      <c r="O166" s="133" t="s">
        <v>5224</v>
      </c>
      <c r="P166" s="135" t="s">
        <v>384</v>
      </c>
      <c r="Q166" s="145" t="str">
        <f t="shared" si="2"/>
        <v>12 - PEYRELEAU</v>
      </c>
      <c r="R166" s="140"/>
      <c r="S166" s="140"/>
    </row>
    <row r="167" spans="14:19" ht="24">
      <c r="N167" s="133" t="s">
        <v>5203</v>
      </c>
      <c r="O167" s="133" t="s">
        <v>5225</v>
      </c>
      <c r="P167" s="135" t="s">
        <v>385</v>
      </c>
      <c r="Q167" s="145" t="str">
        <f t="shared" si="2"/>
        <v>12 - PRUINES HORS ZP</v>
      </c>
      <c r="R167" s="140">
        <v>44683</v>
      </c>
      <c r="S167" s="140">
        <v>44732</v>
      </c>
    </row>
    <row r="168" spans="14:19" ht="24">
      <c r="N168" s="133" t="s">
        <v>5203</v>
      </c>
      <c r="O168" s="133" t="s">
        <v>5225</v>
      </c>
      <c r="P168" s="135" t="s">
        <v>386</v>
      </c>
      <c r="Q168" s="145" t="str">
        <f t="shared" si="2"/>
        <v>12 - PRUINES PARTIEL</v>
      </c>
      <c r="R168" s="140">
        <v>44683</v>
      </c>
      <c r="S168" s="140">
        <v>44732</v>
      </c>
    </row>
    <row r="169" spans="14:19" ht="24">
      <c r="N169" s="133" t="s">
        <v>5203</v>
      </c>
      <c r="O169" s="133" t="s">
        <v>5226</v>
      </c>
      <c r="P169" s="135" t="s">
        <v>388</v>
      </c>
      <c r="Q169" s="145" t="str">
        <f t="shared" si="2"/>
        <v xml:space="preserve">12 - SAINT-ANDRE-DE-VEZINES </v>
      </c>
      <c r="R169" s="140"/>
      <c r="S169" s="140"/>
    </row>
    <row r="170" spans="14:19" ht="36">
      <c r="N170" s="133" t="s">
        <v>5203</v>
      </c>
      <c r="O170" s="133" t="s">
        <v>5227</v>
      </c>
      <c r="P170" s="135" t="s">
        <v>389</v>
      </c>
      <c r="Q170" s="145" t="str">
        <f t="shared" si="2"/>
        <v>12 - SAINT-CHRISTOPHE-VALLON</v>
      </c>
      <c r="R170" s="140">
        <v>44683</v>
      </c>
      <c r="S170" s="140">
        <v>44732</v>
      </c>
    </row>
    <row r="171" spans="14:19">
      <c r="N171" s="133" t="s">
        <v>5203</v>
      </c>
      <c r="O171" s="133" t="s">
        <v>5228</v>
      </c>
      <c r="P171" s="135" t="s">
        <v>390</v>
      </c>
      <c r="Q171" s="145" t="str">
        <f t="shared" si="2"/>
        <v>12 - SAINTE-CROIX</v>
      </c>
      <c r="R171" s="140">
        <v>44665</v>
      </c>
      <c r="S171" s="140">
        <v>44711</v>
      </c>
    </row>
    <row r="172" spans="14:19" ht="36">
      <c r="N172" s="133" t="s">
        <v>5203</v>
      </c>
      <c r="O172" s="133" t="s">
        <v>5229</v>
      </c>
      <c r="P172" s="135" t="s">
        <v>391</v>
      </c>
      <c r="Q172" s="145" t="str">
        <f t="shared" si="2"/>
        <v>12 - SAINT-FELIX-DE-LUNEL HORS ZP</v>
      </c>
      <c r="R172" s="140">
        <v>44683</v>
      </c>
      <c r="S172" s="140">
        <v>44732</v>
      </c>
    </row>
    <row r="173" spans="14:19" ht="36">
      <c r="N173" s="133" t="s">
        <v>5203</v>
      </c>
      <c r="O173" s="133" t="s">
        <v>5229</v>
      </c>
      <c r="P173" s="135" t="s">
        <v>392</v>
      </c>
      <c r="Q173" s="145" t="str">
        <f t="shared" si="2"/>
        <v>12 - SAINT-FELIX-DE-LUNEL PARTIEL</v>
      </c>
      <c r="R173" s="140">
        <v>44683</v>
      </c>
      <c r="S173" s="140">
        <v>44732</v>
      </c>
    </row>
    <row r="174" spans="14:19" ht="36">
      <c r="N174" s="133" t="s">
        <v>5203</v>
      </c>
      <c r="O174" s="133" t="s">
        <v>5230</v>
      </c>
      <c r="P174" s="135" t="s">
        <v>393</v>
      </c>
      <c r="Q174" s="145" t="str">
        <f t="shared" si="2"/>
        <v>12 - SAINT-LAURENT-DE-LEVEZOU</v>
      </c>
      <c r="R174" s="140">
        <v>44671</v>
      </c>
      <c r="S174" s="140">
        <v>44713</v>
      </c>
    </row>
    <row r="175" spans="14:19" ht="24">
      <c r="N175" s="133" t="s">
        <v>5203</v>
      </c>
      <c r="O175" s="133" t="s">
        <v>5231</v>
      </c>
      <c r="P175" s="135" t="s">
        <v>394</v>
      </c>
      <c r="Q175" s="145" t="str">
        <f t="shared" si="2"/>
        <v>12 - SAINT-LEONS EX ZP</v>
      </c>
      <c r="R175" s="140">
        <v>44705</v>
      </c>
      <c r="S175" s="140">
        <v>44713</v>
      </c>
    </row>
    <row r="176" spans="14:19" ht="24">
      <c r="N176" s="133" t="s">
        <v>5203</v>
      </c>
      <c r="O176" s="133" t="s">
        <v>5231</v>
      </c>
      <c r="P176" s="135" t="s">
        <v>395</v>
      </c>
      <c r="Q176" s="145" t="str">
        <f t="shared" si="2"/>
        <v>12 - SAINT-LEONS HORS ZP</v>
      </c>
      <c r="R176" s="140">
        <v>44671</v>
      </c>
      <c r="S176" s="140">
        <v>44713</v>
      </c>
    </row>
    <row r="177" spans="14:19" ht="24">
      <c r="N177" s="133" t="s">
        <v>5203</v>
      </c>
      <c r="O177" s="133" t="s">
        <v>5231</v>
      </c>
      <c r="P177" s="135" t="s">
        <v>396</v>
      </c>
      <c r="Q177" s="145" t="str">
        <f t="shared" si="2"/>
        <v>12 - SAINT-LEONS PARTIEL</v>
      </c>
      <c r="R177" s="140">
        <v>44671</v>
      </c>
      <c r="S177" s="140">
        <v>44705</v>
      </c>
    </row>
    <row r="178" spans="14:19">
      <c r="N178" s="133" t="s">
        <v>5203</v>
      </c>
      <c r="O178" s="133" t="s">
        <v>5232</v>
      </c>
      <c r="P178" s="135" t="s">
        <v>397</v>
      </c>
      <c r="Q178" s="145" t="str">
        <f t="shared" si="2"/>
        <v>12 - SAINT-SANTIN</v>
      </c>
      <c r="R178" s="140">
        <v>44680</v>
      </c>
      <c r="S178" s="140">
        <v>44732</v>
      </c>
    </row>
    <row r="179" spans="14:19" ht="24">
      <c r="N179" s="133" t="s">
        <v>5203</v>
      </c>
      <c r="O179" s="133" t="s">
        <v>5233</v>
      </c>
      <c r="P179" s="135" t="s">
        <v>398</v>
      </c>
      <c r="Q179" s="145" t="str">
        <f t="shared" si="2"/>
        <v>12 - SALVAGNAC-CAJARC EX-ZP</v>
      </c>
      <c r="R179" s="140">
        <v>44698</v>
      </c>
      <c r="S179" s="140">
        <v>44711</v>
      </c>
    </row>
    <row r="180" spans="14:19" ht="36">
      <c r="N180" s="133" t="s">
        <v>5203</v>
      </c>
      <c r="O180" s="133" t="s">
        <v>5233</v>
      </c>
      <c r="P180" s="135" t="s">
        <v>399</v>
      </c>
      <c r="Q180" s="145" t="str">
        <f t="shared" si="2"/>
        <v>12 - SALVAGNAC-CAJARC HORS ZP</v>
      </c>
      <c r="R180" s="140">
        <v>44665</v>
      </c>
      <c r="S180" s="140">
        <v>44711</v>
      </c>
    </row>
    <row r="181" spans="14:19" ht="36">
      <c r="N181" s="133" t="s">
        <v>5203</v>
      </c>
      <c r="O181" s="133" t="s">
        <v>5233</v>
      </c>
      <c r="P181" s="135" t="s">
        <v>400</v>
      </c>
      <c r="Q181" s="145" t="str">
        <f t="shared" si="2"/>
        <v>12 - SALVAGNAC-CAJARC PARTIEL</v>
      </c>
      <c r="R181" s="140">
        <v>44665</v>
      </c>
      <c r="S181" s="140">
        <v>44698</v>
      </c>
    </row>
    <row r="182" spans="14:19">
      <c r="N182" s="133" t="s">
        <v>5203</v>
      </c>
      <c r="O182" s="133" t="s">
        <v>5234</v>
      </c>
      <c r="P182" s="135" t="s">
        <v>402</v>
      </c>
      <c r="Q182" s="145" t="str">
        <f t="shared" si="2"/>
        <v>12 - SAUJAC EX ZP</v>
      </c>
      <c r="R182" s="140">
        <v>44698</v>
      </c>
      <c r="S182" s="140">
        <v>44711</v>
      </c>
    </row>
    <row r="183" spans="14:19" ht="24">
      <c r="N183" s="133" t="s">
        <v>5203</v>
      </c>
      <c r="O183" s="133" t="s">
        <v>5234</v>
      </c>
      <c r="P183" s="135" t="s">
        <v>403</v>
      </c>
      <c r="Q183" s="145" t="str">
        <f t="shared" si="2"/>
        <v>12 - SAUJAC HORS ZP</v>
      </c>
      <c r="R183" s="140">
        <v>44665</v>
      </c>
      <c r="S183" s="140">
        <v>44711</v>
      </c>
    </row>
    <row r="184" spans="14:19" ht="24">
      <c r="N184" s="133" t="s">
        <v>5203</v>
      </c>
      <c r="O184" s="133" t="s">
        <v>5234</v>
      </c>
      <c r="P184" s="135" t="s">
        <v>404</v>
      </c>
      <c r="Q184" s="145" t="str">
        <f t="shared" si="2"/>
        <v>12 - SAUJAC PARTIEL</v>
      </c>
      <c r="R184" s="140">
        <v>44665</v>
      </c>
      <c r="S184" s="140">
        <v>44698</v>
      </c>
    </row>
    <row r="185" spans="14:19">
      <c r="N185" s="133" t="s">
        <v>5203</v>
      </c>
      <c r="O185" s="133" t="s">
        <v>5235</v>
      </c>
      <c r="P185" s="135" t="s">
        <v>405</v>
      </c>
      <c r="Q185" s="145" t="str">
        <f t="shared" si="2"/>
        <v>12 - SEGUR</v>
      </c>
      <c r="R185" s="140">
        <v>44671</v>
      </c>
      <c r="S185" s="140">
        <v>44713</v>
      </c>
    </row>
    <row r="186" spans="14:19" ht="24">
      <c r="N186" s="133" t="s">
        <v>5203</v>
      </c>
      <c r="O186" s="133" t="s">
        <v>5236</v>
      </c>
      <c r="P186" s="135" t="s">
        <v>406</v>
      </c>
      <c r="Q186" s="145" t="str">
        <f t="shared" si="2"/>
        <v>12 - SENERGUES HORS ZP</v>
      </c>
      <c r="R186" s="140">
        <v>44683</v>
      </c>
      <c r="S186" s="140">
        <v>44732</v>
      </c>
    </row>
    <row r="187" spans="14:19" ht="24">
      <c r="N187" s="133" t="s">
        <v>5203</v>
      </c>
      <c r="O187" s="133" t="s">
        <v>5236</v>
      </c>
      <c r="P187" s="135" t="s">
        <v>407</v>
      </c>
      <c r="Q187" s="145" t="str">
        <f t="shared" si="2"/>
        <v>12 - SENERGUES PARTIEL</v>
      </c>
      <c r="R187" s="140">
        <v>44683</v>
      </c>
      <c r="S187" s="140">
        <v>44732</v>
      </c>
    </row>
    <row r="188" spans="14:19" ht="24">
      <c r="N188" s="133" t="s">
        <v>5203</v>
      </c>
      <c r="O188" s="133" t="s">
        <v>5237</v>
      </c>
      <c r="P188" s="135" t="s">
        <v>408</v>
      </c>
      <c r="Q188" s="145" t="str">
        <f t="shared" si="2"/>
        <v>12 - SEVERAC-D'AVEYRON</v>
      </c>
      <c r="R188" s="140">
        <v>44671</v>
      </c>
      <c r="S188" s="140">
        <v>44713</v>
      </c>
    </row>
    <row r="189" spans="14:19">
      <c r="N189" s="133" t="s">
        <v>5203</v>
      </c>
      <c r="O189" s="133" t="s">
        <v>5238</v>
      </c>
      <c r="P189" s="135" t="s">
        <v>409</v>
      </c>
      <c r="Q189" s="145" t="str">
        <f t="shared" si="2"/>
        <v>12 - VERRIERES</v>
      </c>
      <c r="R189" s="140">
        <v>44671</v>
      </c>
      <c r="S189" s="140">
        <v>44713</v>
      </c>
    </row>
    <row r="190" spans="14:19">
      <c r="N190" s="133" t="s">
        <v>5203</v>
      </c>
      <c r="O190" s="133" t="s">
        <v>5239</v>
      </c>
      <c r="P190" s="135" t="s">
        <v>410</v>
      </c>
      <c r="Q190" s="145" t="str">
        <f t="shared" si="2"/>
        <v>12 - VEYREAU</v>
      </c>
      <c r="R190" s="140"/>
      <c r="S190" s="140"/>
    </row>
    <row r="191" spans="14:19" ht="24">
      <c r="N191" s="133" t="s">
        <v>5203</v>
      </c>
      <c r="O191" s="133" t="s">
        <v>5239</v>
      </c>
      <c r="P191" s="135" t="s">
        <v>411</v>
      </c>
      <c r="Q191" s="145" t="str">
        <f t="shared" si="2"/>
        <v>12 - VEZINS-DE-LEVEZOU EX ZP</v>
      </c>
      <c r="R191" s="140">
        <v>44705</v>
      </c>
      <c r="S191" s="140">
        <v>44713</v>
      </c>
    </row>
    <row r="192" spans="14:19" ht="36">
      <c r="N192" s="133" t="s">
        <v>5203</v>
      </c>
      <c r="O192" s="133" t="s">
        <v>5239</v>
      </c>
      <c r="P192" s="135" t="s">
        <v>412</v>
      </c>
      <c r="Q192" s="145" t="str">
        <f t="shared" si="2"/>
        <v>12 - VEZINS-DE-LEVEZOU HORS ZP</v>
      </c>
      <c r="R192" s="140">
        <v>44671</v>
      </c>
      <c r="S192" s="140">
        <v>44713</v>
      </c>
    </row>
    <row r="193" spans="14:19" ht="36">
      <c r="N193" s="133" t="s">
        <v>5203</v>
      </c>
      <c r="O193" s="133" t="s">
        <v>5239</v>
      </c>
      <c r="P193" s="135" t="s">
        <v>413</v>
      </c>
      <c r="Q193" s="145" t="str">
        <f t="shared" si="2"/>
        <v>12 - VEZINS-DE-LEVEZOU PARTIEL</v>
      </c>
      <c r="R193" s="140">
        <v>44671</v>
      </c>
      <c r="S193" s="140">
        <v>44705</v>
      </c>
    </row>
    <row r="194" spans="14:19">
      <c r="N194" s="133" t="s">
        <v>5203</v>
      </c>
      <c r="O194" s="133" t="s">
        <v>5240</v>
      </c>
      <c r="P194" s="135" t="s">
        <v>414</v>
      </c>
      <c r="Q194" s="145" t="str">
        <f t="shared" si="2"/>
        <v>12 - VILLENEUVE</v>
      </c>
      <c r="R194" s="140">
        <v>44665</v>
      </c>
      <c r="S194" s="140">
        <v>44711</v>
      </c>
    </row>
    <row r="195" spans="14:19">
      <c r="N195" s="133" t="s">
        <v>5241</v>
      </c>
      <c r="O195" s="133" t="s">
        <v>5242</v>
      </c>
      <c r="P195" s="135" t="s">
        <v>415</v>
      </c>
      <c r="Q195" s="145" t="str">
        <f t="shared" si="2"/>
        <v>15 - BOISSET</v>
      </c>
      <c r="R195" s="140">
        <v>44634</v>
      </c>
      <c r="S195" s="140">
        <v>44725</v>
      </c>
    </row>
    <row r="196" spans="14:19">
      <c r="N196" s="133" t="s">
        <v>5241</v>
      </c>
      <c r="O196" s="133" t="s">
        <v>5243</v>
      </c>
      <c r="P196" s="135" t="s">
        <v>416</v>
      </c>
      <c r="Q196" s="145" t="str">
        <f t="shared" si="2"/>
        <v>15 - CAYROLS</v>
      </c>
      <c r="R196" s="140">
        <v>44634</v>
      </c>
      <c r="S196" s="140">
        <v>44725</v>
      </c>
    </row>
    <row r="197" spans="14:19">
      <c r="N197" s="133" t="s">
        <v>5241</v>
      </c>
      <c r="O197" s="133" t="s">
        <v>5244</v>
      </c>
      <c r="P197" s="135" t="s">
        <v>417</v>
      </c>
      <c r="Q197" s="145" t="str">
        <f t="shared" si="2"/>
        <v>15 - GLENAT</v>
      </c>
      <c r="R197" s="140">
        <v>44642</v>
      </c>
      <c r="S197" s="140">
        <v>44705</v>
      </c>
    </row>
    <row r="198" spans="14:19">
      <c r="N198" s="133" t="s">
        <v>5241</v>
      </c>
      <c r="O198" s="133" t="s">
        <v>5245</v>
      </c>
      <c r="P198" s="135" t="s">
        <v>432</v>
      </c>
      <c r="Q198" s="145" t="str">
        <f t="shared" si="2"/>
        <v>15 - LE TRIOULOU</v>
      </c>
      <c r="R198" s="140">
        <v>44634</v>
      </c>
      <c r="S198" s="140">
        <v>44725</v>
      </c>
    </row>
    <row r="199" spans="14:19">
      <c r="N199" s="133" t="s">
        <v>5241</v>
      </c>
      <c r="O199" s="133" t="s">
        <v>5246</v>
      </c>
      <c r="P199" s="135" t="s">
        <v>418</v>
      </c>
      <c r="Q199" s="145" t="str">
        <f t="shared" si="2"/>
        <v>15 - LEYNHAC</v>
      </c>
      <c r="R199" s="140">
        <v>44634</v>
      </c>
      <c r="S199" s="140">
        <v>44725</v>
      </c>
    </row>
    <row r="200" spans="14:19">
      <c r="N200" s="133" t="s">
        <v>5241</v>
      </c>
      <c r="O200" s="133" t="s">
        <v>5247</v>
      </c>
      <c r="P200" s="135" t="s">
        <v>419</v>
      </c>
      <c r="Q200" s="145" t="str">
        <f t="shared" si="2"/>
        <v>15 - MAURS</v>
      </c>
      <c r="R200" s="140">
        <v>44634</v>
      </c>
      <c r="S200" s="140">
        <v>44725</v>
      </c>
    </row>
    <row r="201" spans="14:19">
      <c r="N201" s="133" t="s">
        <v>5241</v>
      </c>
      <c r="O201" s="133" t="s">
        <v>5248</v>
      </c>
      <c r="P201" s="135" t="s">
        <v>420</v>
      </c>
      <c r="Q201" s="145" t="str">
        <f t="shared" si="2"/>
        <v>15 - MONTMURAT</v>
      </c>
      <c r="R201" s="140">
        <v>44680</v>
      </c>
      <c r="S201" s="140">
        <v>44725</v>
      </c>
    </row>
    <row r="202" spans="14:19">
      <c r="N202" s="133" t="s">
        <v>5241</v>
      </c>
      <c r="O202" s="133" t="s">
        <v>5249</v>
      </c>
      <c r="P202" s="135" t="s">
        <v>421</v>
      </c>
      <c r="Q202" s="145" t="str">
        <f t="shared" ref="Q202:Q265" si="3">CONCATENATE(N202," - ",P202)</f>
        <v>15 - MOURJOU</v>
      </c>
      <c r="R202" s="140">
        <v>44680</v>
      </c>
      <c r="S202" s="140">
        <v>44725</v>
      </c>
    </row>
    <row r="203" spans="14:19">
      <c r="N203" s="133" t="s">
        <v>5241</v>
      </c>
      <c r="O203" s="133" t="s">
        <v>5250</v>
      </c>
      <c r="P203" s="135" t="s">
        <v>422</v>
      </c>
      <c r="Q203" s="145" t="str">
        <f t="shared" si="3"/>
        <v>15 - PARLAN</v>
      </c>
      <c r="R203" s="140">
        <v>44634</v>
      </c>
      <c r="S203" s="140">
        <v>44725</v>
      </c>
    </row>
    <row r="204" spans="14:19">
      <c r="N204" s="133" t="s">
        <v>5241</v>
      </c>
      <c r="O204" s="133" t="s">
        <v>5251</v>
      </c>
      <c r="P204" s="135" t="s">
        <v>423</v>
      </c>
      <c r="Q204" s="145" t="str">
        <f t="shared" si="3"/>
        <v>15 - QUEZAC</v>
      </c>
      <c r="R204" s="140">
        <v>44634</v>
      </c>
      <c r="S204" s="140">
        <v>44725</v>
      </c>
    </row>
    <row r="205" spans="14:19">
      <c r="N205" s="133" t="s">
        <v>5241</v>
      </c>
      <c r="O205" s="133" t="s">
        <v>5252</v>
      </c>
      <c r="P205" s="135" t="s">
        <v>424</v>
      </c>
      <c r="Q205" s="145" t="str">
        <f t="shared" si="3"/>
        <v>15 - ROUMEGOUX</v>
      </c>
      <c r="R205" s="140">
        <v>44642</v>
      </c>
      <c r="S205" s="140">
        <v>44705</v>
      </c>
    </row>
    <row r="206" spans="14:19">
      <c r="N206" s="133" t="s">
        <v>5241</v>
      </c>
      <c r="O206" s="133" t="s">
        <v>5253</v>
      </c>
      <c r="P206" s="135" t="s">
        <v>425</v>
      </c>
      <c r="Q206" s="145" t="str">
        <f t="shared" si="3"/>
        <v>15 - ROUZIERS</v>
      </c>
      <c r="R206" s="140">
        <v>44634</v>
      </c>
      <c r="S206" s="140">
        <v>44725</v>
      </c>
    </row>
    <row r="207" spans="14:19" ht="36">
      <c r="N207" s="133" t="s">
        <v>5241</v>
      </c>
      <c r="O207" s="133" t="s">
        <v>5254</v>
      </c>
      <c r="P207" s="135" t="s">
        <v>426</v>
      </c>
      <c r="Q207" s="145" t="str">
        <f t="shared" si="3"/>
        <v>15 - SAINT CONSTANT FOURNOULES</v>
      </c>
      <c r="R207" s="140">
        <v>44634</v>
      </c>
      <c r="S207" s="140">
        <v>44725</v>
      </c>
    </row>
    <row r="208" spans="14:19" ht="24">
      <c r="N208" s="133" t="s">
        <v>5241</v>
      </c>
      <c r="O208" s="133" t="s">
        <v>5255</v>
      </c>
      <c r="P208" s="135" t="s">
        <v>429</v>
      </c>
      <c r="Q208" s="145" t="str">
        <f t="shared" si="3"/>
        <v>15 - SAINT SANTIN DE MAURS</v>
      </c>
      <c r="R208" s="140">
        <v>44634</v>
      </c>
      <c r="S208" s="140">
        <v>44725</v>
      </c>
    </row>
    <row r="209" spans="14:19">
      <c r="N209" s="133" t="s">
        <v>5241</v>
      </c>
      <c r="O209" s="133" t="s">
        <v>5256</v>
      </c>
      <c r="P209" s="135" t="s">
        <v>430</v>
      </c>
      <c r="Q209" s="145" t="str">
        <f t="shared" si="3"/>
        <v>15 - SAINT SAURY</v>
      </c>
      <c r="R209" s="140">
        <v>44642</v>
      </c>
      <c r="S209" s="140">
        <v>44705</v>
      </c>
    </row>
    <row r="210" spans="14:19" ht="36">
      <c r="N210" s="133" t="s">
        <v>5241</v>
      </c>
      <c r="O210" s="133" t="s">
        <v>5257</v>
      </c>
      <c r="P210" s="135" t="s">
        <v>427</v>
      </c>
      <c r="Q210" s="145" t="str">
        <f t="shared" si="3"/>
        <v>15 - SAINT-ETIENNE-DE-MAURS</v>
      </c>
      <c r="R210" s="140">
        <v>44634</v>
      </c>
      <c r="S210" s="140">
        <v>44725</v>
      </c>
    </row>
    <row r="211" spans="14:19" ht="24">
      <c r="N211" s="133" t="s">
        <v>5241</v>
      </c>
      <c r="O211" s="133" t="s">
        <v>5258</v>
      </c>
      <c r="P211" s="135" t="s">
        <v>428</v>
      </c>
      <c r="Q211" s="145" t="str">
        <f t="shared" si="3"/>
        <v>15 - SAINT-JULIEN-DE-TOURSAC</v>
      </c>
      <c r="R211" s="140">
        <v>44634</v>
      </c>
      <c r="S211" s="140">
        <v>44725</v>
      </c>
    </row>
    <row r="212" spans="14:19">
      <c r="N212" s="133" t="s">
        <v>5241</v>
      </c>
      <c r="O212" s="133" t="s">
        <v>5259</v>
      </c>
      <c r="P212" s="135" t="s">
        <v>431</v>
      </c>
      <c r="Q212" s="145" t="str">
        <f t="shared" si="3"/>
        <v>15 - SIRAN</v>
      </c>
      <c r="R212" s="140">
        <v>44642</v>
      </c>
      <c r="S212" s="140">
        <v>44705</v>
      </c>
    </row>
    <row r="213" spans="14:19" ht="24">
      <c r="N213" s="133" t="s">
        <v>5260</v>
      </c>
      <c r="O213" s="133" t="s">
        <v>5261</v>
      </c>
      <c r="P213" s="135" t="s">
        <v>434</v>
      </c>
      <c r="Q213" s="145" t="str">
        <f t="shared" si="3"/>
        <v>16 - AUBETERRE-SUR-DRONNE</v>
      </c>
      <c r="R213" s="140">
        <v>44686</v>
      </c>
      <c r="S213" s="140">
        <v>44729</v>
      </c>
    </row>
    <row r="214" spans="14:19">
      <c r="N214" s="133" t="s">
        <v>5260</v>
      </c>
      <c r="O214" s="133" t="s">
        <v>5262</v>
      </c>
      <c r="P214" s="135" t="s">
        <v>435</v>
      </c>
      <c r="Q214" s="145" t="str">
        <f t="shared" si="3"/>
        <v>16 - BARDENAC</v>
      </c>
      <c r="R214" s="140">
        <v>44686</v>
      </c>
      <c r="S214" s="140">
        <v>44729</v>
      </c>
    </row>
    <row r="215" spans="14:19">
      <c r="N215" s="133" t="s">
        <v>5260</v>
      </c>
      <c r="O215" s="133" t="s">
        <v>5263</v>
      </c>
      <c r="P215" s="135" t="s">
        <v>436</v>
      </c>
      <c r="Q215" s="145" t="str">
        <f t="shared" si="3"/>
        <v>16 - BAZAC</v>
      </c>
      <c r="R215" s="140">
        <v>44686</v>
      </c>
      <c r="S215" s="140">
        <v>44729</v>
      </c>
    </row>
    <row r="216" spans="14:19">
      <c r="N216" s="133" t="s">
        <v>5260</v>
      </c>
      <c r="O216" s="133" t="s">
        <v>5264</v>
      </c>
      <c r="P216" s="135" t="s">
        <v>437</v>
      </c>
      <c r="Q216" s="145" t="str">
        <f t="shared" si="3"/>
        <v>16 - BELLON</v>
      </c>
      <c r="R216" s="140">
        <v>44686</v>
      </c>
      <c r="S216" s="140">
        <v>44729</v>
      </c>
    </row>
    <row r="217" spans="14:19">
      <c r="N217" s="133" t="s">
        <v>5260</v>
      </c>
      <c r="O217" s="133" t="s">
        <v>5265</v>
      </c>
      <c r="P217" s="135" t="s">
        <v>438</v>
      </c>
      <c r="Q217" s="145" t="str">
        <f t="shared" si="3"/>
        <v>16 - BERNAC</v>
      </c>
      <c r="R217" s="140"/>
      <c r="S217" s="140"/>
    </row>
    <row r="218" spans="14:19">
      <c r="N218" s="133" t="s">
        <v>5260</v>
      </c>
      <c r="O218" s="133" t="s">
        <v>5266</v>
      </c>
      <c r="P218" s="135" t="s">
        <v>439</v>
      </c>
      <c r="Q218" s="145" t="str">
        <f t="shared" si="3"/>
        <v>16 - BONNES</v>
      </c>
      <c r="R218" s="140">
        <v>44686</v>
      </c>
      <c r="S218" s="140">
        <v>44729</v>
      </c>
    </row>
    <row r="219" spans="14:19" ht="48">
      <c r="N219" s="133" t="s">
        <v>5260</v>
      </c>
      <c r="O219" s="133" t="s">
        <v>5267</v>
      </c>
      <c r="P219" s="135" t="s">
        <v>440</v>
      </c>
      <c r="Q219" s="145" t="str">
        <f t="shared" si="3"/>
        <v>16 - BORS (CANTON DE TUDE-ET-LAVALETTE)</v>
      </c>
      <c r="R219" s="140">
        <v>44686</v>
      </c>
      <c r="S219" s="140">
        <v>44729</v>
      </c>
    </row>
    <row r="220" spans="14:19" ht="24">
      <c r="N220" s="133" t="s">
        <v>5260</v>
      </c>
      <c r="O220" s="133" t="s">
        <v>5268</v>
      </c>
      <c r="P220" s="135" t="s">
        <v>441</v>
      </c>
      <c r="Q220" s="145" t="str">
        <f t="shared" si="3"/>
        <v>16 - BRIE-SOUS-CHALAIS</v>
      </c>
      <c r="R220" s="140">
        <v>44686</v>
      </c>
      <c r="S220" s="140">
        <v>44729</v>
      </c>
    </row>
    <row r="221" spans="14:19">
      <c r="N221" s="133" t="s">
        <v>5260</v>
      </c>
      <c r="O221" s="133" t="s">
        <v>5269</v>
      </c>
      <c r="P221" s="135" t="s">
        <v>442</v>
      </c>
      <c r="Q221" s="145" t="str">
        <f t="shared" si="3"/>
        <v>16 - CHALAIS</v>
      </c>
      <c r="R221" s="140">
        <v>44686</v>
      </c>
      <c r="S221" s="140">
        <v>44729</v>
      </c>
    </row>
    <row r="222" spans="14:19">
      <c r="N222" s="133" t="s">
        <v>5260</v>
      </c>
      <c r="O222" s="133" t="s">
        <v>5270</v>
      </c>
      <c r="P222" s="135" t="s">
        <v>443</v>
      </c>
      <c r="Q222" s="145" t="str">
        <f t="shared" si="3"/>
        <v>16 - CHATIGNAC</v>
      </c>
      <c r="R222" s="140">
        <v>44686</v>
      </c>
      <c r="S222" s="140">
        <v>44729</v>
      </c>
    </row>
    <row r="223" spans="14:19">
      <c r="N223" s="133" t="s">
        <v>5260</v>
      </c>
      <c r="O223" s="133" t="s">
        <v>5271</v>
      </c>
      <c r="P223" s="135" t="s">
        <v>445</v>
      </c>
      <c r="Q223" s="145" t="str">
        <f t="shared" si="3"/>
        <v>16 - COURGEAC</v>
      </c>
      <c r="R223" s="140">
        <v>44686</v>
      </c>
      <c r="S223" s="140">
        <v>44729</v>
      </c>
    </row>
    <row r="224" spans="14:19">
      <c r="N224" s="133" t="s">
        <v>5260</v>
      </c>
      <c r="O224" s="133" t="s">
        <v>5272</v>
      </c>
      <c r="P224" s="135" t="s">
        <v>446</v>
      </c>
      <c r="Q224" s="145" t="str">
        <f t="shared" si="3"/>
        <v>16 - COURLAC</v>
      </c>
      <c r="R224" s="140">
        <v>44686</v>
      </c>
      <c r="S224" s="140">
        <v>44729</v>
      </c>
    </row>
    <row r="225" spans="14:19">
      <c r="N225" s="133" t="s">
        <v>5260</v>
      </c>
      <c r="O225" s="133" t="s">
        <v>5273</v>
      </c>
      <c r="P225" s="135" t="s">
        <v>447</v>
      </c>
      <c r="Q225" s="145" t="str">
        <f t="shared" si="3"/>
        <v>16 - CURAC</v>
      </c>
      <c r="R225" s="140">
        <v>44686</v>
      </c>
      <c r="S225" s="140">
        <v>44729</v>
      </c>
    </row>
    <row r="226" spans="14:19">
      <c r="N226" s="133" t="s">
        <v>5260</v>
      </c>
      <c r="O226" s="133" t="s">
        <v>5274</v>
      </c>
      <c r="P226" s="135" t="s">
        <v>450</v>
      </c>
      <c r="Q226" s="145" t="str">
        <f t="shared" si="3"/>
        <v>16 - JUIGNAC</v>
      </c>
      <c r="R226" s="140">
        <v>44686</v>
      </c>
      <c r="S226" s="140">
        <v>44729</v>
      </c>
    </row>
    <row r="227" spans="14:19">
      <c r="N227" s="133" t="s">
        <v>5260</v>
      </c>
      <c r="O227" s="133" t="s">
        <v>5275</v>
      </c>
      <c r="P227" s="135" t="s">
        <v>444</v>
      </c>
      <c r="Q227" s="145" t="str">
        <f t="shared" si="3"/>
        <v>16 - LA CHEVRERIE</v>
      </c>
      <c r="R227" s="140"/>
      <c r="S227" s="140"/>
    </row>
    <row r="228" spans="14:19" ht="24">
      <c r="N228" s="133" t="s">
        <v>5260</v>
      </c>
      <c r="O228" s="133" t="s">
        <v>5276</v>
      </c>
      <c r="P228" s="135" t="s">
        <v>449</v>
      </c>
      <c r="Q228" s="145" t="str">
        <f t="shared" si="3"/>
        <v>16 - LA FORET-DE-TESSE</v>
      </c>
      <c r="R228" s="140"/>
      <c r="S228" s="140"/>
    </row>
    <row r="229" spans="14:19">
      <c r="N229" s="133" t="s">
        <v>5260</v>
      </c>
      <c r="O229" s="133" t="s">
        <v>5277</v>
      </c>
      <c r="P229" s="135" t="s">
        <v>451</v>
      </c>
      <c r="Q229" s="145" t="str">
        <f t="shared" si="3"/>
        <v>16 - LAPRADE</v>
      </c>
      <c r="R229" s="140">
        <v>44686</v>
      </c>
      <c r="S229" s="140">
        <v>44729</v>
      </c>
    </row>
    <row r="230" spans="14:19">
      <c r="N230" s="133" t="s">
        <v>5260</v>
      </c>
      <c r="O230" s="133" t="s">
        <v>5278</v>
      </c>
      <c r="P230" s="135" t="s">
        <v>433</v>
      </c>
      <c r="Q230" s="145" t="str">
        <f t="shared" si="3"/>
        <v>16 - LES ADJOTS</v>
      </c>
      <c r="R230" s="140"/>
      <c r="S230" s="140"/>
    </row>
    <row r="231" spans="14:19">
      <c r="N231" s="133" t="s">
        <v>5260</v>
      </c>
      <c r="O231" s="133" t="s">
        <v>5279</v>
      </c>
      <c r="P231" s="135" t="s">
        <v>448</v>
      </c>
      <c r="Q231" s="145" t="str">
        <f t="shared" si="3"/>
        <v>16 - LES ESSARDS</v>
      </c>
      <c r="R231" s="140">
        <v>44686</v>
      </c>
      <c r="S231" s="140">
        <v>44729</v>
      </c>
    </row>
    <row r="232" spans="14:19">
      <c r="N232" s="133" t="s">
        <v>5260</v>
      </c>
      <c r="O232" s="133" t="s">
        <v>5280</v>
      </c>
      <c r="P232" s="135" t="s">
        <v>452</v>
      </c>
      <c r="Q232" s="145" t="str">
        <f t="shared" si="3"/>
        <v>16 - LONDIGNY</v>
      </c>
      <c r="R232" s="140"/>
      <c r="S232" s="140"/>
    </row>
    <row r="233" spans="14:19">
      <c r="N233" s="133" t="s">
        <v>5260</v>
      </c>
      <c r="O233" s="133" t="s">
        <v>5281</v>
      </c>
      <c r="P233" s="135" t="s">
        <v>453</v>
      </c>
      <c r="Q233" s="145" t="str">
        <f t="shared" si="3"/>
        <v>16 - MEDILLAC</v>
      </c>
      <c r="R233" s="140">
        <v>44686</v>
      </c>
      <c r="S233" s="140">
        <v>44729</v>
      </c>
    </row>
    <row r="234" spans="14:19">
      <c r="N234" s="133" t="s">
        <v>5260</v>
      </c>
      <c r="O234" s="133" t="s">
        <v>5282</v>
      </c>
      <c r="P234" s="135" t="s">
        <v>454</v>
      </c>
      <c r="Q234" s="145" t="str">
        <f t="shared" si="3"/>
        <v>16 - MONTBOYER</v>
      </c>
      <c r="R234" s="140">
        <v>44686</v>
      </c>
      <c r="S234" s="140">
        <v>44729</v>
      </c>
    </row>
    <row r="235" spans="14:19" ht="24">
      <c r="N235" s="133" t="s">
        <v>5260</v>
      </c>
      <c r="O235" s="133" t="s">
        <v>5283</v>
      </c>
      <c r="P235" s="135" t="s">
        <v>455</v>
      </c>
      <c r="Q235" s="145" t="str">
        <f t="shared" si="3"/>
        <v>16 - MONTIGNAC-LE-COQ</v>
      </c>
      <c r="R235" s="140">
        <v>44686</v>
      </c>
      <c r="S235" s="140">
        <v>44729</v>
      </c>
    </row>
    <row r="236" spans="14:19">
      <c r="N236" s="133" t="s">
        <v>5260</v>
      </c>
      <c r="O236" s="133" t="s">
        <v>5284</v>
      </c>
      <c r="P236" s="135" t="s">
        <v>456</v>
      </c>
      <c r="Q236" s="145" t="str">
        <f t="shared" si="3"/>
        <v>16 - MONTJEAN</v>
      </c>
      <c r="R236" s="140"/>
      <c r="S236" s="140"/>
    </row>
    <row r="237" spans="14:19" ht="24">
      <c r="N237" s="133" t="s">
        <v>5260</v>
      </c>
      <c r="O237" s="133" t="s">
        <v>5285</v>
      </c>
      <c r="P237" s="135" t="s">
        <v>457</v>
      </c>
      <c r="Q237" s="145" t="str">
        <f t="shared" si="3"/>
        <v>16 - MONTMOREAU</v>
      </c>
      <c r="R237" s="140">
        <v>44686</v>
      </c>
      <c r="S237" s="140">
        <v>44729</v>
      </c>
    </row>
    <row r="238" spans="14:19">
      <c r="N238" s="133" t="s">
        <v>5260</v>
      </c>
      <c r="O238" s="133" t="s">
        <v>5286</v>
      </c>
      <c r="P238" s="135" t="s">
        <v>458</v>
      </c>
      <c r="Q238" s="145" t="str">
        <f t="shared" si="3"/>
        <v>16 - NABINAUD</v>
      </c>
      <c r="R238" s="140">
        <v>44686</v>
      </c>
      <c r="S238" s="140">
        <v>44729</v>
      </c>
    </row>
    <row r="239" spans="14:19">
      <c r="N239" s="133" t="s">
        <v>5260</v>
      </c>
      <c r="O239" s="133" t="s">
        <v>5287</v>
      </c>
      <c r="P239" s="135" t="s">
        <v>459</v>
      </c>
      <c r="Q239" s="145" t="str">
        <f t="shared" si="3"/>
        <v>16 - ORIVAL</v>
      </c>
      <c r="R239" s="140">
        <v>44686</v>
      </c>
      <c r="S239" s="140">
        <v>44729</v>
      </c>
    </row>
    <row r="240" spans="14:19">
      <c r="N240" s="133" t="s">
        <v>5260</v>
      </c>
      <c r="O240" s="133" t="s">
        <v>5288</v>
      </c>
      <c r="P240" s="135" t="s">
        <v>460</v>
      </c>
      <c r="Q240" s="145" t="str">
        <f t="shared" si="3"/>
        <v>16 - PALLUAUD</v>
      </c>
      <c r="R240" s="140">
        <v>44697</v>
      </c>
      <c r="S240" s="140">
        <v>44729</v>
      </c>
    </row>
    <row r="241" spans="14:19">
      <c r="N241" s="133" t="s">
        <v>5260</v>
      </c>
      <c r="O241" s="133" t="s">
        <v>5289</v>
      </c>
      <c r="P241" s="135" t="s">
        <v>461</v>
      </c>
      <c r="Q241" s="145" t="str">
        <f t="shared" si="3"/>
        <v>16 - PILLAC</v>
      </c>
      <c r="R241" s="140">
        <v>44686</v>
      </c>
      <c r="S241" s="140">
        <v>44729</v>
      </c>
    </row>
    <row r="242" spans="14:19" ht="24">
      <c r="N242" s="133" t="s">
        <v>5260</v>
      </c>
      <c r="O242" s="133" t="s">
        <v>5290</v>
      </c>
      <c r="P242" s="135" t="s">
        <v>462</v>
      </c>
      <c r="Q242" s="145" t="str">
        <f t="shared" si="3"/>
        <v>16 - RIOUX-MARTIN</v>
      </c>
      <c r="R242" s="140">
        <v>44686</v>
      </c>
      <c r="S242" s="140">
        <v>44729</v>
      </c>
    </row>
    <row r="243" spans="14:19">
      <c r="N243" s="133" t="s">
        <v>5260</v>
      </c>
      <c r="O243" s="133" t="s">
        <v>5291</v>
      </c>
      <c r="P243" s="135" t="s">
        <v>463</v>
      </c>
      <c r="Q243" s="145" t="str">
        <f t="shared" si="3"/>
        <v>16 - ROUFFIAC</v>
      </c>
      <c r="R243" s="140">
        <v>44686</v>
      </c>
      <c r="S243" s="140">
        <v>44729</v>
      </c>
    </row>
    <row r="244" spans="14:19">
      <c r="N244" s="133" t="s">
        <v>5260</v>
      </c>
      <c r="O244" s="133" t="s">
        <v>5292</v>
      </c>
      <c r="P244" s="135" t="s">
        <v>464</v>
      </c>
      <c r="Q244" s="145" t="str">
        <f t="shared" si="3"/>
        <v>16 - RUFFEC</v>
      </c>
      <c r="R244" s="140"/>
      <c r="S244" s="140"/>
    </row>
    <row r="245" spans="14:19">
      <c r="N245" s="133" t="s">
        <v>5260</v>
      </c>
      <c r="O245" s="133" t="s">
        <v>5293</v>
      </c>
      <c r="P245" s="135" t="s">
        <v>465</v>
      </c>
      <c r="Q245" s="145" t="str">
        <f t="shared" si="3"/>
        <v>16 - SAINT-AVIT</v>
      </c>
      <c r="R245" s="140">
        <v>44686</v>
      </c>
      <c r="S245" s="140">
        <v>44729</v>
      </c>
    </row>
    <row r="246" spans="14:19" ht="36">
      <c r="N246" s="133" t="s">
        <v>5260</v>
      </c>
      <c r="O246" s="133" t="s">
        <v>5294</v>
      </c>
      <c r="P246" s="135" t="s">
        <v>466</v>
      </c>
      <c r="Q246" s="145" t="str">
        <f t="shared" si="3"/>
        <v>16 - SAINT-LAURENT-DES-COMBES</v>
      </c>
      <c r="R246" s="140">
        <v>44686</v>
      </c>
      <c r="S246" s="140">
        <v>44729</v>
      </c>
    </row>
    <row r="247" spans="14:19" ht="24">
      <c r="N247" s="133" t="s">
        <v>5260</v>
      </c>
      <c r="O247" s="133" t="s">
        <v>5295</v>
      </c>
      <c r="P247" s="135" t="s">
        <v>467</v>
      </c>
      <c r="Q247" s="145" t="str">
        <f t="shared" si="3"/>
        <v>16 - SAINT-MARTIAL</v>
      </c>
      <c r="R247" s="140">
        <v>44686</v>
      </c>
      <c r="S247" s="140">
        <v>44729</v>
      </c>
    </row>
    <row r="248" spans="14:19" ht="24">
      <c r="N248" s="133" t="s">
        <v>5260</v>
      </c>
      <c r="O248" s="133" t="s">
        <v>5296</v>
      </c>
      <c r="P248" s="135" t="s">
        <v>468</v>
      </c>
      <c r="Q248" s="145" t="str">
        <f t="shared" si="3"/>
        <v>16 - SAINT-MARTIN-DU-CLOCHER</v>
      </c>
      <c r="R248" s="140"/>
      <c r="S248" s="140"/>
    </row>
    <row r="249" spans="14:19" ht="36">
      <c r="N249" s="133" t="s">
        <v>5260</v>
      </c>
      <c r="O249" s="133" t="s">
        <v>5297</v>
      </c>
      <c r="P249" s="135" t="s">
        <v>469</v>
      </c>
      <c r="Q249" s="145" t="str">
        <f t="shared" si="3"/>
        <v>16 - SAINT-QUENTIN-DE-CHALAIS</v>
      </c>
      <c r="R249" s="140">
        <v>44686</v>
      </c>
      <c r="S249" s="140">
        <v>44729</v>
      </c>
    </row>
    <row r="250" spans="14:19" ht="24">
      <c r="N250" s="133" t="s">
        <v>5260</v>
      </c>
      <c r="O250" s="133" t="s">
        <v>5298</v>
      </c>
      <c r="P250" s="135" t="s">
        <v>470</v>
      </c>
      <c r="Q250" s="145" t="str">
        <f t="shared" si="3"/>
        <v>16 - SAINT-ROMAIN</v>
      </c>
      <c r="R250" s="140">
        <v>44686</v>
      </c>
      <c r="S250" s="140">
        <v>44729</v>
      </c>
    </row>
    <row r="251" spans="14:19" ht="24">
      <c r="N251" s="133" t="s">
        <v>5260</v>
      </c>
      <c r="O251" s="133" t="s">
        <v>5299</v>
      </c>
      <c r="P251" s="135" t="s">
        <v>471</v>
      </c>
      <c r="Q251" s="145" t="str">
        <f t="shared" si="3"/>
        <v>16 - SAINT-SEVERIN</v>
      </c>
      <c r="R251" s="140">
        <v>44686</v>
      </c>
      <c r="S251" s="140">
        <v>44729</v>
      </c>
    </row>
    <row r="252" spans="14:19">
      <c r="N252" s="133" t="s">
        <v>5260</v>
      </c>
      <c r="O252" s="133" t="s">
        <v>5300</v>
      </c>
      <c r="P252" s="135" t="s">
        <v>472</v>
      </c>
      <c r="Q252" s="145" t="str">
        <f t="shared" si="3"/>
        <v>16 - TAIZE-AIZIE</v>
      </c>
      <c r="R252" s="140"/>
      <c r="S252" s="140"/>
    </row>
    <row r="253" spans="14:19" ht="24">
      <c r="N253" s="133" t="s">
        <v>5260</v>
      </c>
      <c r="O253" s="133" t="s">
        <v>5301</v>
      </c>
      <c r="P253" s="135" t="s">
        <v>473</v>
      </c>
      <c r="Q253" s="145" t="str">
        <f t="shared" si="3"/>
        <v>16 - VILLIERS-LE-ROUX</v>
      </c>
      <c r="R253" s="140"/>
      <c r="S253" s="140"/>
    </row>
    <row r="254" spans="14:19">
      <c r="N254" s="133" t="s">
        <v>5260</v>
      </c>
      <c r="O254" s="133" t="s">
        <v>5302</v>
      </c>
      <c r="P254" s="135" t="s">
        <v>474</v>
      </c>
      <c r="Q254" s="145" t="str">
        <f t="shared" si="3"/>
        <v>16 - YVIERS</v>
      </c>
      <c r="R254" s="140">
        <v>44686</v>
      </c>
      <c r="S254" s="140">
        <v>44729</v>
      </c>
    </row>
    <row r="255" spans="14:19">
      <c r="N255" s="133" t="s">
        <v>5303</v>
      </c>
      <c r="O255" s="133" t="s">
        <v>5304</v>
      </c>
      <c r="P255" s="135" t="s">
        <v>475</v>
      </c>
      <c r="Q255" s="145" t="str">
        <f t="shared" si="3"/>
        <v>17 - COURÇON</v>
      </c>
      <c r="R255" s="140">
        <v>44631</v>
      </c>
      <c r="S255" s="140">
        <v>44734</v>
      </c>
    </row>
    <row r="256" spans="14:19" ht="24">
      <c r="N256" s="133" t="s">
        <v>5303</v>
      </c>
      <c r="O256" s="133" t="s">
        <v>5305</v>
      </c>
      <c r="P256" s="135" t="s">
        <v>476</v>
      </c>
      <c r="Q256" s="145" t="str">
        <f t="shared" si="3"/>
        <v>17 - LA GRÈVE SUR MIGNON</v>
      </c>
      <c r="R256" s="140">
        <v>44631</v>
      </c>
      <c r="S256" s="140">
        <v>44734</v>
      </c>
    </row>
    <row r="257" spans="14:19">
      <c r="N257" s="133" t="s">
        <v>5303</v>
      </c>
      <c r="O257" s="133" t="s">
        <v>5306</v>
      </c>
      <c r="P257" s="135" t="s">
        <v>478</v>
      </c>
      <c r="Q257" s="145" t="str">
        <f t="shared" si="3"/>
        <v>17 - LA RONDE</v>
      </c>
      <c r="R257" s="140">
        <v>44631</v>
      </c>
      <c r="S257" s="140">
        <v>44734</v>
      </c>
    </row>
    <row r="258" spans="14:19">
      <c r="N258" s="133" t="s">
        <v>5303</v>
      </c>
      <c r="O258" s="133" t="s">
        <v>5307</v>
      </c>
      <c r="P258" s="135" t="s">
        <v>477</v>
      </c>
      <c r="Q258" s="145" t="str">
        <f t="shared" si="3"/>
        <v>17 - MARANS</v>
      </c>
      <c r="R258" s="140">
        <v>44636</v>
      </c>
      <c r="S258" s="140">
        <v>44734</v>
      </c>
    </row>
    <row r="259" spans="14:19" ht="24">
      <c r="N259" s="133" t="s">
        <v>5303</v>
      </c>
      <c r="O259" s="133" t="s">
        <v>5308</v>
      </c>
      <c r="P259" s="135" t="s">
        <v>479</v>
      </c>
      <c r="Q259" s="145" t="str">
        <f t="shared" si="3"/>
        <v>17 - SAINT CYR DU DORET</v>
      </c>
      <c r="R259" s="140">
        <v>44636</v>
      </c>
      <c r="S259" s="140">
        <v>44734</v>
      </c>
    </row>
    <row r="260" spans="14:19" ht="24">
      <c r="N260" s="133" t="s">
        <v>5303</v>
      </c>
      <c r="O260" s="133" t="s">
        <v>5309</v>
      </c>
      <c r="P260" s="135" t="s">
        <v>480</v>
      </c>
      <c r="Q260" s="145" t="str">
        <f t="shared" si="3"/>
        <v>17 - SAINT JEAN DE LIVERSAY</v>
      </c>
      <c r="R260" s="140">
        <v>44636</v>
      </c>
      <c r="S260" s="140">
        <v>44734</v>
      </c>
    </row>
    <row r="261" spans="14:19">
      <c r="N261" s="133" t="s">
        <v>5303</v>
      </c>
      <c r="O261" s="133" t="s">
        <v>5310</v>
      </c>
      <c r="P261" s="135" t="s">
        <v>481</v>
      </c>
      <c r="Q261" s="145" t="str">
        <f t="shared" si="3"/>
        <v>17 - TAUGON</v>
      </c>
      <c r="R261" s="140">
        <v>44631</v>
      </c>
      <c r="S261" s="140">
        <v>44734</v>
      </c>
    </row>
    <row r="262" spans="14:19">
      <c r="N262" s="133" t="s">
        <v>5311</v>
      </c>
      <c r="O262" s="133" t="s">
        <v>5312</v>
      </c>
      <c r="P262" s="135" t="s">
        <v>482</v>
      </c>
      <c r="Q262" s="145" t="str">
        <f t="shared" si="3"/>
        <v>19 - ALBIGNAC</v>
      </c>
      <c r="R262" s="140">
        <v>44662</v>
      </c>
      <c r="S262" s="140">
        <v>44729</v>
      </c>
    </row>
    <row r="263" spans="14:19">
      <c r="N263" s="133" t="s">
        <v>5311</v>
      </c>
      <c r="O263" s="133" t="s">
        <v>5313</v>
      </c>
      <c r="P263" s="135" t="s">
        <v>483</v>
      </c>
      <c r="Q263" s="145" t="str">
        <f t="shared" si="3"/>
        <v>19 - ALBUSSAC</v>
      </c>
      <c r="R263" s="140">
        <v>44662</v>
      </c>
      <c r="S263" s="140">
        <v>44729</v>
      </c>
    </row>
    <row r="264" spans="14:19">
      <c r="N264" s="133" t="s">
        <v>5311</v>
      </c>
      <c r="O264" s="133" t="s">
        <v>5314</v>
      </c>
      <c r="P264" s="135" t="s">
        <v>484</v>
      </c>
      <c r="Q264" s="145" t="str">
        <f t="shared" si="3"/>
        <v>19 - ALLASSAC</v>
      </c>
      <c r="R264" s="146">
        <v>44673</v>
      </c>
      <c r="S264" s="146">
        <v>44697</v>
      </c>
    </row>
    <row r="265" spans="14:19">
      <c r="N265" s="133" t="s">
        <v>5311</v>
      </c>
      <c r="O265" s="133" t="s">
        <v>5315</v>
      </c>
      <c r="P265" s="135" t="s">
        <v>485</v>
      </c>
      <c r="Q265" s="145" t="str">
        <f t="shared" si="3"/>
        <v>19 - ALTILLAC</v>
      </c>
      <c r="R265" s="140">
        <v>44650</v>
      </c>
      <c r="S265" s="140">
        <v>44729</v>
      </c>
    </row>
    <row r="266" spans="14:19" ht="24">
      <c r="N266" s="150">
        <v>19</v>
      </c>
      <c r="O266" s="150">
        <v>19011</v>
      </c>
      <c r="P266" s="151" t="s">
        <v>9987</v>
      </c>
      <c r="Q266" s="145" t="str">
        <f t="shared" ref="Q266:Q329" si="4">CONCATENATE(N266," - ",P266)</f>
        <v>19 - ARNAC-POMPADOUR</v>
      </c>
      <c r="R266" s="146">
        <v>44673</v>
      </c>
      <c r="S266" s="146">
        <v>44697</v>
      </c>
    </row>
    <row r="267" spans="14:19" ht="36">
      <c r="N267" s="133" t="s">
        <v>5311</v>
      </c>
      <c r="O267" s="133" t="s">
        <v>5316</v>
      </c>
      <c r="P267" s="135" t="s">
        <v>486</v>
      </c>
      <c r="Q267" s="145" t="str">
        <f t="shared" si="4"/>
        <v>19 - ARGENTAT-SUR-DORDOGNE</v>
      </c>
      <c r="R267" s="140">
        <v>44662</v>
      </c>
      <c r="S267" s="140">
        <v>44729</v>
      </c>
    </row>
    <row r="268" spans="14:19">
      <c r="N268" s="133" t="s">
        <v>5311</v>
      </c>
      <c r="O268" s="133" t="s">
        <v>5317</v>
      </c>
      <c r="P268" s="135" t="s">
        <v>487</v>
      </c>
      <c r="Q268" s="145" t="str">
        <f t="shared" si="4"/>
        <v>19 - ASTAILLAC</v>
      </c>
      <c r="R268" s="140">
        <v>44655</v>
      </c>
      <c r="S268" s="140">
        <v>44729</v>
      </c>
    </row>
    <row r="269" spans="14:19">
      <c r="N269" s="133" t="s">
        <v>5311</v>
      </c>
      <c r="O269" s="133" t="s">
        <v>5318</v>
      </c>
      <c r="P269" s="135" t="s">
        <v>488</v>
      </c>
      <c r="Q269" s="145" t="str">
        <f t="shared" si="4"/>
        <v>19 - AYEN</v>
      </c>
      <c r="R269" s="140">
        <v>44662</v>
      </c>
      <c r="S269" s="140">
        <v>44729</v>
      </c>
    </row>
    <row r="270" spans="14:19" ht="24">
      <c r="N270" s="133" t="s">
        <v>5311</v>
      </c>
      <c r="O270" s="133" t="s">
        <v>5319</v>
      </c>
      <c r="P270" s="135" t="s">
        <v>489</v>
      </c>
      <c r="Q270" s="145" t="str">
        <f t="shared" si="4"/>
        <v>19 - BASSIGNAC-LE-BAS</v>
      </c>
      <c r="R270" s="140">
        <v>44662</v>
      </c>
      <c r="S270" s="140">
        <v>44729</v>
      </c>
    </row>
    <row r="271" spans="14:19" ht="24">
      <c r="N271" s="133" t="s">
        <v>5311</v>
      </c>
      <c r="O271" s="133" t="s">
        <v>5320</v>
      </c>
      <c r="P271" s="135" t="s">
        <v>490</v>
      </c>
      <c r="Q271" s="145" t="str">
        <f t="shared" si="4"/>
        <v>19 - BEAULIEU-SUR-DORDOGNE</v>
      </c>
      <c r="R271" s="140">
        <v>44655</v>
      </c>
      <c r="S271" s="140">
        <v>44729</v>
      </c>
    </row>
    <row r="272" spans="14:19">
      <c r="N272" s="133" t="s">
        <v>5311</v>
      </c>
      <c r="O272" s="133" t="s">
        <v>5321</v>
      </c>
      <c r="P272" s="135" t="s">
        <v>491</v>
      </c>
      <c r="Q272" s="145" t="str">
        <f t="shared" si="4"/>
        <v>19 - BEYNAT</v>
      </c>
      <c r="R272" s="140">
        <v>44662</v>
      </c>
      <c r="S272" s="140">
        <v>44729</v>
      </c>
    </row>
    <row r="273" spans="14:19">
      <c r="N273" s="133" t="s">
        <v>5311</v>
      </c>
      <c r="O273" s="133" t="s">
        <v>5322</v>
      </c>
      <c r="P273" s="135" t="s">
        <v>492</v>
      </c>
      <c r="Q273" s="145" t="str">
        <f t="shared" si="4"/>
        <v>19 - BEYSSAC</v>
      </c>
      <c r="R273" s="146">
        <v>44673</v>
      </c>
      <c r="S273" s="146">
        <v>44697</v>
      </c>
    </row>
    <row r="274" spans="14:19">
      <c r="N274" s="133" t="s">
        <v>5311</v>
      </c>
      <c r="O274" s="133" t="s">
        <v>5323</v>
      </c>
      <c r="P274" s="135" t="s">
        <v>493</v>
      </c>
      <c r="Q274" s="145" t="str">
        <f t="shared" si="4"/>
        <v>19 - BEYSSENAC</v>
      </c>
      <c r="R274" s="140">
        <v>44662</v>
      </c>
      <c r="S274" s="140">
        <v>44748</v>
      </c>
    </row>
    <row r="275" spans="14:19">
      <c r="N275" s="133" t="s">
        <v>5311</v>
      </c>
      <c r="O275" s="133" t="s">
        <v>5324</v>
      </c>
      <c r="P275" s="135" t="s">
        <v>494</v>
      </c>
      <c r="Q275" s="145" t="str">
        <f t="shared" si="4"/>
        <v>19 - BILHAC</v>
      </c>
      <c r="R275" s="140">
        <v>44655</v>
      </c>
      <c r="S275" s="140">
        <v>44729</v>
      </c>
    </row>
    <row r="276" spans="14:19">
      <c r="N276" s="133" t="s">
        <v>5311</v>
      </c>
      <c r="O276" s="133" t="s">
        <v>5325</v>
      </c>
      <c r="P276" s="135" t="s">
        <v>495</v>
      </c>
      <c r="Q276" s="145" t="str">
        <f t="shared" si="4"/>
        <v>19 - BRANCEILLES</v>
      </c>
      <c r="R276" s="140">
        <v>44655</v>
      </c>
      <c r="S276" s="140">
        <v>44748</v>
      </c>
    </row>
    <row r="277" spans="14:19" ht="24">
      <c r="N277" s="133" t="s">
        <v>5311</v>
      </c>
      <c r="O277" s="133" t="s">
        <v>5326</v>
      </c>
      <c r="P277" s="135" t="s">
        <v>496</v>
      </c>
      <c r="Q277" s="145" t="str">
        <f t="shared" si="4"/>
        <v>19 - BRIGNAC-LA-PLAINE</v>
      </c>
      <c r="R277" s="140">
        <v>44655</v>
      </c>
      <c r="S277" s="140">
        <v>44754</v>
      </c>
    </row>
    <row r="278" spans="14:19" ht="24">
      <c r="N278" s="133" t="s">
        <v>5311</v>
      </c>
      <c r="O278" s="133" t="s">
        <v>5327</v>
      </c>
      <c r="P278" s="135" t="s">
        <v>497</v>
      </c>
      <c r="Q278" s="145" t="str">
        <f t="shared" si="4"/>
        <v>19 - BRIVE-LA-GAILLARDE</v>
      </c>
      <c r="R278" s="140">
        <v>44654</v>
      </c>
      <c r="S278" s="140">
        <v>44729</v>
      </c>
    </row>
    <row r="279" spans="14:19">
      <c r="N279" s="133" t="s">
        <v>5311</v>
      </c>
      <c r="O279" s="133" t="s">
        <v>5328</v>
      </c>
      <c r="P279" s="135" t="s">
        <v>498</v>
      </c>
      <c r="Q279" s="145" t="str">
        <f t="shared" si="4"/>
        <v>19 - BRIVEZAC</v>
      </c>
      <c r="R279" s="140">
        <v>44662</v>
      </c>
      <c r="S279" s="140">
        <v>44729</v>
      </c>
    </row>
    <row r="280" spans="14:19" ht="36">
      <c r="N280" s="133" t="s">
        <v>5311</v>
      </c>
      <c r="O280" s="133" t="s">
        <v>5329</v>
      </c>
      <c r="P280" s="135" t="s">
        <v>499</v>
      </c>
      <c r="Q280" s="145" t="str">
        <f t="shared" si="4"/>
        <v>19 - CAMPS-SAINT-MATHURIN-LEOBAZEL</v>
      </c>
      <c r="R280" s="140">
        <v>44650</v>
      </c>
      <c r="S280" s="140">
        <v>44729</v>
      </c>
    </row>
    <row r="281" spans="14:19">
      <c r="N281" s="133" t="s">
        <v>5311</v>
      </c>
      <c r="O281" s="133" t="s">
        <v>5330</v>
      </c>
      <c r="P281" s="135" t="s">
        <v>500</v>
      </c>
      <c r="Q281" s="145" t="str">
        <f t="shared" si="4"/>
        <v>19 - CHABRIGNAC</v>
      </c>
      <c r="R281" s="140">
        <v>44662</v>
      </c>
      <c r="S281" s="140">
        <v>44748</v>
      </c>
    </row>
    <row r="282" spans="14:19" ht="24">
      <c r="N282" s="133" t="s">
        <v>5311</v>
      </c>
      <c r="O282" s="133" t="s">
        <v>5331</v>
      </c>
      <c r="P282" s="135" t="s">
        <v>504</v>
      </c>
      <c r="Q282" s="145" t="str">
        <f t="shared" si="4"/>
        <v>19 - CHARTRIER-FERRIERE</v>
      </c>
      <c r="R282" s="140">
        <v>44650</v>
      </c>
      <c r="S282" s="140">
        <v>44754</v>
      </c>
    </row>
    <row r="283" spans="14:19">
      <c r="N283" s="133" t="s">
        <v>5311</v>
      </c>
      <c r="O283" s="133" t="s">
        <v>5332</v>
      </c>
      <c r="P283" s="135" t="s">
        <v>505</v>
      </c>
      <c r="Q283" s="145" t="str">
        <f t="shared" si="4"/>
        <v>19 - CHASTEAUX</v>
      </c>
      <c r="R283" s="140">
        <v>44650</v>
      </c>
      <c r="S283" s="140">
        <v>44754</v>
      </c>
    </row>
    <row r="284" spans="14:19" ht="24">
      <c r="N284" s="133" t="s">
        <v>5311</v>
      </c>
      <c r="O284" s="133" t="s">
        <v>5333</v>
      </c>
      <c r="P284" s="135" t="s">
        <v>506</v>
      </c>
      <c r="Q284" s="145" t="str">
        <f t="shared" si="4"/>
        <v>19 - CHAUFFOUR-SUR-VELL</v>
      </c>
      <c r="R284" s="140">
        <v>44655</v>
      </c>
      <c r="S284" s="140">
        <v>44748</v>
      </c>
    </row>
    <row r="285" spans="14:19" ht="24">
      <c r="N285" s="133" t="s">
        <v>5311</v>
      </c>
      <c r="O285" s="133" t="s">
        <v>5334</v>
      </c>
      <c r="P285" s="135" t="s">
        <v>507</v>
      </c>
      <c r="Q285" s="145" t="str">
        <f t="shared" si="4"/>
        <v>19 - CHENAILLER-MASCHEIX</v>
      </c>
      <c r="R285" s="140">
        <v>44662</v>
      </c>
      <c r="S285" s="140">
        <v>44729</v>
      </c>
    </row>
    <row r="286" spans="14:19" ht="24">
      <c r="N286" s="133" t="s">
        <v>5311</v>
      </c>
      <c r="O286" s="133" t="s">
        <v>5335</v>
      </c>
      <c r="P286" s="135" t="s">
        <v>508</v>
      </c>
      <c r="Q286" s="145" t="str">
        <f t="shared" si="4"/>
        <v>19 - COLLONGES-LA-ROUGE</v>
      </c>
      <c r="R286" s="140">
        <v>44654</v>
      </c>
      <c r="S286" s="140">
        <v>44729</v>
      </c>
    </row>
    <row r="287" spans="14:19">
      <c r="N287" s="133" t="s">
        <v>5311</v>
      </c>
      <c r="O287" s="133" t="s">
        <v>5336</v>
      </c>
      <c r="P287" s="135" t="s">
        <v>509</v>
      </c>
      <c r="Q287" s="145" t="str">
        <f t="shared" si="4"/>
        <v>19 - CONCEZE</v>
      </c>
      <c r="R287" s="140">
        <v>44662</v>
      </c>
      <c r="S287" s="140">
        <v>44748</v>
      </c>
    </row>
    <row r="288" spans="14:19">
      <c r="N288" s="133" t="s">
        <v>5311</v>
      </c>
      <c r="O288" s="133" t="s">
        <v>5337</v>
      </c>
      <c r="P288" s="135" t="s">
        <v>510</v>
      </c>
      <c r="Q288" s="145" t="str">
        <f t="shared" si="4"/>
        <v>19 - COSNAC</v>
      </c>
      <c r="R288" s="140">
        <v>44654</v>
      </c>
      <c r="S288" s="140">
        <v>44729</v>
      </c>
    </row>
    <row r="289" spans="14:19">
      <c r="N289" s="133" t="s">
        <v>5311</v>
      </c>
      <c r="O289" s="133" t="s">
        <v>5338</v>
      </c>
      <c r="P289" s="135" t="s">
        <v>511</v>
      </c>
      <c r="Q289" s="145" t="str">
        <f t="shared" si="4"/>
        <v>19 - CUBLAC</v>
      </c>
      <c r="R289" s="140">
        <v>44655</v>
      </c>
      <c r="S289" s="140">
        <v>44754</v>
      </c>
    </row>
    <row r="290" spans="14:19">
      <c r="N290" s="133" t="s">
        <v>5311</v>
      </c>
      <c r="O290" s="133" t="s">
        <v>5339</v>
      </c>
      <c r="P290" s="135" t="s">
        <v>512</v>
      </c>
      <c r="Q290" s="145" t="str">
        <f t="shared" si="4"/>
        <v>19 - CUREMONTE</v>
      </c>
      <c r="R290" s="140">
        <v>44655</v>
      </c>
      <c r="S290" s="140">
        <v>44729</v>
      </c>
    </row>
    <row r="291" spans="14:19">
      <c r="N291" s="133" t="s">
        <v>5311</v>
      </c>
      <c r="O291" s="133" t="s">
        <v>5340</v>
      </c>
      <c r="P291" s="135" t="s">
        <v>513</v>
      </c>
      <c r="Q291" s="145" t="str">
        <f t="shared" si="4"/>
        <v>19 - DAMPNIAT</v>
      </c>
      <c r="R291" s="140">
        <v>44654</v>
      </c>
      <c r="S291" s="140">
        <v>44729</v>
      </c>
    </row>
    <row r="292" spans="14:19">
      <c r="N292" s="133" t="s">
        <v>5311</v>
      </c>
      <c r="O292" s="133" t="s">
        <v>5341</v>
      </c>
      <c r="P292" s="135" t="s">
        <v>514</v>
      </c>
      <c r="Q292" s="145" t="str">
        <f t="shared" si="4"/>
        <v>19 - DONZENAC</v>
      </c>
      <c r="R292" s="146">
        <v>44673</v>
      </c>
      <c r="S292" s="146">
        <v>44697</v>
      </c>
    </row>
    <row r="293" spans="14:19">
      <c r="N293" s="133" t="s">
        <v>5311</v>
      </c>
      <c r="O293" s="133" t="s">
        <v>5342</v>
      </c>
      <c r="P293" s="135" t="s">
        <v>515</v>
      </c>
      <c r="Q293" s="145" t="str">
        <f t="shared" si="4"/>
        <v>19 - ESTIVALS</v>
      </c>
      <c r="R293" s="140">
        <v>44650</v>
      </c>
      <c r="S293" s="140">
        <v>44754</v>
      </c>
    </row>
    <row r="294" spans="14:19">
      <c r="N294" s="150" t="s">
        <v>5311</v>
      </c>
      <c r="O294" s="150">
        <v>19078</v>
      </c>
      <c r="P294" s="151" t="s">
        <v>9988</v>
      </c>
      <c r="Q294" s="145" t="str">
        <f t="shared" si="4"/>
        <v>19 - ESTIVAUX</v>
      </c>
      <c r="R294" s="146">
        <v>44673</v>
      </c>
      <c r="S294" s="146">
        <v>44697</v>
      </c>
    </row>
    <row r="295" spans="14:19">
      <c r="N295" s="133" t="s">
        <v>5311</v>
      </c>
      <c r="O295" s="133" t="s">
        <v>5343</v>
      </c>
      <c r="P295" s="135" t="s">
        <v>516</v>
      </c>
      <c r="Q295" s="145" t="str">
        <f t="shared" si="4"/>
        <v>19 - HAUTEFAGE</v>
      </c>
      <c r="R295" s="140">
        <v>44662</v>
      </c>
      <c r="S295" s="140">
        <v>44729</v>
      </c>
    </row>
    <row r="296" spans="14:19" ht="24">
      <c r="N296" s="133" t="s">
        <v>5311</v>
      </c>
      <c r="O296" s="133" t="s">
        <v>5344</v>
      </c>
      <c r="P296" s="135" t="s">
        <v>517</v>
      </c>
      <c r="Q296" s="145" t="str">
        <f t="shared" si="4"/>
        <v>19 - JUGEALS-NAZARETH</v>
      </c>
      <c r="R296" s="140">
        <v>44650</v>
      </c>
      <c r="S296" s="140">
        <v>44748</v>
      </c>
    </row>
    <row r="297" spans="14:19">
      <c r="N297" s="133" t="s">
        <v>5311</v>
      </c>
      <c r="O297" s="133" t="s">
        <v>5345</v>
      </c>
      <c r="P297" s="135" t="s">
        <v>518</v>
      </c>
      <c r="Q297" s="145" t="str">
        <f t="shared" si="4"/>
        <v>19 - JUILLAC</v>
      </c>
      <c r="R297" s="140">
        <v>44662</v>
      </c>
      <c r="S297" s="140">
        <v>44748</v>
      </c>
    </row>
    <row r="298" spans="14:19" ht="24">
      <c r="N298" s="133" t="s">
        <v>5311</v>
      </c>
      <c r="O298" s="133" t="s">
        <v>5346</v>
      </c>
      <c r="P298" s="135" t="s">
        <v>501</v>
      </c>
      <c r="Q298" s="145" t="str">
        <f t="shared" si="4"/>
        <v>19 - LA CHAPELLE-AUX-BROCS</v>
      </c>
      <c r="R298" s="140">
        <v>44654</v>
      </c>
      <c r="S298" s="140">
        <v>44729</v>
      </c>
    </row>
    <row r="299" spans="14:19" ht="24">
      <c r="N299" s="133" t="s">
        <v>5311</v>
      </c>
      <c r="O299" s="133" t="s">
        <v>5347</v>
      </c>
      <c r="P299" s="135" t="s">
        <v>502</v>
      </c>
      <c r="Q299" s="145" t="str">
        <f t="shared" si="4"/>
        <v>19 - LA CHAPELLE-AUX-SAINTS</v>
      </c>
      <c r="R299" s="140">
        <v>44655</v>
      </c>
      <c r="S299" s="140">
        <v>44748</v>
      </c>
    </row>
    <row r="300" spans="14:19" ht="36">
      <c r="N300" s="133" t="s">
        <v>5311</v>
      </c>
      <c r="O300" s="133" t="s">
        <v>5348</v>
      </c>
      <c r="P300" s="135" t="s">
        <v>503</v>
      </c>
      <c r="Q300" s="145" t="str">
        <f t="shared" si="4"/>
        <v>19 - LA CHAPELLE-SAINT-GERAUD</v>
      </c>
      <c r="R300" s="140">
        <v>44662</v>
      </c>
      <c r="S300" s="140">
        <v>44729</v>
      </c>
    </row>
    <row r="301" spans="14:19">
      <c r="N301" s="133" t="s">
        <v>5311</v>
      </c>
      <c r="O301" s="133" t="s">
        <v>5349</v>
      </c>
      <c r="P301" s="135" t="s">
        <v>519</v>
      </c>
      <c r="Q301" s="145" t="str">
        <f t="shared" si="4"/>
        <v>19 - LAGLEYGEOLLE</v>
      </c>
      <c r="R301" s="140">
        <v>44662</v>
      </c>
      <c r="S301" s="140">
        <v>44729</v>
      </c>
    </row>
    <row r="302" spans="14:19">
      <c r="N302" s="133" t="s">
        <v>5311</v>
      </c>
      <c r="O302" s="133" t="s">
        <v>5350</v>
      </c>
      <c r="P302" s="135" t="s">
        <v>520</v>
      </c>
      <c r="Q302" s="145" t="str">
        <f t="shared" si="4"/>
        <v>19 - LANTEUIL</v>
      </c>
      <c r="R302" s="140">
        <v>44654</v>
      </c>
      <c r="S302" s="140">
        <v>44729</v>
      </c>
    </row>
    <row r="303" spans="14:19">
      <c r="N303" s="133" t="s">
        <v>5311</v>
      </c>
      <c r="O303" s="133" t="s">
        <v>5351</v>
      </c>
      <c r="P303" s="135" t="s">
        <v>521</v>
      </c>
      <c r="Q303" s="145" t="str">
        <f t="shared" si="4"/>
        <v>19 - LARCHE</v>
      </c>
      <c r="R303" s="140">
        <v>44654</v>
      </c>
      <c r="S303" s="140">
        <v>44754</v>
      </c>
    </row>
    <row r="304" spans="14:19">
      <c r="N304" s="133" t="s">
        <v>5311</v>
      </c>
      <c r="O304" s="133" t="s">
        <v>5352</v>
      </c>
      <c r="P304" s="135" t="s">
        <v>522</v>
      </c>
      <c r="Q304" s="145" t="str">
        <f t="shared" si="4"/>
        <v>19 - LASCAUX</v>
      </c>
      <c r="R304" s="140">
        <v>44662</v>
      </c>
      <c r="S304" s="140">
        <v>44748</v>
      </c>
    </row>
    <row r="305" spans="14:19">
      <c r="N305" s="133" t="s">
        <v>5311</v>
      </c>
      <c r="O305" s="133" t="s">
        <v>5353</v>
      </c>
      <c r="P305" s="135" t="s">
        <v>543</v>
      </c>
      <c r="Q305" s="145" t="str">
        <f t="shared" si="4"/>
        <v>19 - LE PESCHER</v>
      </c>
      <c r="R305" s="140">
        <v>44662</v>
      </c>
      <c r="S305" s="140">
        <v>44729</v>
      </c>
    </row>
    <row r="306" spans="14:19">
      <c r="N306" s="133" t="s">
        <v>5311</v>
      </c>
      <c r="O306" s="133" t="s">
        <v>5354</v>
      </c>
      <c r="P306" s="135" t="s">
        <v>523</v>
      </c>
      <c r="Q306" s="145" t="str">
        <f t="shared" si="4"/>
        <v>19 - LIGNEYRAC</v>
      </c>
      <c r="R306" s="140">
        <v>44650</v>
      </c>
      <c r="S306" s="140">
        <v>44748</v>
      </c>
    </row>
    <row r="307" spans="14:19">
      <c r="N307" s="133" t="s">
        <v>5311</v>
      </c>
      <c r="O307" s="133" t="s">
        <v>5355</v>
      </c>
      <c r="P307" s="135" t="s">
        <v>524</v>
      </c>
      <c r="Q307" s="145" t="str">
        <f t="shared" si="4"/>
        <v>19 - LIOURDRES</v>
      </c>
      <c r="R307" s="140">
        <v>44655</v>
      </c>
      <c r="S307" s="140">
        <v>44729</v>
      </c>
    </row>
    <row r="308" spans="14:19" ht="24">
      <c r="N308" s="133" t="s">
        <v>5311</v>
      </c>
      <c r="O308" s="133" t="s">
        <v>5356</v>
      </c>
      <c r="P308" s="135" t="s">
        <v>525</v>
      </c>
      <c r="Q308" s="145" t="str">
        <f t="shared" si="4"/>
        <v>19 - LISSAC-SUR-COUZE</v>
      </c>
      <c r="R308" s="140">
        <v>44654</v>
      </c>
      <c r="S308" s="140">
        <v>44754</v>
      </c>
    </row>
    <row r="309" spans="14:19">
      <c r="N309" s="133" t="s">
        <v>5311</v>
      </c>
      <c r="O309" s="133" t="s">
        <v>5357</v>
      </c>
      <c r="P309" s="135" t="s">
        <v>526</v>
      </c>
      <c r="Q309" s="145" t="str">
        <f t="shared" si="4"/>
        <v>19 - LOSTANGES</v>
      </c>
      <c r="R309" s="140">
        <v>44662</v>
      </c>
      <c r="S309" s="140">
        <v>44729</v>
      </c>
    </row>
    <row r="310" spans="14:19">
      <c r="N310" s="133" t="s">
        <v>5311</v>
      </c>
      <c r="O310" s="133" t="s">
        <v>5358</v>
      </c>
      <c r="P310" s="135" t="s">
        <v>527</v>
      </c>
      <c r="Q310" s="145" t="str">
        <f t="shared" si="4"/>
        <v>19 - LOUIGNAC</v>
      </c>
      <c r="R310" s="140">
        <v>44662</v>
      </c>
      <c r="S310" s="140">
        <v>44748</v>
      </c>
    </row>
    <row r="311" spans="14:19">
      <c r="N311" s="133" t="s">
        <v>5311</v>
      </c>
      <c r="O311" s="133" t="s">
        <v>5359</v>
      </c>
      <c r="P311" s="135" t="s">
        <v>528</v>
      </c>
      <c r="Q311" s="145" t="str">
        <f t="shared" si="4"/>
        <v>19 - LUBERSAC</v>
      </c>
      <c r="R311" s="146">
        <v>44673</v>
      </c>
      <c r="S311" s="146">
        <v>44697</v>
      </c>
    </row>
    <row r="312" spans="14:19">
      <c r="N312" s="133" t="s">
        <v>5311</v>
      </c>
      <c r="O312" s="133" t="s">
        <v>5360</v>
      </c>
      <c r="P312" s="135" t="s">
        <v>529</v>
      </c>
      <c r="Q312" s="145" t="str">
        <f t="shared" si="4"/>
        <v>19 - MALEMORT</v>
      </c>
      <c r="R312" s="140">
        <v>44654</v>
      </c>
      <c r="S312" s="140">
        <v>44729</v>
      </c>
    </row>
    <row r="313" spans="14:19">
      <c r="N313" s="133" t="s">
        <v>5311</v>
      </c>
      <c r="O313" s="133" t="s">
        <v>5361</v>
      </c>
      <c r="P313" s="135" t="s">
        <v>530</v>
      </c>
      <c r="Q313" s="145" t="str">
        <f t="shared" si="4"/>
        <v>19 - MANSAC</v>
      </c>
      <c r="R313" s="140">
        <v>44655</v>
      </c>
      <c r="S313" s="140">
        <v>44754</v>
      </c>
    </row>
    <row r="314" spans="14:19" ht="24">
      <c r="N314" s="133" t="s">
        <v>5311</v>
      </c>
      <c r="O314" s="133" t="s">
        <v>5362</v>
      </c>
      <c r="P314" s="135" t="s">
        <v>531</v>
      </c>
      <c r="Q314" s="145" t="str">
        <f t="shared" si="4"/>
        <v>19 - MARCILLAC-LA-CROZE</v>
      </c>
      <c r="R314" s="140">
        <v>44662</v>
      </c>
      <c r="S314" s="140">
        <v>44729</v>
      </c>
    </row>
    <row r="315" spans="14:19">
      <c r="N315" s="133" t="s">
        <v>5311</v>
      </c>
      <c r="O315" s="133" t="s">
        <v>5363</v>
      </c>
      <c r="P315" s="135" t="s">
        <v>532</v>
      </c>
      <c r="Q315" s="145" t="str">
        <f t="shared" si="4"/>
        <v>19 - MENOIRE</v>
      </c>
      <c r="R315" s="140">
        <v>44662</v>
      </c>
      <c r="S315" s="140">
        <v>44729</v>
      </c>
    </row>
    <row r="316" spans="14:19">
      <c r="N316" s="133" t="s">
        <v>5311</v>
      </c>
      <c r="O316" s="133" t="s">
        <v>5364</v>
      </c>
      <c r="P316" s="135" t="s">
        <v>533</v>
      </c>
      <c r="Q316" s="145" t="str">
        <f t="shared" si="4"/>
        <v>19 - MERCOEUR</v>
      </c>
      <c r="R316" s="140">
        <v>44650</v>
      </c>
      <c r="S316" s="140">
        <v>44729</v>
      </c>
    </row>
    <row r="317" spans="14:19">
      <c r="N317" s="133" t="s">
        <v>5311</v>
      </c>
      <c r="O317" s="133" t="s">
        <v>5365</v>
      </c>
      <c r="P317" s="135" t="s">
        <v>534</v>
      </c>
      <c r="Q317" s="145" t="str">
        <f t="shared" si="4"/>
        <v>19 - MEYSSAC</v>
      </c>
      <c r="R317" s="140">
        <v>44655</v>
      </c>
      <c r="S317" s="140">
        <v>44729</v>
      </c>
    </row>
    <row r="318" spans="14:19" ht="36">
      <c r="N318" s="133" t="s">
        <v>5311</v>
      </c>
      <c r="O318" s="133" t="s">
        <v>5366</v>
      </c>
      <c r="P318" s="135" t="s">
        <v>535</v>
      </c>
      <c r="Q318" s="145" t="str">
        <f t="shared" si="4"/>
        <v>19 - MONCEAUX-SUR-DORDOGNE</v>
      </c>
      <c r="R318" s="140">
        <v>44662</v>
      </c>
      <c r="S318" s="140">
        <v>44729</v>
      </c>
    </row>
    <row r="319" spans="14:19">
      <c r="N319" s="133" t="s">
        <v>5311</v>
      </c>
      <c r="O319" s="133" t="s">
        <v>5367</v>
      </c>
      <c r="P319" s="135" t="s">
        <v>536</v>
      </c>
      <c r="Q319" s="145" t="str">
        <f t="shared" si="4"/>
        <v>19 - NESPOULS</v>
      </c>
      <c r="R319" s="140">
        <v>44650</v>
      </c>
      <c r="S319" s="140">
        <v>44748</v>
      </c>
    </row>
    <row r="320" spans="14:19">
      <c r="N320" s="133" t="s">
        <v>5311</v>
      </c>
      <c r="O320" s="133" t="s">
        <v>5368</v>
      </c>
      <c r="P320" s="135" t="s">
        <v>537</v>
      </c>
      <c r="Q320" s="145" t="str">
        <f t="shared" si="4"/>
        <v>19 - NEUVILLE</v>
      </c>
      <c r="R320" s="140">
        <v>44662</v>
      </c>
      <c r="S320" s="140">
        <v>44729</v>
      </c>
    </row>
    <row r="321" spans="14:19">
      <c r="N321" s="133" t="s">
        <v>5311</v>
      </c>
      <c r="O321" s="133" t="s">
        <v>5369</v>
      </c>
      <c r="P321" s="135" t="s">
        <v>538</v>
      </c>
      <c r="Q321" s="145" t="str">
        <f t="shared" si="4"/>
        <v>19 - NOAILHAC</v>
      </c>
      <c r="R321" s="140">
        <v>44654</v>
      </c>
      <c r="S321" s="140">
        <v>44729</v>
      </c>
    </row>
    <row r="322" spans="14:19">
      <c r="N322" s="133" t="s">
        <v>5311</v>
      </c>
      <c r="O322" s="133" t="s">
        <v>5370</v>
      </c>
      <c r="P322" s="135" t="s">
        <v>539</v>
      </c>
      <c r="Q322" s="145" t="str">
        <f t="shared" si="4"/>
        <v>19 - NOAILLES</v>
      </c>
      <c r="R322" s="140">
        <v>44650</v>
      </c>
      <c r="S322" s="140">
        <v>44748</v>
      </c>
    </row>
    <row r="323" spans="14:19">
      <c r="N323" s="133" t="s">
        <v>5311</v>
      </c>
      <c r="O323" s="133" t="s">
        <v>5371</v>
      </c>
      <c r="P323" s="135" t="s">
        <v>540</v>
      </c>
      <c r="Q323" s="145" t="str">
        <f t="shared" si="4"/>
        <v>19 - NONARDS</v>
      </c>
      <c r="R323" s="140">
        <v>44662</v>
      </c>
      <c r="S323" s="140">
        <v>44729</v>
      </c>
    </row>
    <row r="324" spans="14:19">
      <c r="N324" s="150" t="s">
        <v>5311</v>
      </c>
      <c r="O324" s="150">
        <v>19153</v>
      </c>
      <c r="P324" s="151" t="s">
        <v>9989</v>
      </c>
      <c r="Q324" s="145" t="str">
        <f t="shared" si="4"/>
        <v>19 - OBJAT</v>
      </c>
      <c r="R324" s="146">
        <v>44673</v>
      </c>
      <c r="S324" s="146">
        <v>44697</v>
      </c>
    </row>
    <row r="325" spans="14:19" ht="24">
      <c r="N325" s="133" t="s">
        <v>5311</v>
      </c>
      <c r="O325" s="133" t="s">
        <v>5372</v>
      </c>
      <c r="P325" s="135" t="s">
        <v>541</v>
      </c>
      <c r="Q325" s="145" t="str">
        <f t="shared" si="4"/>
        <v>19 - ORGNAC-SUR-VEZERE</v>
      </c>
      <c r="R325" s="146">
        <v>44673</v>
      </c>
      <c r="S325" s="146">
        <v>44697</v>
      </c>
    </row>
    <row r="326" spans="14:19" ht="24">
      <c r="N326" s="133" t="s">
        <v>5311</v>
      </c>
      <c r="O326" s="133" t="s">
        <v>5373</v>
      </c>
      <c r="P326" s="135" t="s">
        <v>542</v>
      </c>
      <c r="Q326" s="145" t="str">
        <f t="shared" si="4"/>
        <v>19 - PERPEZAC-LE-BLANC</v>
      </c>
      <c r="R326" s="140">
        <v>44662</v>
      </c>
      <c r="S326" s="140">
        <v>44729</v>
      </c>
    </row>
    <row r="327" spans="14:19">
      <c r="N327" s="133" t="s">
        <v>5311</v>
      </c>
      <c r="O327" s="133" t="s">
        <v>5374</v>
      </c>
      <c r="P327" s="135" t="s">
        <v>544</v>
      </c>
      <c r="Q327" s="145" t="str">
        <f t="shared" si="4"/>
        <v>19 - PUY-D'ARNAC</v>
      </c>
      <c r="R327" s="140">
        <v>44662</v>
      </c>
      <c r="S327" s="140">
        <v>44729</v>
      </c>
    </row>
    <row r="328" spans="14:19" ht="24">
      <c r="N328" s="133" t="s">
        <v>5311</v>
      </c>
      <c r="O328" s="133" t="s">
        <v>5375</v>
      </c>
      <c r="P328" s="135" t="s">
        <v>545</v>
      </c>
      <c r="Q328" s="145" t="str">
        <f t="shared" si="4"/>
        <v>19 - QUEYSSAC-LES-VIGNES</v>
      </c>
      <c r="R328" s="140">
        <v>44655</v>
      </c>
      <c r="S328" s="140">
        <v>44729</v>
      </c>
    </row>
    <row r="329" spans="14:19">
      <c r="N329" s="133" t="s">
        <v>5311</v>
      </c>
      <c r="O329" s="133" t="s">
        <v>5376</v>
      </c>
      <c r="P329" s="135" t="s">
        <v>546</v>
      </c>
      <c r="Q329" s="145" t="str">
        <f t="shared" si="4"/>
        <v>19 - REYGADE</v>
      </c>
      <c r="R329" s="140">
        <v>44662</v>
      </c>
      <c r="S329" s="140">
        <v>44729</v>
      </c>
    </row>
    <row r="330" spans="14:19" ht="24">
      <c r="N330" s="133" t="s">
        <v>5311</v>
      </c>
      <c r="O330" s="133" t="s">
        <v>5377</v>
      </c>
      <c r="P330" s="135" t="s">
        <v>547</v>
      </c>
      <c r="Q330" s="145" t="str">
        <f t="shared" ref="Q330:Q393" si="5">CONCATENATE(N330," - ",P330)</f>
        <v>19 - ROSIERS-DE-JUILLAC</v>
      </c>
      <c r="R330" s="140">
        <v>44662</v>
      </c>
      <c r="S330" s="140">
        <v>44729</v>
      </c>
    </row>
    <row r="331" spans="14:19">
      <c r="N331" s="150" t="s">
        <v>5311</v>
      </c>
      <c r="O331" s="150">
        <v>19178</v>
      </c>
      <c r="P331" s="151" t="s">
        <v>9990</v>
      </c>
      <c r="Q331" s="145" t="str">
        <f t="shared" si="5"/>
        <v>19 - SADROC</v>
      </c>
      <c r="R331" s="146">
        <v>44673</v>
      </c>
      <c r="S331" s="146">
        <v>44697</v>
      </c>
    </row>
    <row r="332" spans="14:19">
      <c r="N332" s="133" t="s">
        <v>5311</v>
      </c>
      <c r="O332" s="133" t="s">
        <v>5378</v>
      </c>
      <c r="P332" s="135" t="s">
        <v>548</v>
      </c>
      <c r="Q332" s="145" t="str">
        <f t="shared" si="5"/>
        <v>19 - SAILLAC</v>
      </c>
      <c r="R332" s="140">
        <v>44654</v>
      </c>
      <c r="S332" s="140">
        <v>44748</v>
      </c>
    </row>
    <row r="333" spans="14:19" ht="24">
      <c r="N333" s="133" t="s">
        <v>5311</v>
      </c>
      <c r="O333" s="133" t="s">
        <v>5379</v>
      </c>
      <c r="P333" s="135" t="s">
        <v>549</v>
      </c>
      <c r="Q333" s="145" t="str">
        <f t="shared" si="5"/>
        <v>19 - SAINT-AULAIRE</v>
      </c>
      <c r="R333" s="140">
        <v>44662</v>
      </c>
      <c r="S333" s="140">
        <v>44729</v>
      </c>
    </row>
    <row r="334" spans="14:19" ht="24">
      <c r="N334" s="133" t="s">
        <v>5311</v>
      </c>
      <c r="O334" s="133" t="s">
        <v>5380</v>
      </c>
      <c r="P334" s="135" t="s">
        <v>550</v>
      </c>
      <c r="Q334" s="145" t="str">
        <f t="shared" si="5"/>
        <v>19 - SAINT-BAZILE-DE-MEYSSAC</v>
      </c>
      <c r="R334" s="140">
        <v>44662</v>
      </c>
      <c r="S334" s="140">
        <v>44729</v>
      </c>
    </row>
    <row r="335" spans="14:19" ht="36">
      <c r="N335" s="133" t="s">
        <v>5311</v>
      </c>
      <c r="O335" s="133" t="s">
        <v>5381</v>
      </c>
      <c r="P335" s="135" t="s">
        <v>551</v>
      </c>
      <c r="Q335" s="145" t="str">
        <f t="shared" si="5"/>
        <v>19 - SAINT-BONNET-LA-RIVIERE</v>
      </c>
      <c r="R335" s="140">
        <v>44662</v>
      </c>
      <c r="S335" s="140">
        <v>44729</v>
      </c>
    </row>
    <row r="336" spans="14:19" ht="24">
      <c r="N336" s="133" t="s">
        <v>5311</v>
      </c>
      <c r="O336" s="133" t="s">
        <v>5382</v>
      </c>
      <c r="P336" s="135" t="s">
        <v>552</v>
      </c>
      <c r="Q336" s="145" t="str">
        <f t="shared" si="5"/>
        <v>19 - SAINT-CERNIN-DE-LARCHE</v>
      </c>
      <c r="R336" s="140">
        <v>44654</v>
      </c>
      <c r="S336" s="140">
        <v>44754</v>
      </c>
    </row>
    <row r="337" spans="14:19" ht="24">
      <c r="N337" s="133" t="s">
        <v>5311</v>
      </c>
      <c r="O337" s="133" t="s">
        <v>5383</v>
      </c>
      <c r="P337" s="135" t="s">
        <v>553</v>
      </c>
      <c r="Q337" s="145" t="str">
        <f t="shared" si="5"/>
        <v>19 - SAINT-CHAMANT</v>
      </c>
      <c r="R337" s="140">
        <v>44662</v>
      </c>
      <c r="S337" s="140">
        <v>44729</v>
      </c>
    </row>
    <row r="338" spans="14:19" ht="24">
      <c r="N338" s="133" t="s">
        <v>5311</v>
      </c>
      <c r="O338" s="133" t="s">
        <v>5384</v>
      </c>
      <c r="P338" s="135" t="s">
        <v>554</v>
      </c>
      <c r="Q338" s="145" t="str">
        <f t="shared" si="5"/>
        <v>19 - SAINT-CYPRIEN</v>
      </c>
      <c r="R338" s="140">
        <v>44662</v>
      </c>
      <c r="S338" s="140">
        <v>44729</v>
      </c>
    </row>
    <row r="339" spans="14:19" ht="24">
      <c r="N339" s="133" t="s">
        <v>5311</v>
      </c>
      <c r="O339" s="133" t="s">
        <v>5385</v>
      </c>
      <c r="P339" s="135" t="s">
        <v>555</v>
      </c>
      <c r="Q339" s="145" t="str">
        <f t="shared" si="5"/>
        <v>19 - SAINT-CYR-LA-ROCHE</v>
      </c>
      <c r="R339" s="140">
        <v>44662</v>
      </c>
      <c r="S339" s="140">
        <v>44729</v>
      </c>
    </row>
    <row r="340" spans="14:19" ht="24">
      <c r="N340" s="150" t="s">
        <v>5311</v>
      </c>
      <c r="O340" s="150">
        <v>19198</v>
      </c>
      <c r="P340" s="151" t="s">
        <v>9991</v>
      </c>
      <c r="Q340" s="145" t="str">
        <f t="shared" si="5"/>
        <v>19 - SAINT-ELOY-LES-TUILERIES</v>
      </c>
      <c r="R340" s="146">
        <v>44673</v>
      </c>
      <c r="S340" s="146">
        <v>44697</v>
      </c>
    </row>
    <row r="341" spans="14:19" ht="24">
      <c r="N341" s="133" t="s">
        <v>5311</v>
      </c>
      <c r="O341" s="133" t="s">
        <v>5386</v>
      </c>
      <c r="P341" s="135" t="s">
        <v>556</v>
      </c>
      <c r="Q341" s="145" t="str">
        <f t="shared" si="5"/>
        <v>19 - SAINT-HILAIRE-TAURIEUX</v>
      </c>
      <c r="R341" s="140">
        <v>44662</v>
      </c>
      <c r="S341" s="140">
        <v>44729</v>
      </c>
    </row>
    <row r="342" spans="14:19" ht="24">
      <c r="N342" s="133" t="s">
        <v>5311</v>
      </c>
      <c r="O342" s="133" t="s">
        <v>5387</v>
      </c>
      <c r="P342" s="135" t="s">
        <v>557</v>
      </c>
      <c r="Q342" s="145" t="str">
        <f t="shared" si="5"/>
        <v>19 - SAINT-JULIEN-LE-PELERIN</v>
      </c>
      <c r="R342" s="140">
        <v>44650</v>
      </c>
      <c r="S342" s="140">
        <v>44729</v>
      </c>
    </row>
    <row r="343" spans="14:19" ht="36">
      <c r="N343" s="150" t="s">
        <v>5311</v>
      </c>
      <c r="O343" s="150">
        <v>19216</v>
      </c>
      <c r="P343" s="151" t="s">
        <v>9992</v>
      </c>
      <c r="Q343" s="145" t="str">
        <f t="shared" si="5"/>
        <v>19 - SAINT-JULIEN-LE-VENDOMOIS</v>
      </c>
      <c r="R343" s="146">
        <v>44673</v>
      </c>
      <c r="S343" s="146">
        <v>44697</v>
      </c>
    </row>
    <row r="344" spans="14:19" ht="24">
      <c r="N344" s="133" t="s">
        <v>5311</v>
      </c>
      <c r="O344" s="133" t="s">
        <v>5388</v>
      </c>
      <c r="P344" s="135" t="s">
        <v>558</v>
      </c>
      <c r="Q344" s="145" t="str">
        <f t="shared" si="5"/>
        <v>19 - SAINT-JULIEN-MAUMONT</v>
      </c>
      <c r="R344" s="140">
        <v>44662</v>
      </c>
      <c r="S344" s="140">
        <v>44729</v>
      </c>
    </row>
    <row r="345" spans="14:19" ht="36">
      <c r="N345" s="133" t="s">
        <v>5311</v>
      </c>
      <c r="O345" s="133" t="s">
        <v>5389</v>
      </c>
      <c r="P345" s="135" t="s">
        <v>559</v>
      </c>
      <c r="Q345" s="145" t="str">
        <f t="shared" si="5"/>
        <v>19 - SAINT-PANTALEON-DE-LARCHE</v>
      </c>
      <c r="R345" s="140">
        <v>44654</v>
      </c>
      <c r="S345" s="140">
        <v>44754</v>
      </c>
    </row>
    <row r="346" spans="14:19">
      <c r="N346" s="133" t="s">
        <v>5311</v>
      </c>
      <c r="O346" s="133" t="s">
        <v>5390</v>
      </c>
      <c r="P346" s="135" t="s">
        <v>560</v>
      </c>
      <c r="Q346" s="145" t="str">
        <f t="shared" si="5"/>
        <v>19 - SAINT-ROBERT</v>
      </c>
      <c r="R346" s="140">
        <v>44662</v>
      </c>
      <c r="S346" s="140">
        <v>44729</v>
      </c>
    </row>
    <row r="347" spans="14:19">
      <c r="N347" s="133" t="s">
        <v>5311</v>
      </c>
      <c r="O347" s="133" t="s">
        <v>5391</v>
      </c>
      <c r="P347" s="135" t="s">
        <v>561</v>
      </c>
      <c r="Q347" s="145" t="str">
        <f t="shared" si="5"/>
        <v>19 - SAINT-SOLVE</v>
      </c>
      <c r="R347" s="140">
        <v>44662</v>
      </c>
      <c r="S347" s="140">
        <v>44729</v>
      </c>
    </row>
    <row r="348" spans="14:19" ht="24">
      <c r="N348" s="150" t="s">
        <v>5311</v>
      </c>
      <c r="O348" s="150">
        <v>19243</v>
      </c>
      <c r="P348" s="151" t="s">
        <v>9993</v>
      </c>
      <c r="Q348" s="145" t="str">
        <f t="shared" si="5"/>
        <v>19 - SAINT-SORNIN-LAVOLPS</v>
      </c>
      <c r="R348" s="146">
        <v>44673</v>
      </c>
      <c r="S348" s="146">
        <v>44697</v>
      </c>
    </row>
    <row r="349" spans="14:19">
      <c r="N349" s="133" t="s">
        <v>5311</v>
      </c>
      <c r="O349" s="133" t="s">
        <v>5392</v>
      </c>
      <c r="P349" s="135" t="s">
        <v>562</v>
      </c>
      <c r="Q349" s="145" t="str">
        <f t="shared" si="5"/>
        <v>19 - SAINT-VIANCE</v>
      </c>
      <c r="R349" s="140">
        <v>44654</v>
      </c>
      <c r="S349" s="140">
        <v>44729</v>
      </c>
    </row>
    <row r="350" spans="14:19">
      <c r="N350" s="133" t="s">
        <v>5311</v>
      </c>
      <c r="O350" s="133" t="s">
        <v>5393</v>
      </c>
      <c r="P350" s="135" t="s">
        <v>563</v>
      </c>
      <c r="Q350" s="145" t="str">
        <f t="shared" si="5"/>
        <v>19 - SEGONZAC</v>
      </c>
      <c r="R350" s="140">
        <v>44662</v>
      </c>
      <c r="S350" s="140">
        <v>44729</v>
      </c>
    </row>
    <row r="351" spans="14:19" ht="24">
      <c r="N351" s="150" t="s">
        <v>5311</v>
      </c>
      <c r="O351" s="150">
        <v>19254</v>
      </c>
      <c r="P351" s="151" t="s">
        <v>9994</v>
      </c>
      <c r="Q351" s="145" t="str">
        <f t="shared" si="5"/>
        <v>19 - SEGUR-LE-CHÂTEAU</v>
      </c>
      <c r="R351" s="146">
        <v>44673</v>
      </c>
      <c r="S351" s="146">
        <v>44697</v>
      </c>
    </row>
    <row r="352" spans="14:19">
      <c r="N352" s="133" t="s">
        <v>5311</v>
      </c>
      <c r="O352" s="133" t="s">
        <v>5394</v>
      </c>
      <c r="P352" s="135" t="s">
        <v>564</v>
      </c>
      <c r="Q352" s="145" t="str">
        <f t="shared" si="5"/>
        <v>19 - SERILHAC</v>
      </c>
      <c r="R352" s="140">
        <v>44662</v>
      </c>
      <c r="S352" s="140">
        <v>44729</v>
      </c>
    </row>
    <row r="353" spans="14:19">
      <c r="N353" s="133" t="s">
        <v>5311</v>
      </c>
      <c r="O353" s="133" t="s">
        <v>5395</v>
      </c>
      <c r="P353" s="135" t="s">
        <v>565</v>
      </c>
      <c r="Q353" s="145" t="str">
        <f t="shared" si="5"/>
        <v>19 - SEXCLES</v>
      </c>
      <c r="R353" s="140">
        <v>44662</v>
      </c>
      <c r="S353" s="140">
        <v>44729</v>
      </c>
    </row>
    <row r="354" spans="14:19">
      <c r="N354" s="133" t="s">
        <v>5311</v>
      </c>
      <c r="O354" s="133" t="s">
        <v>5396</v>
      </c>
      <c r="P354" s="135" t="s">
        <v>566</v>
      </c>
      <c r="Q354" s="145" t="str">
        <f t="shared" si="5"/>
        <v>19 - SIONIAC</v>
      </c>
      <c r="R354" s="140">
        <v>44655</v>
      </c>
      <c r="S354" s="140">
        <v>44729</v>
      </c>
    </row>
    <row r="355" spans="14:19">
      <c r="N355" s="150" t="s">
        <v>5311</v>
      </c>
      <c r="O355" s="150">
        <v>19270</v>
      </c>
      <c r="P355" s="151" t="s">
        <v>9995</v>
      </c>
      <c r="Q355" s="145" t="str">
        <f t="shared" si="5"/>
        <v>19 - TROCHE</v>
      </c>
      <c r="R355" s="146">
        <v>44673</v>
      </c>
      <c r="S355" s="146">
        <v>44697</v>
      </c>
    </row>
    <row r="356" spans="14:19">
      <c r="N356" s="133" t="s">
        <v>5311</v>
      </c>
      <c r="O356" s="133" t="s">
        <v>5397</v>
      </c>
      <c r="P356" s="135" t="s">
        <v>567</v>
      </c>
      <c r="Q356" s="145" t="str">
        <f t="shared" si="5"/>
        <v>19 - TUDEILS</v>
      </c>
      <c r="R356" s="140">
        <v>44662</v>
      </c>
      <c r="S356" s="140">
        <v>44729</v>
      </c>
    </row>
    <row r="357" spans="14:19">
      <c r="N357" s="133" t="s">
        <v>5311</v>
      </c>
      <c r="O357" s="133" t="s">
        <v>5398</v>
      </c>
      <c r="P357" s="135" t="s">
        <v>568</v>
      </c>
      <c r="Q357" s="145" t="str">
        <f t="shared" si="5"/>
        <v>19 - TURENNE</v>
      </c>
      <c r="R357" s="140">
        <v>44650</v>
      </c>
      <c r="S357" s="140">
        <v>44748</v>
      </c>
    </row>
    <row r="358" spans="14:19">
      <c r="N358" s="133" t="s">
        <v>5311</v>
      </c>
      <c r="O358" s="133" t="s">
        <v>5399</v>
      </c>
      <c r="P358" s="135" t="s">
        <v>569</v>
      </c>
      <c r="Q358" s="145" t="str">
        <f t="shared" si="5"/>
        <v>19 - USSAC</v>
      </c>
      <c r="R358" s="140">
        <v>44654</v>
      </c>
      <c r="S358" s="140">
        <v>44729</v>
      </c>
    </row>
    <row r="359" spans="14:19">
      <c r="N359" s="133" t="s">
        <v>5311</v>
      </c>
      <c r="O359" s="133" t="s">
        <v>5400</v>
      </c>
      <c r="P359" s="135" t="s">
        <v>570</v>
      </c>
      <c r="Q359" s="145" t="str">
        <f t="shared" si="5"/>
        <v>19 - VARETZ</v>
      </c>
      <c r="R359" s="140">
        <v>44654</v>
      </c>
      <c r="S359" s="140">
        <v>44729</v>
      </c>
    </row>
    <row r="360" spans="14:19" ht="24">
      <c r="N360" s="133" t="s">
        <v>5311</v>
      </c>
      <c r="O360" s="133" t="s">
        <v>5401</v>
      </c>
      <c r="P360" s="135" t="s">
        <v>571</v>
      </c>
      <c r="Q360" s="145" t="str">
        <f t="shared" si="5"/>
        <v>19 - VARS-SUR-ROSEIX</v>
      </c>
      <c r="R360" s="140">
        <v>44662</v>
      </c>
      <c r="S360" s="140">
        <v>44729</v>
      </c>
    </row>
    <row r="361" spans="14:19">
      <c r="N361" s="133" t="s">
        <v>5311</v>
      </c>
      <c r="O361" s="133" t="s">
        <v>5402</v>
      </c>
      <c r="P361" s="135" t="s">
        <v>572</v>
      </c>
      <c r="Q361" s="145" t="str">
        <f t="shared" si="5"/>
        <v>19 - VEGENNES</v>
      </c>
      <c r="R361" s="140">
        <v>44655</v>
      </c>
      <c r="S361" s="140">
        <v>44748</v>
      </c>
    </row>
    <row r="362" spans="14:19">
      <c r="N362" s="150" t="s">
        <v>5311</v>
      </c>
      <c r="O362" s="150">
        <v>19285</v>
      </c>
      <c r="P362" s="151" t="s">
        <v>9996</v>
      </c>
      <c r="Q362" s="145" t="str">
        <f t="shared" si="5"/>
        <v>19 - VIGEOIS</v>
      </c>
      <c r="R362" s="146">
        <v>44673</v>
      </c>
      <c r="S362" s="146">
        <v>44697</v>
      </c>
    </row>
    <row r="363" spans="14:19">
      <c r="N363" s="133" t="s">
        <v>5311</v>
      </c>
      <c r="O363" s="133" t="s">
        <v>5403</v>
      </c>
      <c r="P363" s="135" t="s">
        <v>573</v>
      </c>
      <c r="Q363" s="145" t="str">
        <f t="shared" si="5"/>
        <v>19 - VIGNOLS</v>
      </c>
      <c r="R363" s="140">
        <v>44662</v>
      </c>
      <c r="S363" s="140">
        <v>44729</v>
      </c>
    </row>
    <row r="364" spans="14:19">
      <c r="N364" s="150" t="s">
        <v>5311</v>
      </c>
      <c r="O364" s="150">
        <v>19288</v>
      </c>
      <c r="P364" s="151" t="s">
        <v>9997</v>
      </c>
      <c r="Q364" s="145" t="str">
        <f t="shared" si="5"/>
        <v>19 - VOUTEZAC</v>
      </c>
      <c r="R364" s="146">
        <v>44673</v>
      </c>
      <c r="S364" s="146">
        <v>44697</v>
      </c>
    </row>
    <row r="365" spans="14:19">
      <c r="N365" s="133" t="s">
        <v>5311</v>
      </c>
      <c r="O365" s="133" t="s">
        <v>5404</v>
      </c>
      <c r="P365" s="135" t="s">
        <v>574</v>
      </c>
      <c r="Q365" s="145" t="str">
        <f t="shared" si="5"/>
        <v>19 - YSSANDON</v>
      </c>
      <c r="R365" s="140">
        <v>44662</v>
      </c>
      <c r="S365" s="140">
        <v>44729</v>
      </c>
    </row>
    <row r="366" spans="14:19">
      <c r="N366" s="133" t="s">
        <v>5405</v>
      </c>
      <c r="O366" s="133" t="s">
        <v>5406</v>
      </c>
      <c r="P366" s="135" t="s">
        <v>576</v>
      </c>
      <c r="Q366" s="145" t="str">
        <f t="shared" si="5"/>
        <v>22 - CAMLEZ</v>
      </c>
      <c r="R366" s="140"/>
      <c r="S366" s="140"/>
    </row>
    <row r="367" spans="14:19" ht="108">
      <c r="N367" s="133" t="s">
        <v>5405</v>
      </c>
      <c r="O367" s="133" t="s">
        <v>5407</v>
      </c>
      <c r="P367" s="152" t="s">
        <v>9998</v>
      </c>
      <c r="Q367" s="145" t="str">
        <f t="shared" si="5"/>
        <v>22 - CARNOET(au sud-ouest du ruisseau Kernabat + zone de surveillance au nord-est du ruisseau Kernabat)</v>
      </c>
      <c r="R367" s="147">
        <v>44654</v>
      </c>
      <c r="S367" s="147">
        <v>44697</v>
      </c>
    </row>
    <row r="368" spans="14:19">
      <c r="N368" s="133" t="s">
        <v>5405</v>
      </c>
      <c r="O368" s="133" t="s">
        <v>5408</v>
      </c>
      <c r="P368" s="135" t="s">
        <v>578</v>
      </c>
      <c r="Q368" s="145" t="str">
        <f t="shared" si="5"/>
        <v>22 - COETLOGON</v>
      </c>
      <c r="R368" s="147">
        <v>44796</v>
      </c>
      <c r="S368" s="140">
        <v>44846</v>
      </c>
    </row>
    <row r="369" spans="14:19">
      <c r="N369" s="133" t="s">
        <v>5405</v>
      </c>
      <c r="O369" s="133" t="s">
        <v>5409</v>
      </c>
      <c r="P369" s="135" t="s">
        <v>579</v>
      </c>
      <c r="Q369" s="145" t="str">
        <f t="shared" si="5"/>
        <v>22 - DUAULT</v>
      </c>
      <c r="R369" s="147">
        <v>44654</v>
      </c>
      <c r="S369" s="147">
        <v>44697</v>
      </c>
    </row>
    <row r="370" spans="14:19">
      <c r="N370" s="133" t="s">
        <v>5405</v>
      </c>
      <c r="O370" s="133" t="s">
        <v>5410</v>
      </c>
      <c r="P370" s="135" t="s">
        <v>580</v>
      </c>
      <c r="Q370" s="145" t="str">
        <f t="shared" si="5"/>
        <v>22 - ERQUY</v>
      </c>
      <c r="R370" s="140"/>
      <c r="S370" s="140"/>
    </row>
    <row r="371" spans="14:19" ht="60">
      <c r="N371" s="133" t="s">
        <v>5405</v>
      </c>
      <c r="O371" s="133" t="s">
        <v>5411</v>
      </c>
      <c r="P371" s="135" t="s">
        <v>581</v>
      </c>
      <c r="Q371" s="145" t="str">
        <f t="shared" si="5"/>
        <v>22 - GOMENE PARTIE DE LA COMMUNE AU SUD DE LA RN164</v>
      </c>
      <c r="R371" s="147">
        <v>44796</v>
      </c>
      <c r="S371" s="140">
        <v>44846</v>
      </c>
    </row>
    <row r="372" spans="14:19">
      <c r="N372" s="133" t="s">
        <v>5405</v>
      </c>
      <c r="O372" s="133" t="s">
        <v>5412</v>
      </c>
      <c r="P372" s="135" t="s">
        <v>582</v>
      </c>
      <c r="Q372" s="145" t="str">
        <f t="shared" si="5"/>
        <v>22 - GUENROC</v>
      </c>
      <c r="R372" s="140">
        <v>44804</v>
      </c>
      <c r="S372" s="140">
        <v>44848</v>
      </c>
    </row>
    <row r="373" spans="14:19">
      <c r="N373" s="133" t="s">
        <v>5405</v>
      </c>
      <c r="O373" s="133" t="s">
        <v>5413</v>
      </c>
      <c r="P373" s="135" t="s">
        <v>583</v>
      </c>
      <c r="Q373" s="145" t="str">
        <f t="shared" si="5"/>
        <v>22 - GUITTE</v>
      </c>
      <c r="R373" s="140">
        <v>44804</v>
      </c>
      <c r="S373" s="140">
        <v>44848</v>
      </c>
    </row>
    <row r="374" spans="14:19">
      <c r="N374" s="133" t="s">
        <v>5405</v>
      </c>
      <c r="O374" s="133" t="s">
        <v>5414</v>
      </c>
      <c r="P374" s="135" t="s">
        <v>584</v>
      </c>
      <c r="Q374" s="145" t="str">
        <f t="shared" si="5"/>
        <v>22 - HILLION</v>
      </c>
      <c r="R374" s="140"/>
      <c r="S374" s="140"/>
    </row>
    <row r="375" spans="14:19">
      <c r="N375" s="133" t="s">
        <v>5405</v>
      </c>
      <c r="O375" s="133" t="s">
        <v>5415</v>
      </c>
      <c r="P375" s="135" t="s">
        <v>585</v>
      </c>
      <c r="Q375" s="145" t="str">
        <f t="shared" si="5"/>
        <v>22 - ILLIFAUT</v>
      </c>
      <c r="R375" s="147">
        <v>44796</v>
      </c>
      <c r="S375" s="140">
        <v>44846</v>
      </c>
    </row>
    <row r="376" spans="14:19" ht="24">
      <c r="N376" s="133" t="s">
        <v>5405</v>
      </c>
      <c r="O376" s="133" t="s">
        <v>5416</v>
      </c>
      <c r="P376" s="135" t="s">
        <v>586</v>
      </c>
      <c r="Q376" s="145" t="str">
        <f t="shared" si="5"/>
        <v>22 - KERMARIA-SULARD</v>
      </c>
      <c r="R376" s="140"/>
      <c r="S376" s="140"/>
    </row>
    <row r="377" spans="14:19">
      <c r="N377" s="133" t="s">
        <v>5405</v>
      </c>
      <c r="O377" s="133" t="s">
        <v>5417</v>
      </c>
      <c r="P377" s="135" t="s">
        <v>575</v>
      </c>
      <c r="Q377" s="145" t="str">
        <f t="shared" si="5"/>
        <v>22 - LA BOUILLIE</v>
      </c>
      <c r="R377" s="140"/>
      <c r="S377" s="140"/>
    </row>
    <row r="378" spans="14:19" ht="24">
      <c r="N378" s="133" t="s">
        <v>5405</v>
      </c>
      <c r="O378" s="133" t="s">
        <v>5418</v>
      </c>
      <c r="P378" s="135" t="s">
        <v>577</v>
      </c>
      <c r="Q378" s="145" t="str">
        <f t="shared" si="5"/>
        <v>22 - LA-CHAPELLE-BLANCHE</v>
      </c>
      <c r="R378" s="140">
        <v>44804</v>
      </c>
      <c r="S378" s="140">
        <v>44848</v>
      </c>
    </row>
    <row r="379" spans="14:19">
      <c r="N379" s="133" t="s">
        <v>5405</v>
      </c>
      <c r="O379" s="133" t="s">
        <v>5419</v>
      </c>
      <c r="P379" s="135" t="s">
        <v>587</v>
      </c>
      <c r="Q379" s="145" t="str">
        <f t="shared" si="5"/>
        <v>22 - LANGUEUX</v>
      </c>
      <c r="R379" s="140"/>
      <c r="S379" s="140"/>
    </row>
    <row r="380" spans="14:19">
      <c r="N380" s="133" t="s">
        <v>5405</v>
      </c>
      <c r="O380" s="133" t="s">
        <v>5420</v>
      </c>
      <c r="P380" s="135" t="s">
        <v>588</v>
      </c>
      <c r="Q380" s="145" t="str">
        <f t="shared" si="5"/>
        <v>22 - LANNION</v>
      </c>
      <c r="R380" s="140"/>
      <c r="S380" s="140"/>
    </row>
    <row r="381" spans="14:19">
      <c r="N381" s="133" t="s">
        <v>5405</v>
      </c>
      <c r="O381" s="133" t="s">
        <v>5421</v>
      </c>
      <c r="P381" s="135" t="s">
        <v>594</v>
      </c>
      <c r="Q381" s="145" t="str">
        <f t="shared" si="5"/>
        <v>22 - LE MOUSTOIR</v>
      </c>
      <c r="R381" s="147">
        <v>44654</v>
      </c>
      <c r="S381" s="147">
        <v>44697</v>
      </c>
    </row>
    <row r="382" spans="14:19">
      <c r="N382" s="133" t="s">
        <v>5405</v>
      </c>
      <c r="O382" s="133" t="s">
        <v>5422</v>
      </c>
      <c r="P382" s="135" t="s">
        <v>589</v>
      </c>
      <c r="Q382" s="145" t="str">
        <f t="shared" si="5"/>
        <v>22 - LOCARN</v>
      </c>
      <c r="R382" s="147">
        <v>44654</v>
      </c>
      <c r="S382" s="147">
        <v>44697</v>
      </c>
    </row>
    <row r="383" spans="14:19" ht="24">
      <c r="N383" s="133" t="s">
        <v>5405</v>
      </c>
      <c r="O383" s="133" t="s">
        <v>5423</v>
      </c>
      <c r="P383" s="135" t="s">
        <v>590</v>
      </c>
      <c r="Q383" s="145" t="str">
        <f t="shared" si="5"/>
        <v>22 - LOSCOUËT-SUR-MEU</v>
      </c>
      <c r="R383" s="140">
        <v>44813</v>
      </c>
      <c r="S383" s="147">
        <v>44873</v>
      </c>
    </row>
    <row r="384" spans="14:19">
      <c r="N384" s="133" t="s">
        <v>5405</v>
      </c>
      <c r="O384" s="133" t="s">
        <v>5424</v>
      </c>
      <c r="P384" s="135" t="s">
        <v>591</v>
      </c>
      <c r="Q384" s="145" t="str">
        <f t="shared" si="5"/>
        <v>22 - LOUANNEC</v>
      </c>
      <c r="R384" s="140"/>
      <c r="S384" s="140"/>
    </row>
    <row r="385" spans="14:19">
      <c r="N385" s="133" t="s">
        <v>5405</v>
      </c>
      <c r="O385" s="133" t="s">
        <v>5425</v>
      </c>
      <c r="P385" s="135" t="s">
        <v>592</v>
      </c>
      <c r="Q385" s="145" t="str">
        <f t="shared" si="5"/>
        <v>22 - Maël CARHAIX</v>
      </c>
      <c r="R385" s="147">
        <v>44654</v>
      </c>
      <c r="S385" s="147">
        <v>44697</v>
      </c>
    </row>
    <row r="386" spans="14:19" ht="60">
      <c r="N386" s="133" t="s">
        <v>5405</v>
      </c>
      <c r="O386" s="133" t="s">
        <v>5426</v>
      </c>
      <c r="P386" s="135" t="s">
        <v>593</v>
      </c>
      <c r="Q386" s="145" t="str">
        <f t="shared" si="5"/>
        <v>22 - MERDRIGNAC PARTIE DE LA COMMUNE AU SUD DE LA RN164</v>
      </c>
      <c r="R386" s="147">
        <v>44796</v>
      </c>
      <c r="S386" s="140">
        <v>44846</v>
      </c>
    </row>
    <row r="387" spans="14:19" ht="84">
      <c r="N387" s="133" t="s">
        <v>5405</v>
      </c>
      <c r="O387" s="133" t="s">
        <v>5427</v>
      </c>
      <c r="P387" s="153" t="s">
        <v>9999</v>
      </c>
      <c r="Q387" s="145" t="str">
        <f t="shared" si="5"/>
        <v>22 - PAULE(au nord de la route de Plévin puis à l’ouest du ruisseau Paule)</v>
      </c>
      <c r="R387" s="148">
        <v>44654</v>
      </c>
      <c r="S387" s="148">
        <v>44697</v>
      </c>
    </row>
    <row r="388" spans="14:19">
      <c r="N388" s="133" t="s">
        <v>5405</v>
      </c>
      <c r="O388" s="133" t="s">
        <v>5428</v>
      </c>
      <c r="P388" s="135" t="s">
        <v>595</v>
      </c>
      <c r="Q388" s="145" t="str">
        <f t="shared" si="5"/>
        <v>22 - PENVENAN</v>
      </c>
      <c r="R388" s="140"/>
      <c r="S388" s="140"/>
    </row>
    <row r="389" spans="14:19" ht="24">
      <c r="N389" s="133" t="s">
        <v>5405</v>
      </c>
      <c r="O389" s="133" t="s">
        <v>5429</v>
      </c>
      <c r="P389" s="135" t="s">
        <v>596</v>
      </c>
      <c r="Q389" s="145" t="str">
        <f t="shared" si="5"/>
        <v>22 - PERROS-GUIREC</v>
      </c>
      <c r="R389" s="140"/>
      <c r="S389" s="140"/>
    </row>
    <row r="390" spans="14:19" ht="96">
      <c r="N390" s="133" t="s">
        <v>5405</v>
      </c>
      <c r="O390" s="133" t="s">
        <v>5430</v>
      </c>
      <c r="P390" s="135" t="s">
        <v>599</v>
      </c>
      <c r="Q390" s="145" t="str">
        <f t="shared" si="5"/>
        <v>22 - PLANGUENOUAL (ancienne commune intégrée dans la nouvelle commune de LAMBALLE-ARMOR)</v>
      </c>
      <c r="R390" s="140"/>
      <c r="S390" s="140"/>
    </row>
    <row r="391" spans="14:19">
      <c r="N391" s="133" t="s">
        <v>5405</v>
      </c>
      <c r="O391" s="133" t="s">
        <v>5431</v>
      </c>
      <c r="P391" s="135" t="s">
        <v>597</v>
      </c>
      <c r="Q391" s="145" t="str">
        <f t="shared" si="5"/>
        <v>22 - PLEDRAN</v>
      </c>
      <c r="R391" s="140"/>
      <c r="S391" s="140"/>
    </row>
    <row r="392" spans="14:19" ht="24">
      <c r="N392" s="133" t="s">
        <v>5405</v>
      </c>
      <c r="O392" s="133" t="s">
        <v>5432</v>
      </c>
      <c r="P392" s="135" t="s">
        <v>598</v>
      </c>
      <c r="Q392" s="145" t="str">
        <f t="shared" si="5"/>
        <v>22 - PLENEUF-VAL-ANDRE</v>
      </c>
      <c r="R392" s="140"/>
      <c r="S392" s="140"/>
    </row>
    <row r="393" spans="14:19" ht="24">
      <c r="N393" s="133" t="s">
        <v>5405</v>
      </c>
      <c r="O393" s="133" t="s">
        <v>5433</v>
      </c>
      <c r="P393" s="135" t="s">
        <v>600</v>
      </c>
      <c r="Q393" s="145" t="str">
        <f t="shared" si="5"/>
        <v>22 - PLEUMEUR-BODOU</v>
      </c>
      <c r="R393" s="140"/>
      <c r="S393" s="140"/>
    </row>
    <row r="394" spans="14:19" ht="156">
      <c r="N394" s="133" t="s">
        <v>5405</v>
      </c>
      <c r="O394" s="133" t="s">
        <v>5434</v>
      </c>
      <c r="P394" s="152" t="s">
        <v>10000</v>
      </c>
      <c r="Q394" s="145" t="str">
        <f t="shared" ref="Q394:Q458" si="6">CONCATENATE(N394," - ",P394)</f>
        <v>22 - PLEVIN(au nord du ruisseau de Sterlenn jusqu’à la route de Motreff puis au ,ord de la route de Mortreff et au nord de la route de Paule)</v>
      </c>
      <c r="R394" s="147">
        <v>44654</v>
      </c>
      <c r="S394" s="147">
        <v>44697</v>
      </c>
    </row>
    <row r="395" spans="14:19">
      <c r="N395" s="133" t="s">
        <v>5405</v>
      </c>
      <c r="O395" s="133" t="s">
        <v>5435</v>
      </c>
      <c r="P395" s="135" t="s">
        <v>601</v>
      </c>
      <c r="Q395" s="145" t="str">
        <f t="shared" si="6"/>
        <v>22 - PLOUASNE</v>
      </c>
      <c r="R395" s="140">
        <v>44804</v>
      </c>
      <c r="S395" s="140">
        <v>44848</v>
      </c>
    </row>
    <row r="396" spans="14:19">
      <c r="N396" s="133" t="s">
        <v>5405</v>
      </c>
      <c r="O396" s="133" t="s">
        <v>5436</v>
      </c>
      <c r="P396" s="135" t="s">
        <v>602</v>
      </c>
      <c r="Q396" s="145" t="str">
        <f t="shared" si="6"/>
        <v>22 - PLOURAC’H</v>
      </c>
      <c r="R396" s="147">
        <v>44654</v>
      </c>
      <c r="S396" s="147">
        <v>44697</v>
      </c>
    </row>
    <row r="397" spans="14:19" ht="36">
      <c r="N397" s="133" t="s">
        <v>5405</v>
      </c>
      <c r="O397" s="133" t="s">
        <v>5437</v>
      </c>
      <c r="P397" s="135" t="s">
        <v>603</v>
      </c>
      <c r="Q397" s="145" t="str">
        <f t="shared" si="6"/>
        <v>22 - PLUMAUGAT PARTIE SUD DE LA D46</v>
      </c>
      <c r="R397" s="140">
        <v>44813</v>
      </c>
      <c r="S397" s="147">
        <v>44873</v>
      </c>
    </row>
    <row r="398" spans="14:19">
      <c r="N398" s="133" t="s">
        <v>5405</v>
      </c>
      <c r="O398" s="133" t="s">
        <v>5438</v>
      </c>
      <c r="P398" s="135" t="s">
        <v>604</v>
      </c>
      <c r="Q398" s="145" t="str">
        <f t="shared" si="6"/>
        <v>22 - PLUMIEUX</v>
      </c>
      <c r="R398" s="147">
        <v>44796</v>
      </c>
      <c r="S398" s="140">
        <v>44846</v>
      </c>
    </row>
    <row r="399" spans="14:19">
      <c r="N399" s="133" t="s">
        <v>5405</v>
      </c>
      <c r="O399" s="133" t="s">
        <v>5439</v>
      </c>
      <c r="P399" s="135" t="s">
        <v>605</v>
      </c>
      <c r="Q399" s="145" t="str">
        <f t="shared" si="6"/>
        <v>22 - PLUSQUELLEC</v>
      </c>
      <c r="R399" s="147">
        <v>44654</v>
      </c>
      <c r="S399" s="147">
        <v>44697</v>
      </c>
    </row>
    <row r="400" spans="14:19">
      <c r="N400" s="133" t="s">
        <v>5405</v>
      </c>
      <c r="O400" s="133" t="s">
        <v>5440</v>
      </c>
      <c r="P400" s="135" t="s">
        <v>606</v>
      </c>
      <c r="Q400" s="145" t="str">
        <f t="shared" si="6"/>
        <v>22 - ROSPEZ</v>
      </c>
      <c r="R400" s="140"/>
      <c r="S400" s="140"/>
    </row>
    <row r="401" spans="14:19">
      <c r="N401" s="133" t="s">
        <v>5405</v>
      </c>
      <c r="O401" s="133" t="s">
        <v>5441</v>
      </c>
      <c r="P401" s="135" t="s">
        <v>607</v>
      </c>
      <c r="Q401" s="145" t="str">
        <f t="shared" si="6"/>
        <v>22 - SAINT-ALBAN</v>
      </c>
      <c r="R401" s="140"/>
      <c r="S401" s="140"/>
    </row>
    <row r="402" spans="14:19">
      <c r="N402" s="133" t="s">
        <v>5405</v>
      </c>
      <c r="O402" s="133" t="s">
        <v>5442</v>
      </c>
      <c r="P402" s="135" t="s">
        <v>608</v>
      </c>
      <c r="Q402" s="145" t="str">
        <f t="shared" si="6"/>
        <v>22 - SAINT-BRIEUC</v>
      </c>
      <c r="R402" s="140"/>
      <c r="S402" s="140"/>
    </row>
    <row r="403" spans="14:19" ht="24">
      <c r="N403" s="133" t="s">
        <v>5405</v>
      </c>
      <c r="O403" s="133" t="s">
        <v>5443</v>
      </c>
      <c r="P403" s="135" t="s">
        <v>609</v>
      </c>
      <c r="Q403" s="145" t="str">
        <f t="shared" si="6"/>
        <v>22 - SAINT-JOUAN-DE-L’ISLE</v>
      </c>
      <c r="R403" s="140">
        <v>44813</v>
      </c>
      <c r="S403" s="148">
        <v>44873</v>
      </c>
    </row>
    <row r="404" spans="14:19">
      <c r="N404" s="133" t="s">
        <v>5405</v>
      </c>
      <c r="O404" s="133" t="s">
        <v>5444</v>
      </c>
      <c r="P404" s="135" t="s">
        <v>610</v>
      </c>
      <c r="Q404" s="145" t="str">
        <f t="shared" si="6"/>
        <v>22 - SAINT-MADEN</v>
      </c>
      <c r="R404" s="140">
        <v>44804</v>
      </c>
      <c r="S404" s="140">
        <v>44848</v>
      </c>
    </row>
    <row r="405" spans="14:19" ht="24">
      <c r="N405" s="133" t="s">
        <v>5405</v>
      </c>
      <c r="O405" s="133" t="s">
        <v>5445</v>
      </c>
      <c r="P405" s="135" t="s">
        <v>611</v>
      </c>
      <c r="Q405" s="145" t="str">
        <f t="shared" si="6"/>
        <v>22 - SAINT-QUAY-PERROS</v>
      </c>
      <c r="R405" s="140"/>
      <c r="S405" s="140"/>
    </row>
    <row r="406" spans="14:19">
      <c r="N406" s="133" t="s">
        <v>5405</v>
      </c>
      <c r="O406" s="133" t="s">
        <v>5446</v>
      </c>
      <c r="P406" s="135" t="s">
        <v>612</v>
      </c>
      <c r="Q406" s="145" t="str">
        <f t="shared" si="6"/>
        <v>22 - TREBRIVAN</v>
      </c>
      <c r="R406" s="147">
        <v>44654</v>
      </c>
      <c r="S406" s="148">
        <v>44697</v>
      </c>
    </row>
    <row r="407" spans="14:19">
      <c r="N407" s="133" t="s">
        <v>5405</v>
      </c>
      <c r="O407" s="133" t="s">
        <v>5447</v>
      </c>
      <c r="P407" s="135" t="s">
        <v>613</v>
      </c>
      <c r="Q407" s="145" t="str">
        <f t="shared" si="6"/>
        <v>22 - TREFFRIN</v>
      </c>
      <c r="R407" s="147">
        <v>44654</v>
      </c>
      <c r="S407" s="147">
        <v>44697</v>
      </c>
    </row>
    <row r="408" spans="14:19">
      <c r="N408" s="133" t="s">
        <v>5405</v>
      </c>
      <c r="O408" s="133" t="s">
        <v>5448</v>
      </c>
      <c r="P408" s="135" t="s">
        <v>614</v>
      </c>
      <c r="Q408" s="145" t="str">
        <f t="shared" si="6"/>
        <v>22 - TREFUMEL</v>
      </c>
      <c r="R408" s="140">
        <v>44804</v>
      </c>
      <c r="S408" s="140">
        <v>44848</v>
      </c>
    </row>
    <row r="409" spans="14:19">
      <c r="N409" s="133" t="s">
        <v>5405</v>
      </c>
      <c r="O409" s="133" t="s">
        <v>5449</v>
      </c>
      <c r="P409" s="135" t="s">
        <v>615</v>
      </c>
      <c r="Q409" s="145" t="str">
        <f t="shared" si="6"/>
        <v>22 - TREGUEUX</v>
      </c>
      <c r="R409" s="140"/>
      <c r="S409" s="140"/>
    </row>
    <row r="410" spans="14:19">
      <c r="N410" s="133" t="s">
        <v>5405</v>
      </c>
      <c r="O410" s="133" t="s">
        <v>5450</v>
      </c>
      <c r="P410" s="135" t="s">
        <v>616</v>
      </c>
      <c r="Q410" s="145" t="str">
        <f t="shared" si="6"/>
        <v>22 - TRELEVERN</v>
      </c>
      <c r="R410" s="140"/>
      <c r="S410" s="140"/>
    </row>
    <row r="411" spans="14:19" ht="24">
      <c r="N411" s="133" t="s">
        <v>5405</v>
      </c>
      <c r="O411" s="133" t="s">
        <v>5451</v>
      </c>
      <c r="P411" s="151" t="s">
        <v>10001</v>
      </c>
      <c r="Q411" s="145" t="str">
        <f t="shared" si="6"/>
        <v>22 - TREMOREL gallus</v>
      </c>
      <c r="R411" s="140">
        <v>44813</v>
      </c>
      <c r="S411" s="147">
        <v>44901</v>
      </c>
    </row>
    <row r="412" spans="14:19" s="154" customFormat="1" ht="24">
      <c r="N412" s="133" t="s">
        <v>5405</v>
      </c>
      <c r="O412" s="133" t="s">
        <v>5451</v>
      </c>
      <c r="P412" s="151" t="s">
        <v>10002</v>
      </c>
      <c r="Q412" s="145" t="str">
        <f t="shared" ref="Q412" si="7">CONCATENATE(N412," - ",P412)</f>
        <v>22 - TREMOREL palmi</v>
      </c>
      <c r="R412" s="140">
        <v>44813</v>
      </c>
      <c r="S412" s="147">
        <v>44911</v>
      </c>
    </row>
    <row r="413" spans="14:19" ht="24">
      <c r="N413" s="133" t="s">
        <v>5405</v>
      </c>
      <c r="O413" s="133" t="s">
        <v>5452</v>
      </c>
      <c r="P413" s="135" t="s">
        <v>617</v>
      </c>
      <c r="Q413" s="145" t="str">
        <f t="shared" si="6"/>
        <v>22 - TREVOU-TREGUINEC</v>
      </c>
      <c r="R413" s="140"/>
      <c r="S413" s="140"/>
    </row>
    <row r="414" spans="14:19">
      <c r="N414" s="133" t="s">
        <v>5405</v>
      </c>
      <c r="O414" s="133" t="s">
        <v>5453</v>
      </c>
      <c r="P414" s="135" t="s">
        <v>618</v>
      </c>
      <c r="Q414" s="145" t="str">
        <f t="shared" si="6"/>
        <v>22 - TREZENY</v>
      </c>
      <c r="R414" s="140"/>
      <c r="S414" s="140"/>
    </row>
    <row r="415" spans="14:19">
      <c r="N415" s="133" t="s">
        <v>5405</v>
      </c>
      <c r="O415" s="133" t="s">
        <v>5454</v>
      </c>
      <c r="P415" s="135" t="s">
        <v>619</v>
      </c>
      <c r="Q415" s="145" t="str">
        <f t="shared" si="6"/>
        <v>22 - YFFINIAC</v>
      </c>
      <c r="R415" s="140"/>
      <c r="S415" s="140"/>
    </row>
    <row r="416" spans="14:19" ht="24">
      <c r="N416" s="133" t="s">
        <v>5455</v>
      </c>
      <c r="O416" s="133" t="s">
        <v>5456</v>
      </c>
      <c r="P416" s="135" t="s">
        <v>620</v>
      </c>
      <c r="Q416" s="145" t="str">
        <f t="shared" si="6"/>
        <v>24 - ABJAT-SUR-BANDIAT</v>
      </c>
      <c r="R416" s="140">
        <v>44663</v>
      </c>
      <c r="S416" s="140">
        <v>44726</v>
      </c>
    </row>
    <row r="417" spans="14:19">
      <c r="N417" s="133" t="s">
        <v>5455</v>
      </c>
      <c r="O417" s="133" t="s">
        <v>5457</v>
      </c>
      <c r="P417" s="135" t="s">
        <v>621</v>
      </c>
      <c r="Q417" s="145" t="str">
        <f t="shared" si="6"/>
        <v>24 - AGONAC</v>
      </c>
      <c r="R417" s="140">
        <v>44657</v>
      </c>
      <c r="S417" s="140">
        <v>44693</v>
      </c>
    </row>
    <row r="418" spans="14:19">
      <c r="N418" s="133" t="s">
        <v>5455</v>
      </c>
      <c r="O418" s="133" t="s">
        <v>5458</v>
      </c>
      <c r="P418" s="135" t="s">
        <v>622</v>
      </c>
      <c r="Q418" s="145" t="str">
        <f t="shared" si="6"/>
        <v>24 - AJAT</v>
      </c>
      <c r="R418" s="140">
        <v>44657</v>
      </c>
      <c r="S418" s="140">
        <v>44813</v>
      </c>
    </row>
    <row r="419" spans="14:19" ht="24">
      <c r="N419" s="133" t="s">
        <v>5455</v>
      </c>
      <c r="O419" s="133" t="s">
        <v>5459</v>
      </c>
      <c r="P419" s="135" t="s">
        <v>624</v>
      </c>
      <c r="Q419" s="145" t="str">
        <f t="shared" si="6"/>
        <v>24 - ALLAS-LES-MINES</v>
      </c>
      <c r="R419" s="140">
        <v>44665</v>
      </c>
      <c r="S419" s="140">
        <v>44693</v>
      </c>
    </row>
    <row r="420" spans="14:19">
      <c r="N420" s="133" t="s">
        <v>5455</v>
      </c>
      <c r="O420" s="133" t="s">
        <v>5460</v>
      </c>
      <c r="P420" s="135" t="s">
        <v>625</v>
      </c>
      <c r="Q420" s="145" t="str">
        <f t="shared" si="6"/>
        <v>24 - ALLEMANS</v>
      </c>
      <c r="R420" s="140">
        <v>44686</v>
      </c>
      <c r="S420" s="140">
        <v>44727</v>
      </c>
    </row>
    <row r="421" spans="14:19" ht="24">
      <c r="N421" s="133" t="s">
        <v>5455</v>
      </c>
      <c r="O421" s="133" t="s">
        <v>5461</v>
      </c>
      <c r="P421" s="135" t="s">
        <v>623</v>
      </c>
      <c r="Q421" s="145" t="str">
        <f t="shared" si="6"/>
        <v>24 - ALLES-SUR-DORDOGNE</v>
      </c>
      <c r="R421" s="140">
        <v>44657</v>
      </c>
      <c r="S421" s="140">
        <v>44755</v>
      </c>
    </row>
    <row r="422" spans="14:19">
      <c r="N422" s="133" t="s">
        <v>5455</v>
      </c>
      <c r="O422" s="133" t="s">
        <v>5462</v>
      </c>
      <c r="P422" s="135" t="s">
        <v>626</v>
      </c>
      <c r="Q422" s="145" t="str">
        <f t="shared" si="6"/>
        <v>24 - ANGOISSE</v>
      </c>
      <c r="R422" s="140">
        <v>44658</v>
      </c>
      <c r="S422" s="140">
        <v>44768</v>
      </c>
    </row>
    <row r="423" spans="14:19">
      <c r="N423" s="133" t="s">
        <v>5455</v>
      </c>
      <c r="O423" s="133" t="s">
        <v>5463</v>
      </c>
      <c r="P423" s="135" t="s">
        <v>627</v>
      </c>
      <c r="Q423" s="145" t="str">
        <f t="shared" si="6"/>
        <v>24 - ANLHIAC</v>
      </c>
      <c r="R423" s="140">
        <v>44658</v>
      </c>
      <c r="S423" s="140">
        <v>44768</v>
      </c>
    </row>
    <row r="424" spans="14:19" ht="24">
      <c r="N424" s="133" t="s">
        <v>5455</v>
      </c>
      <c r="O424" s="133" t="s">
        <v>5464</v>
      </c>
      <c r="P424" s="135" t="s">
        <v>628</v>
      </c>
      <c r="Q424" s="145" t="str">
        <f t="shared" si="6"/>
        <v>24 - ANNESSE-ET-BEAULIEU</v>
      </c>
      <c r="R424" s="140">
        <v>44657</v>
      </c>
      <c r="S424" s="140">
        <v>44693</v>
      </c>
    </row>
    <row r="425" spans="14:19" ht="24">
      <c r="N425" s="133" t="s">
        <v>5455</v>
      </c>
      <c r="O425" s="133" t="s">
        <v>5465</v>
      </c>
      <c r="P425" s="135" t="s">
        <v>629</v>
      </c>
      <c r="Q425" s="145" t="str">
        <f t="shared" si="6"/>
        <v>24 - ANTONNE-ET-TRIGONANT</v>
      </c>
      <c r="R425" s="140">
        <v>44657</v>
      </c>
      <c r="S425" s="140">
        <v>44693</v>
      </c>
    </row>
    <row r="426" spans="14:19">
      <c r="N426" s="133" t="s">
        <v>5455</v>
      </c>
      <c r="O426" s="133" t="s">
        <v>5466</v>
      </c>
      <c r="P426" s="135" t="s">
        <v>630</v>
      </c>
      <c r="Q426" s="145" t="str">
        <f t="shared" si="6"/>
        <v>24 - ARCHIGNAC</v>
      </c>
      <c r="R426" s="140">
        <v>44655</v>
      </c>
      <c r="S426" s="140">
        <v>44768</v>
      </c>
    </row>
    <row r="427" spans="14:19" ht="24">
      <c r="N427" s="133" t="s">
        <v>5455</v>
      </c>
      <c r="O427" s="133" t="s">
        <v>5467</v>
      </c>
      <c r="P427" s="135" t="s">
        <v>631</v>
      </c>
      <c r="Q427" s="145" t="str">
        <f t="shared" si="6"/>
        <v>24 - AUBAS (NORD DE LA D704)</v>
      </c>
      <c r="R427" s="140">
        <v>44655</v>
      </c>
      <c r="S427" s="140">
        <v>44813</v>
      </c>
    </row>
    <row r="428" spans="14:19">
      <c r="N428" s="133" t="s">
        <v>5455</v>
      </c>
      <c r="O428" s="133" t="s">
        <v>5468</v>
      </c>
      <c r="P428" s="135" t="s">
        <v>632</v>
      </c>
      <c r="Q428" s="145" t="str">
        <f t="shared" si="6"/>
        <v>24 - AUDRIX</v>
      </c>
      <c r="R428" s="140">
        <v>44657</v>
      </c>
      <c r="S428" s="140">
        <v>44755</v>
      </c>
    </row>
    <row r="429" spans="14:19">
      <c r="N429" s="133" t="s">
        <v>5455</v>
      </c>
      <c r="O429" s="133" t="s">
        <v>5469</v>
      </c>
      <c r="P429" s="135" t="s">
        <v>633</v>
      </c>
      <c r="Q429" s="145" t="str">
        <f t="shared" si="6"/>
        <v>24 - AUGIGNAC</v>
      </c>
      <c r="R429" s="140">
        <v>44663</v>
      </c>
      <c r="S429" s="140">
        <v>44726</v>
      </c>
    </row>
    <row r="430" spans="14:19" ht="24">
      <c r="N430" s="133" t="s">
        <v>5455</v>
      </c>
      <c r="O430" s="133" t="s">
        <v>5470</v>
      </c>
      <c r="P430" s="135" t="s">
        <v>634</v>
      </c>
      <c r="Q430" s="145" t="str">
        <f t="shared" si="6"/>
        <v>24 - AURIAC-DU-PERIGORD</v>
      </c>
      <c r="R430" s="140">
        <v>44655</v>
      </c>
      <c r="S430" s="140">
        <v>44813</v>
      </c>
    </row>
    <row r="431" spans="14:19">
      <c r="N431" s="133" t="s">
        <v>5455</v>
      </c>
      <c r="O431" s="133" t="s">
        <v>5471</v>
      </c>
      <c r="P431" s="135" t="s">
        <v>635</v>
      </c>
      <c r="Q431" s="145" t="str">
        <f t="shared" si="6"/>
        <v>24 - AZERAT</v>
      </c>
      <c r="R431" s="140">
        <v>44658</v>
      </c>
      <c r="S431" s="140">
        <v>44813</v>
      </c>
    </row>
    <row r="432" spans="14:19">
      <c r="N432" s="133" t="s">
        <v>5455</v>
      </c>
      <c r="O432" s="133" t="s">
        <v>5472</v>
      </c>
      <c r="P432" s="135" t="s">
        <v>636</v>
      </c>
      <c r="Q432" s="145" t="str">
        <f t="shared" si="6"/>
        <v>24 - BACHELLERIE</v>
      </c>
      <c r="R432" s="140">
        <v>44655</v>
      </c>
      <c r="S432" s="140">
        <v>44813</v>
      </c>
    </row>
    <row r="433" spans="14:19" ht="24">
      <c r="N433" s="133" t="s">
        <v>5455</v>
      </c>
      <c r="O433" s="133" t="s">
        <v>5473</v>
      </c>
      <c r="P433" s="135" t="s">
        <v>637</v>
      </c>
      <c r="Q433" s="145" t="str">
        <f t="shared" si="6"/>
        <v>24 - BADEFOLS-D'ANS</v>
      </c>
      <c r="R433" s="140">
        <v>44658</v>
      </c>
      <c r="S433" s="140">
        <v>44743</v>
      </c>
    </row>
    <row r="434" spans="14:19" ht="36">
      <c r="N434" s="133" t="s">
        <v>5455</v>
      </c>
      <c r="O434" s="133" t="s">
        <v>5474</v>
      </c>
      <c r="P434" s="135" t="s">
        <v>638</v>
      </c>
      <c r="Q434" s="145" t="str">
        <f t="shared" si="6"/>
        <v>24 - BADEFOLS-SUR-DORDOGNE</v>
      </c>
      <c r="R434" s="140">
        <v>44655</v>
      </c>
      <c r="S434" s="140">
        <v>44755</v>
      </c>
    </row>
    <row r="435" spans="14:19">
      <c r="N435" s="133" t="s">
        <v>5455</v>
      </c>
      <c r="O435" s="133" t="s">
        <v>5475</v>
      </c>
      <c r="P435" s="135" t="s">
        <v>639</v>
      </c>
      <c r="Q435" s="145" t="str">
        <f t="shared" si="6"/>
        <v>24 - BANEUIL</v>
      </c>
      <c r="R435" s="140">
        <v>44657</v>
      </c>
      <c r="S435" s="140">
        <v>44775</v>
      </c>
    </row>
    <row r="436" spans="14:19">
      <c r="N436" s="133" t="s">
        <v>5455</v>
      </c>
      <c r="O436" s="133" t="s">
        <v>5476</v>
      </c>
      <c r="P436" s="135" t="s">
        <v>640</v>
      </c>
      <c r="Q436" s="145" t="str">
        <f t="shared" si="6"/>
        <v>24 - BARDOU</v>
      </c>
      <c r="R436" s="140">
        <v>44657</v>
      </c>
      <c r="S436" s="140">
        <v>44740</v>
      </c>
    </row>
    <row r="437" spans="14:19">
      <c r="N437" s="133" t="s">
        <v>5455</v>
      </c>
      <c r="O437" s="133" t="s">
        <v>5477</v>
      </c>
      <c r="P437" s="135" t="s">
        <v>641</v>
      </c>
      <c r="Q437" s="145" t="str">
        <f t="shared" si="6"/>
        <v>24 - BARS</v>
      </c>
      <c r="R437" s="140">
        <v>44657</v>
      </c>
      <c r="S437" s="140">
        <v>44813</v>
      </c>
    </row>
    <row r="438" spans="14:19" ht="24">
      <c r="N438" s="133" t="s">
        <v>5455</v>
      </c>
      <c r="O438" s="133" t="s">
        <v>5478</v>
      </c>
      <c r="P438" s="135" t="s">
        <v>642</v>
      </c>
      <c r="Q438" s="145" t="str">
        <f t="shared" si="6"/>
        <v>24 - BASSILLAC ET AUBEROCHE</v>
      </c>
      <c r="R438" s="140">
        <v>44655</v>
      </c>
      <c r="S438" s="140">
        <v>44755</v>
      </c>
    </row>
    <row r="439" spans="14:19">
      <c r="N439" s="133" t="s">
        <v>5455</v>
      </c>
      <c r="O439" s="133" t="s">
        <v>5479</v>
      </c>
      <c r="P439" s="135" t="s">
        <v>643</v>
      </c>
      <c r="Q439" s="145" t="str">
        <f t="shared" si="6"/>
        <v>24 - BAYAC</v>
      </c>
      <c r="R439" s="140">
        <v>44655</v>
      </c>
      <c r="S439" s="140">
        <v>44740</v>
      </c>
    </row>
    <row r="440" spans="14:19" ht="36">
      <c r="N440" s="133" t="s">
        <v>5455</v>
      </c>
      <c r="O440" s="133" t="s">
        <v>5480</v>
      </c>
      <c r="P440" s="135" t="s">
        <v>644</v>
      </c>
      <c r="Q440" s="145" t="str">
        <f t="shared" si="6"/>
        <v>24 - BEAUMONTOIS EN PERIGORD</v>
      </c>
      <c r="R440" s="140">
        <v>44657</v>
      </c>
      <c r="S440" s="140">
        <v>44740</v>
      </c>
    </row>
    <row r="441" spans="14:19">
      <c r="N441" s="133" t="s">
        <v>5455</v>
      </c>
      <c r="O441" s="133" t="s">
        <v>5481</v>
      </c>
      <c r="P441" s="135" t="s">
        <v>645</v>
      </c>
      <c r="Q441" s="145" t="str">
        <f t="shared" si="6"/>
        <v>24 - BEAUPOUYET</v>
      </c>
      <c r="R441" s="140">
        <v>44675</v>
      </c>
      <c r="S441" s="140">
        <v>44693</v>
      </c>
    </row>
    <row r="442" spans="14:19" ht="36">
      <c r="N442" s="133" t="s">
        <v>5455</v>
      </c>
      <c r="O442" s="133" t="s">
        <v>5482</v>
      </c>
      <c r="P442" s="135" t="s">
        <v>646</v>
      </c>
      <c r="Q442" s="145" t="str">
        <f t="shared" si="6"/>
        <v>24 - BEAUREGARD-DE-TERRASSON</v>
      </c>
      <c r="R442" s="140">
        <v>44657</v>
      </c>
      <c r="S442" s="140">
        <v>44743</v>
      </c>
    </row>
    <row r="443" spans="14:19" ht="24">
      <c r="N443" s="133" t="s">
        <v>5455</v>
      </c>
      <c r="O443" s="133" t="s">
        <v>5483</v>
      </c>
      <c r="P443" s="135" t="s">
        <v>647</v>
      </c>
      <c r="Q443" s="145" t="str">
        <f t="shared" si="6"/>
        <v>24 - BEAUREGARD-ET-BASSAC</v>
      </c>
      <c r="R443" s="140">
        <v>44655</v>
      </c>
      <c r="S443" s="140">
        <v>44775</v>
      </c>
    </row>
    <row r="444" spans="14:19">
      <c r="N444" s="133" t="s">
        <v>5455</v>
      </c>
      <c r="O444" s="133" t="s">
        <v>5484</v>
      </c>
      <c r="P444" s="135" t="s">
        <v>648</v>
      </c>
      <c r="Q444" s="145" t="str">
        <f t="shared" si="6"/>
        <v>24 - BEAURONNE</v>
      </c>
      <c r="R444" s="140">
        <v>44673</v>
      </c>
      <c r="S444" s="140">
        <v>44693</v>
      </c>
    </row>
    <row r="445" spans="14:19">
      <c r="N445" s="133" t="s">
        <v>5455</v>
      </c>
      <c r="O445" s="133" t="s">
        <v>5485</v>
      </c>
      <c r="P445" s="135" t="s">
        <v>649</v>
      </c>
      <c r="Q445" s="145" t="str">
        <f t="shared" si="6"/>
        <v>24 - BELEYMAS</v>
      </c>
      <c r="R445" s="140">
        <v>44657</v>
      </c>
      <c r="S445" s="140">
        <v>44775</v>
      </c>
    </row>
    <row r="446" spans="14:19">
      <c r="N446" s="133" t="s">
        <v>5455</v>
      </c>
      <c r="O446" s="133" t="s">
        <v>5486</v>
      </c>
      <c r="P446" s="135" t="s">
        <v>651</v>
      </c>
      <c r="Q446" s="145" t="str">
        <f t="shared" si="6"/>
        <v>24 - BERBIGUIERES</v>
      </c>
      <c r="R446" s="140">
        <v>44665</v>
      </c>
      <c r="S446" s="140">
        <v>44755</v>
      </c>
    </row>
    <row r="447" spans="14:19" ht="36">
      <c r="N447" s="133" t="s">
        <v>5455</v>
      </c>
      <c r="O447" s="133" t="s">
        <v>5487</v>
      </c>
      <c r="P447" s="135" t="s">
        <v>652</v>
      </c>
      <c r="Q447" s="145" t="str">
        <f t="shared" si="6"/>
        <v>24 - BERGERAC(SUD EST /NORD OUEST )</v>
      </c>
      <c r="R447" s="140">
        <v>44657</v>
      </c>
      <c r="S447" s="140">
        <v>44740</v>
      </c>
    </row>
    <row r="448" spans="14:19" ht="24">
      <c r="N448" s="133" t="s">
        <v>5455</v>
      </c>
      <c r="O448" s="133" t="s">
        <v>5488</v>
      </c>
      <c r="P448" s="135" t="s">
        <v>653</v>
      </c>
      <c r="Q448" s="145" t="str">
        <f t="shared" si="6"/>
        <v>24 - BERTRIC-BUREE</v>
      </c>
      <c r="R448" s="140">
        <v>44686</v>
      </c>
      <c r="S448" s="140">
        <v>44693</v>
      </c>
    </row>
    <row r="449" spans="14:19">
      <c r="N449" s="133" t="s">
        <v>5455</v>
      </c>
      <c r="O449" s="133" t="s">
        <v>5489</v>
      </c>
      <c r="P449" s="135" t="s">
        <v>654</v>
      </c>
      <c r="Q449" s="145" t="str">
        <f t="shared" si="6"/>
        <v>24 - BESSE</v>
      </c>
      <c r="R449" s="140">
        <v>44675</v>
      </c>
      <c r="S449" s="140">
        <v>44735</v>
      </c>
    </row>
    <row r="450" spans="14:19" ht="24">
      <c r="N450" s="133" t="s">
        <v>5455</v>
      </c>
      <c r="O450" s="133" t="s">
        <v>5490</v>
      </c>
      <c r="P450" s="135" t="s">
        <v>655</v>
      </c>
      <c r="Q450" s="145" t="str">
        <f t="shared" si="6"/>
        <v>24 - BEYNAC-ET-CAZENAC</v>
      </c>
      <c r="R450" s="140">
        <v>44655</v>
      </c>
      <c r="S450" s="140">
        <v>44693</v>
      </c>
    </row>
    <row r="451" spans="14:19">
      <c r="N451" s="133" t="s">
        <v>5455</v>
      </c>
      <c r="O451" s="133" t="s">
        <v>5491</v>
      </c>
      <c r="P451" s="135" t="s">
        <v>656</v>
      </c>
      <c r="Q451" s="145" t="str">
        <f t="shared" si="6"/>
        <v>24 - BIRON</v>
      </c>
      <c r="R451" s="140">
        <v>44675</v>
      </c>
      <c r="S451" s="140">
        <v>44727</v>
      </c>
    </row>
    <row r="452" spans="14:19">
      <c r="N452" s="133" t="s">
        <v>5455</v>
      </c>
      <c r="O452" s="133" t="s">
        <v>5492</v>
      </c>
      <c r="P452" s="135" t="s">
        <v>657</v>
      </c>
      <c r="Q452" s="145" t="str">
        <f t="shared" si="6"/>
        <v>24 - BOISSE</v>
      </c>
      <c r="R452" s="140">
        <v>44657</v>
      </c>
      <c r="S452" s="140">
        <v>44740</v>
      </c>
    </row>
    <row r="453" spans="14:19">
      <c r="N453" s="133" t="s">
        <v>5455</v>
      </c>
      <c r="O453" s="133" t="s">
        <v>5493</v>
      </c>
      <c r="P453" s="135" t="s">
        <v>658</v>
      </c>
      <c r="Q453" s="145" t="str">
        <f t="shared" si="6"/>
        <v>24 - BOISSEUILH</v>
      </c>
      <c r="R453" s="140">
        <v>44658</v>
      </c>
      <c r="S453" s="140">
        <v>44748</v>
      </c>
    </row>
    <row r="454" spans="14:19">
      <c r="N454" s="133" t="s">
        <v>5455</v>
      </c>
      <c r="O454" s="133" t="s">
        <v>5494</v>
      </c>
      <c r="P454" s="135" t="s">
        <v>659</v>
      </c>
      <c r="Q454" s="145" t="str">
        <f t="shared" si="6"/>
        <v>24 - BORREZE</v>
      </c>
      <c r="R454" s="140">
        <v>44655</v>
      </c>
      <c r="S454" s="140">
        <v>44768</v>
      </c>
    </row>
    <row r="455" spans="14:19">
      <c r="N455" s="133" t="s">
        <v>5455</v>
      </c>
      <c r="O455" s="133" t="s">
        <v>5495</v>
      </c>
      <c r="P455" s="135" t="s">
        <v>660</v>
      </c>
      <c r="Q455" s="145" t="str">
        <f t="shared" si="6"/>
        <v>24 - BOSSET</v>
      </c>
      <c r="R455" s="140">
        <v>44666</v>
      </c>
      <c r="S455" s="140">
        <v>44755</v>
      </c>
    </row>
    <row r="456" spans="14:19">
      <c r="N456" s="133" t="s">
        <v>5455</v>
      </c>
      <c r="O456" s="133" t="s">
        <v>5496</v>
      </c>
      <c r="P456" s="135" t="s">
        <v>661</v>
      </c>
      <c r="Q456" s="145" t="str">
        <f t="shared" si="6"/>
        <v>24 - BOUILLAC</v>
      </c>
      <c r="R456" s="140">
        <v>44657</v>
      </c>
      <c r="S456" s="140">
        <v>44693</v>
      </c>
    </row>
    <row r="457" spans="14:19" ht="48">
      <c r="N457" s="133" t="s">
        <v>5455</v>
      </c>
      <c r="O457" s="133" t="s">
        <v>5497</v>
      </c>
      <c r="P457" s="135" t="s">
        <v>662</v>
      </c>
      <c r="Q457" s="145" t="str">
        <f t="shared" si="6"/>
        <v>24 - BOULAZAC ISLE MANOIRE SUD/NORD DE A89</v>
      </c>
      <c r="R457" s="140">
        <v>44655</v>
      </c>
      <c r="S457" s="140">
        <v>44775</v>
      </c>
    </row>
    <row r="458" spans="14:19">
      <c r="N458" s="133" t="s">
        <v>5455</v>
      </c>
      <c r="O458" s="133" t="s">
        <v>5498</v>
      </c>
      <c r="P458" s="135" t="s">
        <v>663</v>
      </c>
      <c r="Q458" s="145" t="str">
        <f t="shared" si="6"/>
        <v>24 - BOUNIAGUES</v>
      </c>
      <c r="R458" s="140">
        <v>44657</v>
      </c>
      <c r="S458" s="140">
        <v>44740</v>
      </c>
    </row>
    <row r="459" spans="14:19">
      <c r="N459" s="133" t="s">
        <v>5455</v>
      </c>
      <c r="O459" s="133" t="s">
        <v>5499</v>
      </c>
      <c r="P459" s="135" t="s">
        <v>664</v>
      </c>
      <c r="Q459" s="145" t="str">
        <f t="shared" ref="Q459:Q522" si="8">CONCATENATE(N459," - ",P459)</f>
        <v>24 - BOURDEIX</v>
      </c>
      <c r="R459" s="140">
        <v>44663</v>
      </c>
      <c r="S459" s="140">
        <v>44693</v>
      </c>
    </row>
    <row r="460" spans="14:19" ht="24">
      <c r="N460" s="133" t="s">
        <v>5455</v>
      </c>
      <c r="O460" s="133" t="s">
        <v>5500</v>
      </c>
      <c r="P460" s="135" t="s">
        <v>665</v>
      </c>
      <c r="Q460" s="145" t="str">
        <f t="shared" si="8"/>
        <v>24 - BOURG-DU-BOST</v>
      </c>
      <c r="R460" s="140">
        <v>44686</v>
      </c>
      <c r="S460" s="140">
        <v>44727</v>
      </c>
    </row>
    <row r="461" spans="14:19">
      <c r="N461" s="133" t="s">
        <v>5455</v>
      </c>
      <c r="O461" s="133" t="s">
        <v>5501</v>
      </c>
      <c r="P461" s="135" t="s">
        <v>666</v>
      </c>
      <c r="Q461" s="145" t="str">
        <f t="shared" si="8"/>
        <v>24 - BOURGNAC</v>
      </c>
      <c r="R461" s="140">
        <v>44671</v>
      </c>
      <c r="S461" s="140">
        <v>44755</v>
      </c>
    </row>
    <row r="462" spans="14:19">
      <c r="N462" s="133" t="s">
        <v>5455</v>
      </c>
      <c r="O462" s="133" t="s">
        <v>5502</v>
      </c>
      <c r="P462" s="135" t="s">
        <v>667</v>
      </c>
      <c r="Q462" s="145" t="str">
        <f t="shared" si="8"/>
        <v>24 - BOURNIQUEL</v>
      </c>
      <c r="R462" s="140">
        <v>44655</v>
      </c>
      <c r="S462" s="140">
        <v>44740</v>
      </c>
    </row>
    <row r="463" spans="14:19">
      <c r="N463" s="133" t="s">
        <v>5455</v>
      </c>
      <c r="O463" s="133" t="s">
        <v>5503</v>
      </c>
      <c r="P463" s="135" t="s">
        <v>668</v>
      </c>
      <c r="Q463" s="145" t="str">
        <f t="shared" si="8"/>
        <v>24 - BOURROU</v>
      </c>
      <c r="R463" s="140">
        <v>44657</v>
      </c>
      <c r="S463" s="140">
        <v>44775</v>
      </c>
    </row>
    <row r="464" spans="14:19" ht="36">
      <c r="N464" s="133" t="s">
        <v>5455</v>
      </c>
      <c r="O464" s="133" t="s">
        <v>5504</v>
      </c>
      <c r="P464" s="135" t="s">
        <v>669</v>
      </c>
      <c r="Q464" s="145" t="str">
        <f t="shared" si="8"/>
        <v>24 - BOUTEILLES-SAINT-SEBASTIEN</v>
      </c>
      <c r="R464" s="140">
        <v>44686</v>
      </c>
      <c r="S464" s="140">
        <v>44727</v>
      </c>
    </row>
    <row r="465" spans="14:19">
      <c r="N465" s="133" t="s">
        <v>5455</v>
      </c>
      <c r="O465" s="133" t="s">
        <v>5505</v>
      </c>
      <c r="P465" s="135" t="s">
        <v>670</v>
      </c>
      <c r="Q465" s="145" t="str">
        <f t="shared" si="8"/>
        <v>24 - BOUZIC</v>
      </c>
      <c r="R465" s="140">
        <v>44671</v>
      </c>
      <c r="S465" s="140">
        <v>44735</v>
      </c>
    </row>
    <row r="466" spans="14:19" ht="24">
      <c r="N466" s="133" t="s">
        <v>5455</v>
      </c>
      <c r="O466" s="133" t="s">
        <v>5506</v>
      </c>
      <c r="P466" s="135" t="s">
        <v>671</v>
      </c>
      <c r="Q466" s="145" t="str">
        <f t="shared" si="8"/>
        <v>24 - BRANTOME EN PERIGORD</v>
      </c>
      <c r="R466" s="140">
        <v>44671</v>
      </c>
      <c r="S466" s="140">
        <v>44693</v>
      </c>
    </row>
    <row r="467" spans="14:19">
      <c r="N467" s="133" t="s">
        <v>5455</v>
      </c>
      <c r="O467" s="133" t="s">
        <v>5507</v>
      </c>
      <c r="P467" s="135" t="s">
        <v>672</v>
      </c>
      <c r="Q467" s="145" t="str">
        <f t="shared" si="8"/>
        <v>24 - BROUCHAUD</v>
      </c>
      <c r="R467" s="140">
        <v>44658</v>
      </c>
      <c r="S467" s="140">
        <v>44743</v>
      </c>
    </row>
    <row r="468" spans="14:19">
      <c r="N468" s="133" t="s">
        <v>5455</v>
      </c>
      <c r="O468" s="133" t="s">
        <v>5508</v>
      </c>
      <c r="P468" s="135" t="s">
        <v>673</v>
      </c>
      <c r="Q468" s="145" t="str">
        <f t="shared" si="8"/>
        <v>24 - BUGUE</v>
      </c>
      <c r="R468" s="140">
        <v>44655</v>
      </c>
      <c r="S468" s="140">
        <v>44775</v>
      </c>
    </row>
    <row r="469" spans="14:19" ht="24">
      <c r="N469" s="133" t="s">
        <v>5455</v>
      </c>
      <c r="O469" s="133" t="s">
        <v>5509</v>
      </c>
      <c r="P469" s="135" t="s">
        <v>674</v>
      </c>
      <c r="Q469" s="145" t="str">
        <f t="shared" si="8"/>
        <v>24 - BUISSON-DE-CADOUIN</v>
      </c>
      <c r="R469" s="140">
        <v>44655</v>
      </c>
      <c r="S469" s="140">
        <v>44755</v>
      </c>
    </row>
    <row r="470" spans="14:19">
      <c r="N470" s="133" t="s">
        <v>5455</v>
      </c>
      <c r="O470" s="133" t="s">
        <v>5510</v>
      </c>
      <c r="P470" s="135" t="s">
        <v>675</v>
      </c>
      <c r="Q470" s="145" t="str">
        <f t="shared" si="8"/>
        <v>24 - BUSSAC</v>
      </c>
      <c r="R470" s="140">
        <v>44677</v>
      </c>
      <c r="S470" s="140">
        <v>44693</v>
      </c>
    </row>
    <row r="471" spans="14:19">
      <c r="N471" s="133" t="s">
        <v>5455</v>
      </c>
      <c r="O471" s="133" t="s">
        <v>5511</v>
      </c>
      <c r="P471" s="135" t="s">
        <v>676</v>
      </c>
      <c r="Q471" s="145" t="str">
        <f t="shared" si="8"/>
        <v>24 - BUSSEROLLES</v>
      </c>
      <c r="R471" s="140">
        <v>44663</v>
      </c>
      <c r="S471" s="140">
        <v>44693</v>
      </c>
    </row>
    <row r="472" spans="14:19" ht="24">
      <c r="N472" s="133" t="s">
        <v>5455</v>
      </c>
      <c r="O472" s="133" t="s">
        <v>5512</v>
      </c>
      <c r="P472" s="135" t="s">
        <v>677</v>
      </c>
      <c r="Q472" s="145" t="str">
        <f t="shared" si="8"/>
        <v>24 - BUSSIERE-BADIL</v>
      </c>
      <c r="R472" s="140">
        <v>44663</v>
      </c>
      <c r="S472" s="140">
        <v>44693</v>
      </c>
    </row>
    <row r="473" spans="14:19">
      <c r="N473" s="133" t="s">
        <v>5455</v>
      </c>
      <c r="O473" s="133" t="s">
        <v>5513</v>
      </c>
      <c r="P473" s="135" t="s">
        <v>678</v>
      </c>
      <c r="Q473" s="145" t="str">
        <f t="shared" si="8"/>
        <v>24 - CALES</v>
      </c>
      <c r="R473" s="140">
        <v>44655</v>
      </c>
      <c r="S473" s="140">
        <v>44755</v>
      </c>
    </row>
    <row r="474" spans="14:19" ht="24">
      <c r="N474" s="133" t="s">
        <v>5455</v>
      </c>
      <c r="O474" s="133" t="s">
        <v>5514</v>
      </c>
      <c r="P474" s="135" t="s">
        <v>679</v>
      </c>
      <c r="Q474" s="145" t="str">
        <f t="shared" si="8"/>
        <v>24 - CALVIAC-EN-PERIGORD</v>
      </c>
      <c r="R474" s="140">
        <v>44655</v>
      </c>
      <c r="S474" s="140">
        <v>44693</v>
      </c>
    </row>
    <row r="475" spans="14:19" ht="24">
      <c r="N475" s="133" t="s">
        <v>5455</v>
      </c>
      <c r="O475" s="133" t="s">
        <v>5515</v>
      </c>
      <c r="P475" s="135" t="s">
        <v>680</v>
      </c>
      <c r="Q475" s="145" t="str">
        <f t="shared" si="8"/>
        <v>24 - CAMPAGNAC-LES-QUERCY</v>
      </c>
      <c r="R475" s="140">
        <v>44675</v>
      </c>
      <c r="S475" s="140">
        <v>44735</v>
      </c>
    </row>
    <row r="476" spans="14:19">
      <c r="N476" s="133" t="s">
        <v>5455</v>
      </c>
      <c r="O476" s="133" t="s">
        <v>5516</v>
      </c>
      <c r="P476" s="135" t="s">
        <v>681</v>
      </c>
      <c r="Q476" s="145" t="str">
        <f t="shared" si="8"/>
        <v>24 - CAMPAGNE</v>
      </c>
      <c r="R476" s="140">
        <v>44655</v>
      </c>
      <c r="S476" s="140">
        <v>44775</v>
      </c>
    </row>
    <row r="477" spans="14:19">
      <c r="N477" s="133" t="s">
        <v>5455</v>
      </c>
      <c r="O477" s="133" t="s">
        <v>5517</v>
      </c>
      <c r="P477" s="135" t="s">
        <v>682</v>
      </c>
      <c r="Q477" s="145" t="str">
        <f t="shared" si="8"/>
        <v>24 - CAMPSEGRET</v>
      </c>
      <c r="R477" s="140">
        <v>44655</v>
      </c>
      <c r="S477" s="140">
        <v>44775</v>
      </c>
    </row>
    <row r="478" spans="14:19">
      <c r="N478" s="133" t="s">
        <v>5455</v>
      </c>
      <c r="O478" s="133" t="s">
        <v>5518</v>
      </c>
      <c r="P478" s="135" t="s">
        <v>683</v>
      </c>
      <c r="Q478" s="145" t="str">
        <f t="shared" si="8"/>
        <v>24 - CANTILLAC</v>
      </c>
      <c r="R478" s="140">
        <v>44680</v>
      </c>
      <c r="S478" s="140">
        <v>44693</v>
      </c>
    </row>
    <row r="479" spans="14:19">
      <c r="N479" s="133" t="s">
        <v>5455</v>
      </c>
      <c r="O479" s="133" t="s">
        <v>5519</v>
      </c>
      <c r="P479" s="135" t="s">
        <v>684</v>
      </c>
      <c r="Q479" s="145" t="str">
        <f t="shared" si="8"/>
        <v>24 - CAPDROT</v>
      </c>
      <c r="R479" s="140">
        <v>44675</v>
      </c>
      <c r="S479" s="140">
        <v>44735</v>
      </c>
    </row>
    <row r="480" spans="14:19">
      <c r="N480" s="133" t="s">
        <v>5455</v>
      </c>
      <c r="O480" s="133" t="s">
        <v>5520</v>
      </c>
      <c r="P480" s="135" t="s">
        <v>685</v>
      </c>
      <c r="Q480" s="145" t="str">
        <f t="shared" si="8"/>
        <v>24 - CARLUX</v>
      </c>
      <c r="R480" s="140">
        <v>44655</v>
      </c>
      <c r="S480" s="140">
        <v>44751</v>
      </c>
    </row>
    <row r="481" spans="14:19">
      <c r="N481" s="133" t="s">
        <v>5455</v>
      </c>
      <c r="O481" s="133" t="s">
        <v>5521</v>
      </c>
      <c r="P481" s="135" t="s">
        <v>686</v>
      </c>
      <c r="Q481" s="145" t="str">
        <f t="shared" si="8"/>
        <v>24 - CARSAC-AILLAC</v>
      </c>
      <c r="R481" s="140">
        <v>44655</v>
      </c>
      <c r="S481" s="140">
        <v>44693</v>
      </c>
    </row>
    <row r="482" spans="14:19">
      <c r="N482" s="133" t="s">
        <v>5455</v>
      </c>
      <c r="O482" s="133" t="s">
        <v>5522</v>
      </c>
      <c r="P482" s="135" t="s">
        <v>687</v>
      </c>
      <c r="Q482" s="145" t="str">
        <f t="shared" si="8"/>
        <v>24 - CARVES</v>
      </c>
      <c r="R482" s="140">
        <v>44665</v>
      </c>
      <c r="S482" s="140">
        <v>44693</v>
      </c>
    </row>
    <row r="483" spans="14:19">
      <c r="N483" s="133" t="s">
        <v>5455</v>
      </c>
      <c r="O483" s="133" t="s">
        <v>5523</v>
      </c>
      <c r="P483" s="135" t="s">
        <v>688</v>
      </c>
      <c r="Q483" s="145" t="str">
        <f t="shared" si="8"/>
        <v>24 - CASSAGNE</v>
      </c>
      <c r="R483" s="140">
        <v>44655</v>
      </c>
      <c r="S483" s="140">
        <v>44768</v>
      </c>
    </row>
    <row r="484" spans="14:19" ht="24">
      <c r="N484" s="133" t="s">
        <v>5455</v>
      </c>
      <c r="O484" s="133" t="s">
        <v>5524</v>
      </c>
      <c r="P484" s="135" t="s">
        <v>689</v>
      </c>
      <c r="Q484" s="145" t="str">
        <f t="shared" si="8"/>
        <v>24 - CASTELNAUD-LA-CHAPELLE</v>
      </c>
      <c r="R484" s="140">
        <v>44655</v>
      </c>
      <c r="S484" s="140">
        <v>44735</v>
      </c>
    </row>
    <row r="485" spans="14:19" ht="24">
      <c r="N485" s="133" t="s">
        <v>5455</v>
      </c>
      <c r="O485" s="133" t="s">
        <v>5525</v>
      </c>
      <c r="P485" s="135" t="s">
        <v>690</v>
      </c>
      <c r="Q485" s="145" t="str">
        <f t="shared" si="8"/>
        <v>24 - CASTELS ET BEZENAC</v>
      </c>
      <c r="R485" s="140">
        <v>44655</v>
      </c>
      <c r="S485" s="140">
        <v>44755</v>
      </c>
    </row>
    <row r="486" spans="14:19" ht="24">
      <c r="N486" s="133" t="s">
        <v>5455</v>
      </c>
      <c r="O486" s="133" t="s">
        <v>5526</v>
      </c>
      <c r="P486" s="135" t="s">
        <v>691</v>
      </c>
      <c r="Q486" s="145" t="str">
        <f t="shared" si="8"/>
        <v>24 - CAUSE-DE-CLERANS</v>
      </c>
      <c r="R486" s="140">
        <v>44657</v>
      </c>
      <c r="S486" s="140">
        <v>44775</v>
      </c>
    </row>
    <row r="487" spans="14:19">
      <c r="N487" s="133" t="s">
        <v>5455</v>
      </c>
      <c r="O487" s="133" t="s">
        <v>5527</v>
      </c>
      <c r="P487" s="135" t="s">
        <v>692</v>
      </c>
      <c r="Q487" s="145" t="str">
        <f t="shared" si="8"/>
        <v>24 - CAZOULES</v>
      </c>
      <c r="R487" s="140">
        <v>44657</v>
      </c>
      <c r="S487" s="140">
        <v>44751</v>
      </c>
    </row>
    <row r="488" spans="14:19" ht="24">
      <c r="N488" s="133" t="s">
        <v>5455</v>
      </c>
      <c r="O488" s="133" t="s">
        <v>5528</v>
      </c>
      <c r="P488" s="135" t="s">
        <v>693</v>
      </c>
      <c r="Q488" s="145" t="str">
        <f t="shared" si="8"/>
        <v>24 - CENAC-ET-SAINT-JULIEN</v>
      </c>
      <c r="R488" s="140">
        <v>44655</v>
      </c>
      <c r="S488" s="140">
        <v>44735</v>
      </c>
    </row>
    <row r="489" spans="14:19">
      <c r="N489" s="133" t="s">
        <v>5455</v>
      </c>
      <c r="O489" s="133" t="s">
        <v>5529</v>
      </c>
      <c r="P489" s="135" t="s">
        <v>694</v>
      </c>
      <c r="Q489" s="145" t="str">
        <f t="shared" si="8"/>
        <v>24 - CHALAGNAC</v>
      </c>
      <c r="R489" s="140">
        <v>44655</v>
      </c>
      <c r="S489" s="140">
        <v>44775</v>
      </c>
    </row>
    <row r="490" spans="14:19">
      <c r="N490" s="133" t="s">
        <v>5455</v>
      </c>
      <c r="O490" s="133" t="s">
        <v>5530</v>
      </c>
      <c r="P490" s="135" t="s">
        <v>442</v>
      </c>
      <c r="Q490" s="145" t="str">
        <f t="shared" si="8"/>
        <v>24 - CHALAIS</v>
      </c>
      <c r="R490" s="140">
        <v>44658</v>
      </c>
      <c r="S490" s="140">
        <v>44726</v>
      </c>
    </row>
    <row r="491" spans="14:19" ht="24">
      <c r="N491" s="133" t="s">
        <v>5455</v>
      </c>
      <c r="O491" s="133" t="s">
        <v>5531</v>
      </c>
      <c r="P491" s="135" t="s">
        <v>695</v>
      </c>
      <c r="Q491" s="145" t="str">
        <f t="shared" si="8"/>
        <v>24 - CHAMPAGNAC-DE-BELAIR</v>
      </c>
      <c r="R491" s="140">
        <v>44671</v>
      </c>
      <c r="S491" s="140">
        <v>44693</v>
      </c>
    </row>
    <row r="492" spans="14:19" ht="24">
      <c r="N492" s="133" t="s">
        <v>5455</v>
      </c>
      <c r="O492" s="133" t="s">
        <v>5532</v>
      </c>
      <c r="P492" s="135" t="s">
        <v>696</v>
      </c>
      <c r="Q492" s="145" t="str">
        <f t="shared" si="8"/>
        <v>24 - CHAMPCEVINEL</v>
      </c>
      <c r="R492" s="140">
        <v>44657</v>
      </c>
      <c r="S492" s="140">
        <v>44693</v>
      </c>
    </row>
    <row r="493" spans="14:19" ht="24">
      <c r="N493" s="133" t="s">
        <v>5455</v>
      </c>
      <c r="O493" s="133" t="s">
        <v>5533</v>
      </c>
      <c r="P493" s="135" t="s">
        <v>697</v>
      </c>
      <c r="Q493" s="145" t="str">
        <f t="shared" si="8"/>
        <v>24 - CHAMPNIERS-ET-REILHAC</v>
      </c>
      <c r="R493" s="140">
        <v>44663</v>
      </c>
      <c r="S493" s="140">
        <v>44726</v>
      </c>
    </row>
    <row r="494" spans="14:19" ht="24">
      <c r="N494" s="133" t="s">
        <v>5455</v>
      </c>
      <c r="O494" s="133" t="s">
        <v>5534</v>
      </c>
      <c r="P494" s="135" t="s">
        <v>698</v>
      </c>
      <c r="Q494" s="145" t="str">
        <f t="shared" si="8"/>
        <v>24 - CHAMPS-ROMAIN</v>
      </c>
      <c r="R494" s="140">
        <v>44663</v>
      </c>
      <c r="S494" s="140">
        <v>44726</v>
      </c>
    </row>
    <row r="495" spans="14:19">
      <c r="N495" s="133" t="s">
        <v>5455</v>
      </c>
      <c r="O495" s="133" t="s">
        <v>5535</v>
      </c>
      <c r="P495" s="135" t="s">
        <v>699</v>
      </c>
      <c r="Q495" s="145" t="str">
        <f t="shared" si="8"/>
        <v>24 - CHANCELADE</v>
      </c>
      <c r="R495" s="140">
        <v>44657</v>
      </c>
      <c r="S495" s="140">
        <v>44693</v>
      </c>
    </row>
    <row r="496" spans="14:19">
      <c r="N496" s="133" t="s">
        <v>5455</v>
      </c>
      <c r="O496" s="133" t="s">
        <v>5536</v>
      </c>
      <c r="P496" s="135" t="s">
        <v>700</v>
      </c>
      <c r="Q496" s="145" t="str">
        <f t="shared" si="8"/>
        <v>24 - CHANTERAC</v>
      </c>
      <c r="R496" s="140">
        <v>44675</v>
      </c>
      <c r="S496" s="140">
        <v>44693</v>
      </c>
    </row>
    <row r="497" spans="14:19" ht="24">
      <c r="N497" s="133" t="s">
        <v>5455</v>
      </c>
      <c r="O497" s="133" t="s">
        <v>5537</v>
      </c>
      <c r="P497" s="135" t="s">
        <v>701</v>
      </c>
      <c r="Q497" s="145" t="str">
        <f t="shared" si="8"/>
        <v>24 - CHAPELLE-AUBAREIL</v>
      </c>
      <c r="R497" s="140">
        <v>44655</v>
      </c>
      <c r="S497" s="140">
        <v>44768</v>
      </c>
    </row>
    <row r="498" spans="14:19" ht="24">
      <c r="N498" s="133" t="s">
        <v>5455</v>
      </c>
      <c r="O498" s="133" t="s">
        <v>5538</v>
      </c>
      <c r="P498" s="135" t="s">
        <v>702</v>
      </c>
      <c r="Q498" s="145" t="str">
        <f t="shared" si="8"/>
        <v>24 - CHAPELLE-FAUCHER</v>
      </c>
      <c r="R498" s="140">
        <v>44671</v>
      </c>
      <c r="S498" s="140">
        <v>44748</v>
      </c>
    </row>
    <row r="499" spans="14:19" ht="24">
      <c r="N499" s="133" t="s">
        <v>5455</v>
      </c>
      <c r="O499" s="133" t="s">
        <v>5539</v>
      </c>
      <c r="P499" s="135" t="s">
        <v>703</v>
      </c>
      <c r="Q499" s="145" t="str">
        <f t="shared" si="8"/>
        <v>24 - CHAPELLE-GONAGUET</v>
      </c>
      <c r="R499" s="140">
        <v>44677</v>
      </c>
      <c r="S499" s="140">
        <v>44693</v>
      </c>
    </row>
    <row r="500" spans="14:19" ht="24">
      <c r="N500" s="133" t="s">
        <v>5455</v>
      </c>
      <c r="O500" s="133" t="s">
        <v>5540</v>
      </c>
      <c r="P500" s="135" t="s">
        <v>704</v>
      </c>
      <c r="Q500" s="145" t="str">
        <f t="shared" si="8"/>
        <v>24 - CHAPELLE-GRESIGNAC</v>
      </c>
      <c r="R500" s="140">
        <v>44686</v>
      </c>
      <c r="S500" s="140">
        <v>44693</v>
      </c>
    </row>
    <row r="501" spans="14:19" ht="36">
      <c r="N501" s="133" t="s">
        <v>5455</v>
      </c>
      <c r="O501" s="133" t="s">
        <v>5541</v>
      </c>
      <c r="P501" s="135" t="s">
        <v>705</v>
      </c>
      <c r="Q501" s="145" t="str">
        <f t="shared" si="8"/>
        <v>24 - CHAPELLE-MONTMOREAU</v>
      </c>
      <c r="R501" s="140">
        <v>44677</v>
      </c>
      <c r="S501" s="140">
        <v>44693</v>
      </c>
    </row>
    <row r="502" spans="14:19" ht="24">
      <c r="N502" s="133" t="s">
        <v>5455</v>
      </c>
      <c r="O502" s="133" t="s">
        <v>5542</v>
      </c>
      <c r="P502" s="135" t="s">
        <v>706</v>
      </c>
      <c r="Q502" s="145" t="str">
        <f t="shared" si="8"/>
        <v>24 - CHAPELLE-SAINT-JEAN</v>
      </c>
      <c r="R502" s="140">
        <v>44658</v>
      </c>
      <c r="S502" s="140">
        <v>44743</v>
      </c>
    </row>
    <row r="503" spans="14:19">
      <c r="N503" s="133" t="s">
        <v>5455</v>
      </c>
      <c r="O503" s="133" t="s">
        <v>5543</v>
      </c>
      <c r="P503" s="135" t="s">
        <v>707</v>
      </c>
      <c r="Q503" s="145" t="str">
        <f t="shared" si="8"/>
        <v>24 - CHASSAIGNES</v>
      </c>
      <c r="R503" s="140">
        <v>44686</v>
      </c>
      <c r="S503" s="140">
        <v>44727</v>
      </c>
    </row>
    <row r="504" spans="14:19" ht="24">
      <c r="N504" s="133" t="s">
        <v>5455</v>
      </c>
      <c r="O504" s="133" t="s">
        <v>5544</v>
      </c>
      <c r="P504" s="135" t="s">
        <v>708</v>
      </c>
      <c r="Q504" s="145" t="str">
        <f t="shared" si="8"/>
        <v>24 - CHATEAU-L'EVEQUE</v>
      </c>
      <c r="R504" s="140">
        <v>44657</v>
      </c>
      <c r="S504" s="140">
        <v>44693</v>
      </c>
    </row>
    <row r="505" spans="14:19">
      <c r="N505" s="133" t="s">
        <v>5455</v>
      </c>
      <c r="O505" s="133" t="s">
        <v>5545</v>
      </c>
      <c r="P505" s="135" t="s">
        <v>709</v>
      </c>
      <c r="Q505" s="145" t="str">
        <f t="shared" si="8"/>
        <v>24 - CHATRES</v>
      </c>
      <c r="R505" s="140">
        <v>44658</v>
      </c>
      <c r="S505" s="140">
        <v>44743</v>
      </c>
    </row>
    <row r="506" spans="14:19" ht="24">
      <c r="N506" s="133" t="s">
        <v>5455</v>
      </c>
      <c r="O506" s="133" t="s">
        <v>5546</v>
      </c>
      <c r="P506" s="135" t="s">
        <v>711</v>
      </c>
      <c r="Q506" s="145" t="str">
        <f t="shared" si="8"/>
        <v>24 - CHERVEIX-CUBAS</v>
      </c>
      <c r="R506" s="140">
        <v>44658</v>
      </c>
      <c r="S506" s="140">
        <v>44748</v>
      </c>
    </row>
    <row r="507" spans="14:19">
      <c r="N507" s="133" t="s">
        <v>5455</v>
      </c>
      <c r="O507" s="133" t="s">
        <v>5547</v>
      </c>
      <c r="P507" s="135" t="s">
        <v>712</v>
      </c>
      <c r="Q507" s="145" t="str">
        <f t="shared" si="8"/>
        <v>24 - CHOURGNAC</v>
      </c>
      <c r="R507" s="140">
        <v>44658</v>
      </c>
      <c r="S507" s="140">
        <v>44693</v>
      </c>
    </row>
    <row r="508" spans="14:19">
      <c r="N508" s="133" t="s">
        <v>5455</v>
      </c>
      <c r="O508" s="133" t="s">
        <v>5548</v>
      </c>
      <c r="P508" s="135" t="s">
        <v>713</v>
      </c>
      <c r="Q508" s="145" t="str">
        <f t="shared" si="8"/>
        <v>24 - CLADECH</v>
      </c>
      <c r="R508" s="140">
        <v>44665</v>
      </c>
      <c r="S508" s="140">
        <v>44693</v>
      </c>
    </row>
    <row r="509" spans="14:19" ht="24">
      <c r="N509" s="133" t="s">
        <v>5455</v>
      </c>
      <c r="O509" s="133" t="s">
        <v>5549</v>
      </c>
      <c r="P509" s="135" t="s">
        <v>714</v>
      </c>
      <c r="Q509" s="145" t="str">
        <f t="shared" si="8"/>
        <v>24 - CLERMONT-DE-BEAUREGARD</v>
      </c>
      <c r="R509" s="140">
        <v>44655</v>
      </c>
      <c r="S509" s="140">
        <v>44775</v>
      </c>
    </row>
    <row r="510" spans="14:19" ht="24">
      <c r="N510" s="133" t="s">
        <v>5455</v>
      </c>
      <c r="O510" s="133" t="s">
        <v>5550</v>
      </c>
      <c r="P510" s="135" t="s">
        <v>715</v>
      </c>
      <c r="Q510" s="145" t="str">
        <f t="shared" si="8"/>
        <v>24 - CLERMONT-D'EXCIDEUIL</v>
      </c>
      <c r="R510" s="140">
        <v>44658</v>
      </c>
      <c r="S510" s="140">
        <v>44748</v>
      </c>
    </row>
    <row r="511" spans="14:19">
      <c r="N511" s="133" t="s">
        <v>5455</v>
      </c>
      <c r="O511" s="133" t="s">
        <v>5551</v>
      </c>
      <c r="P511" s="135" t="s">
        <v>716</v>
      </c>
      <c r="Q511" s="145" t="str">
        <f t="shared" si="8"/>
        <v>24 - COLOMBIER</v>
      </c>
      <c r="R511" s="140">
        <v>44657</v>
      </c>
      <c r="S511" s="140">
        <v>44740</v>
      </c>
    </row>
    <row r="512" spans="14:19">
      <c r="N512" s="133" t="s">
        <v>5455</v>
      </c>
      <c r="O512" s="133" t="s">
        <v>5552</v>
      </c>
      <c r="P512" s="135" t="s">
        <v>717</v>
      </c>
      <c r="Q512" s="145" t="str">
        <f t="shared" si="8"/>
        <v>24 - COLY</v>
      </c>
      <c r="R512" s="140">
        <v>44657</v>
      </c>
      <c r="S512" s="140">
        <v>44751</v>
      </c>
    </row>
    <row r="513" spans="14:19" ht="24">
      <c r="N513" s="133" t="s">
        <v>5455</v>
      </c>
      <c r="O513" s="133" t="s">
        <v>5553</v>
      </c>
      <c r="P513" s="135" t="s">
        <v>718</v>
      </c>
      <c r="Q513" s="145" t="str">
        <f t="shared" si="8"/>
        <v>24 - COMBERANCHE-ET-EPELUCHE</v>
      </c>
      <c r="R513" s="140">
        <v>44686</v>
      </c>
      <c r="S513" s="140">
        <v>44727</v>
      </c>
    </row>
    <row r="514" spans="14:19" ht="24">
      <c r="N514" s="133" t="s">
        <v>5455</v>
      </c>
      <c r="O514" s="133" t="s">
        <v>5554</v>
      </c>
      <c r="P514" s="135" t="s">
        <v>719</v>
      </c>
      <c r="Q514" s="145" t="str">
        <f t="shared" si="8"/>
        <v>24 - CONDAT-SUR-TRINCOU</v>
      </c>
      <c r="R514" s="140">
        <v>44671</v>
      </c>
      <c r="S514" s="140">
        <v>44693</v>
      </c>
    </row>
    <row r="515" spans="14:19" ht="24">
      <c r="N515" s="133" t="s">
        <v>5455</v>
      </c>
      <c r="O515" s="133" t="s">
        <v>5555</v>
      </c>
      <c r="P515" s="135" t="s">
        <v>720</v>
      </c>
      <c r="Q515" s="145" t="str">
        <f t="shared" si="8"/>
        <v>24 - CONDAT-SUR-VEZERE</v>
      </c>
      <c r="R515" s="140">
        <v>44657</v>
      </c>
      <c r="S515" s="140">
        <v>44751</v>
      </c>
    </row>
    <row r="516" spans="14:19" ht="24">
      <c r="N516" s="133" t="s">
        <v>5455</v>
      </c>
      <c r="O516" s="133" t="s">
        <v>5556</v>
      </c>
      <c r="P516" s="135" t="s">
        <v>721</v>
      </c>
      <c r="Q516" s="145" t="str">
        <f t="shared" si="8"/>
        <v>24 - CONNE-DE-LABARDE</v>
      </c>
      <c r="R516" s="140">
        <v>44657</v>
      </c>
      <c r="S516" s="140">
        <v>44740</v>
      </c>
    </row>
    <row r="517" spans="14:19">
      <c r="N517" s="133" t="s">
        <v>5455</v>
      </c>
      <c r="O517" s="133" t="s">
        <v>5557</v>
      </c>
      <c r="P517" s="135" t="s">
        <v>722</v>
      </c>
      <c r="Q517" s="145" t="str">
        <f t="shared" si="8"/>
        <v>24 - COQUILLE</v>
      </c>
      <c r="R517" s="140">
        <v>44658</v>
      </c>
      <c r="S517" s="140">
        <v>44726</v>
      </c>
    </row>
    <row r="518" spans="14:19" ht="24">
      <c r="N518" s="133" t="s">
        <v>5455</v>
      </c>
      <c r="O518" s="133" t="s">
        <v>5558</v>
      </c>
      <c r="P518" s="135" t="s">
        <v>723</v>
      </c>
      <c r="Q518" s="145" t="str">
        <f t="shared" si="8"/>
        <v>24 - CORGNAC-SUR-L'ISLE</v>
      </c>
      <c r="R518" s="140">
        <v>44658</v>
      </c>
      <c r="S518" s="140">
        <v>44768</v>
      </c>
    </row>
    <row r="519" spans="14:19">
      <c r="N519" s="133" t="s">
        <v>5455</v>
      </c>
      <c r="O519" s="133" t="s">
        <v>5559</v>
      </c>
      <c r="P519" s="135" t="s">
        <v>724</v>
      </c>
      <c r="Q519" s="145" t="str">
        <f t="shared" si="8"/>
        <v>24 - CORNILLE</v>
      </c>
      <c r="R519" s="140">
        <v>44657</v>
      </c>
      <c r="S519" s="140">
        <v>44693</v>
      </c>
    </row>
    <row r="520" spans="14:19" ht="36">
      <c r="N520" s="133" t="s">
        <v>5455</v>
      </c>
      <c r="O520" s="133" t="s">
        <v>5560</v>
      </c>
      <c r="P520" s="135" t="s">
        <v>710</v>
      </c>
      <c r="Q520" s="145" t="str">
        <f t="shared" si="8"/>
        <v>24 - COTEAUX PERIGOURDINS</v>
      </c>
      <c r="R520" s="140">
        <v>44655</v>
      </c>
      <c r="S520" s="140">
        <v>44768</v>
      </c>
    </row>
    <row r="521" spans="14:19">
      <c r="N521" s="133" t="s">
        <v>5455</v>
      </c>
      <c r="O521" s="133" t="s">
        <v>5561</v>
      </c>
      <c r="P521" s="135" t="s">
        <v>725</v>
      </c>
      <c r="Q521" s="145" t="str">
        <f t="shared" si="8"/>
        <v>24 - COUBJOURS</v>
      </c>
      <c r="R521" s="140">
        <v>44658</v>
      </c>
      <c r="S521" s="140">
        <v>44735</v>
      </c>
    </row>
    <row r="522" spans="14:19">
      <c r="N522" s="133" t="s">
        <v>5455</v>
      </c>
      <c r="O522" s="133" t="s">
        <v>5562</v>
      </c>
      <c r="P522" s="135" t="s">
        <v>726</v>
      </c>
      <c r="Q522" s="145" t="str">
        <f t="shared" si="8"/>
        <v>24 - COULAURES</v>
      </c>
      <c r="R522" s="140">
        <v>44658</v>
      </c>
      <c r="S522" s="140">
        <v>44768</v>
      </c>
    </row>
    <row r="523" spans="14:19" ht="24">
      <c r="N523" s="133" t="s">
        <v>5455</v>
      </c>
      <c r="O523" s="133" t="s">
        <v>5563</v>
      </c>
      <c r="P523" s="135" t="s">
        <v>727</v>
      </c>
      <c r="Q523" s="145" t="str">
        <f t="shared" ref="Q523:Q586" si="9">CONCATENATE(N523," - ",P523)</f>
        <v>24 - COULOUNIEIX-CHAMIERS</v>
      </c>
      <c r="R523" s="140">
        <v>44655</v>
      </c>
      <c r="S523" s="140">
        <v>44755</v>
      </c>
    </row>
    <row r="524" spans="14:19">
      <c r="N524" s="133" t="s">
        <v>5455</v>
      </c>
      <c r="O524" s="133" t="s">
        <v>5564</v>
      </c>
      <c r="P524" s="135" t="s">
        <v>728</v>
      </c>
      <c r="Q524" s="145" t="str">
        <f t="shared" si="9"/>
        <v>24 - COURSAC</v>
      </c>
      <c r="R524" s="140">
        <v>44655</v>
      </c>
      <c r="S524" s="140">
        <v>44755</v>
      </c>
    </row>
    <row r="525" spans="14:19" ht="24">
      <c r="N525" s="133" t="s">
        <v>5455</v>
      </c>
      <c r="O525" s="133" t="s">
        <v>5565</v>
      </c>
      <c r="P525" s="135" t="s">
        <v>729</v>
      </c>
      <c r="Q525" s="145" t="str">
        <f t="shared" si="9"/>
        <v>24 - COURS-DE-PILE</v>
      </c>
      <c r="R525" s="140">
        <v>44657</v>
      </c>
      <c r="S525" s="140">
        <v>44740</v>
      </c>
    </row>
    <row r="526" spans="14:19" ht="36">
      <c r="N526" s="133" t="s">
        <v>5455</v>
      </c>
      <c r="O526" s="133" t="s">
        <v>5566</v>
      </c>
      <c r="P526" s="135" t="s">
        <v>730</v>
      </c>
      <c r="Q526" s="145" t="str">
        <f t="shared" si="9"/>
        <v>24 - COUX ET BIGAROQUE-MOUZENS</v>
      </c>
      <c r="R526" s="140">
        <v>44655</v>
      </c>
      <c r="S526" s="140">
        <v>44755</v>
      </c>
    </row>
    <row r="527" spans="14:19" ht="24">
      <c r="N527" s="133" t="s">
        <v>5455</v>
      </c>
      <c r="O527" s="133" t="s">
        <v>5567</v>
      </c>
      <c r="P527" s="135" t="s">
        <v>731</v>
      </c>
      <c r="Q527" s="145" t="str">
        <f t="shared" si="9"/>
        <v>24 - COUZE-ET-SAINT-FRONT</v>
      </c>
      <c r="R527" s="140">
        <v>44655</v>
      </c>
      <c r="S527" s="140">
        <v>44755</v>
      </c>
    </row>
    <row r="528" spans="14:19">
      <c r="N528" s="133" t="s">
        <v>5455</v>
      </c>
      <c r="O528" s="133" t="s">
        <v>5568</v>
      </c>
      <c r="P528" s="135" t="s">
        <v>732</v>
      </c>
      <c r="Q528" s="145" t="str">
        <f t="shared" si="9"/>
        <v>24 - CREYSSE</v>
      </c>
      <c r="R528" s="140">
        <v>44657</v>
      </c>
      <c r="S528" s="140">
        <v>44755</v>
      </c>
    </row>
    <row r="529" spans="14:19" ht="24">
      <c r="N529" s="133" t="s">
        <v>5455</v>
      </c>
      <c r="O529" s="133" t="s">
        <v>5569</v>
      </c>
      <c r="P529" s="135" t="s">
        <v>733</v>
      </c>
      <c r="Q529" s="145" t="str">
        <f t="shared" si="9"/>
        <v>24 - CREYSSENSAC-ET-PISSOT</v>
      </c>
      <c r="R529" s="140">
        <v>44655</v>
      </c>
      <c r="S529" s="140">
        <v>44775</v>
      </c>
    </row>
    <row r="530" spans="14:19" ht="36">
      <c r="N530" s="133" t="s">
        <v>5455</v>
      </c>
      <c r="O530" s="133" t="s">
        <v>5570</v>
      </c>
      <c r="P530" s="135" t="s">
        <v>734</v>
      </c>
      <c r="Q530" s="145" t="str">
        <f t="shared" si="9"/>
        <v>24 - CUBJAC-AUVEZERE-VAL D'ANS</v>
      </c>
      <c r="R530" s="140">
        <v>44657</v>
      </c>
      <c r="S530" s="140">
        <v>44748</v>
      </c>
    </row>
    <row r="531" spans="14:19">
      <c r="N531" s="133" t="s">
        <v>5455</v>
      </c>
      <c r="O531" s="133" t="s">
        <v>5571</v>
      </c>
      <c r="P531" s="135" t="s">
        <v>735</v>
      </c>
      <c r="Q531" s="145" t="str">
        <f t="shared" si="9"/>
        <v>24 - CUNEGES</v>
      </c>
      <c r="R531" s="140">
        <v>44666</v>
      </c>
      <c r="S531" s="140">
        <v>44740</v>
      </c>
    </row>
    <row r="532" spans="14:19">
      <c r="N532" s="133" t="s">
        <v>5455</v>
      </c>
      <c r="O532" s="133" t="s">
        <v>5572</v>
      </c>
      <c r="P532" s="135" t="s">
        <v>736</v>
      </c>
      <c r="Q532" s="145" t="str">
        <f t="shared" si="9"/>
        <v>24 - DAGLAN</v>
      </c>
      <c r="R532" s="140">
        <v>44671</v>
      </c>
      <c r="S532" s="140">
        <v>44735</v>
      </c>
    </row>
    <row r="533" spans="14:19">
      <c r="N533" s="133" t="s">
        <v>5455</v>
      </c>
      <c r="O533" s="133" t="s">
        <v>5573</v>
      </c>
      <c r="P533" s="135" t="s">
        <v>737</v>
      </c>
      <c r="Q533" s="145" t="str">
        <f t="shared" si="9"/>
        <v>24 - DOISSAT</v>
      </c>
      <c r="R533" s="140">
        <v>44675</v>
      </c>
      <c r="S533" s="140">
        <v>44735</v>
      </c>
    </row>
    <row r="534" spans="14:19">
      <c r="N534" s="133" t="s">
        <v>5455</v>
      </c>
      <c r="O534" s="133" t="s">
        <v>5574</v>
      </c>
      <c r="P534" s="135" t="s">
        <v>738</v>
      </c>
      <c r="Q534" s="145" t="str">
        <f t="shared" si="9"/>
        <v>24 - DOMME</v>
      </c>
      <c r="R534" s="140">
        <v>44655</v>
      </c>
      <c r="S534" s="140">
        <v>44735</v>
      </c>
    </row>
    <row r="535" spans="14:19">
      <c r="N535" s="133" t="s">
        <v>5455</v>
      </c>
      <c r="O535" s="133" t="s">
        <v>5575</v>
      </c>
      <c r="P535" s="135" t="s">
        <v>739</v>
      </c>
      <c r="Q535" s="145" t="str">
        <f t="shared" si="9"/>
        <v>24 - DORNAC</v>
      </c>
      <c r="R535" s="140">
        <v>44655</v>
      </c>
      <c r="S535" s="140">
        <v>44768</v>
      </c>
    </row>
    <row r="536" spans="14:19">
      <c r="N536" s="133" t="s">
        <v>5455</v>
      </c>
      <c r="O536" s="133" t="s">
        <v>5576</v>
      </c>
      <c r="P536" s="135" t="s">
        <v>740</v>
      </c>
      <c r="Q536" s="145" t="str">
        <f t="shared" si="9"/>
        <v>24 - DOUVILLE</v>
      </c>
      <c r="R536" s="140">
        <v>44655</v>
      </c>
      <c r="S536" s="140">
        <v>44775</v>
      </c>
    </row>
    <row r="537" spans="14:19">
      <c r="N537" s="133" t="s">
        <v>5455</v>
      </c>
      <c r="O537" s="133" t="s">
        <v>5577</v>
      </c>
      <c r="P537" s="135" t="s">
        <v>741</v>
      </c>
      <c r="Q537" s="145" t="str">
        <f t="shared" si="9"/>
        <v>24 - DOUZE</v>
      </c>
      <c r="R537" s="140">
        <v>44655</v>
      </c>
      <c r="S537" s="140">
        <v>44775</v>
      </c>
    </row>
    <row r="538" spans="14:19">
      <c r="N538" s="133" t="s">
        <v>5455</v>
      </c>
      <c r="O538" s="133" t="s">
        <v>5578</v>
      </c>
      <c r="P538" s="135" t="s">
        <v>742</v>
      </c>
      <c r="Q538" s="145" t="str">
        <f t="shared" si="9"/>
        <v>24 - DOUZILLAC</v>
      </c>
      <c r="R538" s="140">
        <v>44671</v>
      </c>
      <c r="S538" s="140">
        <v>44755</v>
      </c>
    </row>
    <row r="539" spans="14:19">
      <c r="N539" s="133" t="s">
        <v>5455</v>
      </c>
      <c r="O539" s="133" t="s">
        <v>5579</v>
      </c>
      <c r="P539" s="135" t="s">
        <v>743</v>
      </c>
      <c r="Q539" s="145" t="str">
        <f t="shared" si="9"/>
        <v>24 - DUSSAC</v>
      </c>
      <c r="R539" s="140">
        <v>44658</v>
      </c>
      <c r="S539" s="140">
        <v>44768</v>
      </c>
    </row>
    <row r="540" spans="14:19">
      <c r="N540" s="133" t="s">
        <v>5455</v>
      </c>
      <c r="O540" s="133" t="s">
        <v>5580</v>
      </c>
      <c r="P540" s="135" t="s">
        <v>744</v>
      </c>
      <c r="Q540" s="145" t="str">
        <f t="shared" si="9"/>
        <v>24 - ECHOURGNAC</v>
      </c>
      <c r="R540" s="140">
        <v>44686</v>
      </c>
      <c r="S540" s="140">
        <v>44693</v>
      </c>
    </row>
    <row r="541" spans="14:19" ht="24">
      <c r="N541" s="133" t="s">
        <v>5455</v>
      </c>
      <c r="O541" s="133" t="s">
        <v>5581</v>
      </c>
      <c r="P541" s="135" t="s">
        <v>745</v>
      </c>
      <c r="Q541" s="145" t="str">
        <f t="shared" si="9"/>
        <v>24 - EGLISE-NEUVE-DE-VERGT</v>
      </c>
      <c r="R541" s="140">
        <v>44655</v>
      </c>
      <c r="S541" s="140">
        <v>44775</v>
      </c>
    </row>
    <row r="542" spans="14:19" ht="24">
      <c r="N542" s="133" t="s">
        <v>5455</v>
      </c>
      <c r="O542" s="133" t="s">
        <v>5582</v>
      </c>
      <c r="P542" s="135" t="s">
        <v>746</v>
      </c>
      <c r="Q542" s="145" t="str">
        <f t="shared" si="9"/>
        <v>24 - EGLISE-NEUVE-D'ISSAC</v>
      </c>
      <c r="R542" s="140">
        <v>44657</v>
      </c>
      <c r="S542" s="140">
        <v>44755</v>
      </c>
    </row>
    <row r="543" spans="14:19">
      <c r="N543" s="133" t="s">
        <v>5455</v>
      </c>
      <c r="O543" s="133" t="s">
        <v>5583</v>
      </c>
      <c r="P543" s="135" t="s">
        <v>747</v>
      </c>
      <c r="Q543" s="145" t="str">
        <f t="shared" si="9"/>
        <v>24 - ESCOIRE</v>
      </c>
      <c r="R543" s="140">
        <v>44657</v>
      </c>
      <c r="S543" s="140">
        <v>44693</v>
      </c>
    </row>
    <row r="544" spans="14:19">
      <c r="N544" s="133" t="s">
        <v>5455</v>
      </c>
      <c r="O544" s="133" t="s">
        <v>5584</v>
      </c>
      <c r="P544" s="135" t="s">
        <v>748</v>
      </c>
      <c r="Q544" s="145" t="str">
        <f t="shared" si="9"/>
        <v>24 - ETOUARS</v>
      </c>
      <c r="R544" s="140">
        <v>44663</v>
      </c>
      <c r="S544" s="140">
        <v>44693</v>
      </c>
    </row>
    <row r="545" spans="14:19">
      <c r="N545" s="133" t="s">
        <v>5455</v>
      </c>
      <c r="O545" s="133" t="s">
        <v>5585</v>
      </c>
      <c r="P545" s="135" t="s">
        <v>749</v>
      </c>
      <c r="Q545" s="145" t="str">
        <f t="shared" si="9"/>
        <v>24 - EXCIDEUIL</v>
      </c>
      <c r="R545" s="140">
        <v>44658</v>
      </c>
      <c r="S545" s="140">
        <v>44748</v>
      </c>
    </row>
    <row r="546" spans="14:19" ht="36">
      <c r="N546" s="133" t="s">
        <v>5455</v>
      </c>
      <c r="O546" s="133" t="s">
        <v>5586</v>
      </c>
      <c r="P546" s="135" t="s">
        <v>750</v>
      </c>
      <c r="Q546" s="145" t="str">
        <f t="shared" si="9"/>
        <v>24 - EYGURANDE-ET-GARDEDEUIL</v>
      </c>
      <c r="R546" s="140">
        <v>44686</v>
      </c>
      <c r="S546" s="140">
        <v>44693</v>
      </c>
    </row>
    <row r="547" spans="14:19">
      <c r="N547" s="133" t="s">
        <v>5455</v>
      </c>
      <c r="O547" s="133" t="s">
        <v>5587</v>
      </c>
      <c r="P547" s="135" t="s">
        <v>751</v>
      </c>
      <c r="Q547" s="145" t="str">
        <f t="shared" si="9"/>
        <v>24 - EYMET</v>
      </c>
      <c r="R547" s="140">
        <v>44666</v>
      </c>
      <c r="S547" s="140">
        <v>44755</v>
      </c>
    </row>
    <row r="548" spans="14:19" ht="36">
      <c r="N548" s="133" t="s">
        <v>5455</v>
      </c>
      <c r="O548" s="133" t="s">
        <v>5588</v>
      </c>
      <c r="P548" s="135" t="s">
        <v>823</v>
      </c>
      <c r="Q548" s="145" t="str">
        <f t="shared" si="9"/>
        <v>24 - EYRAUD CREMPSE MAURENS</v>
      </c>
      <c r="R548" s="140">
        <v>44657</v>
      </c>
      <c r="S548" s="140">
        <v>44755</v>
      </c>
    </row>
    <row r="549" spans="14:19">
      <c r="N549" s="133" t="s">
        <v>5455</v>
      </c>
      <c r="O549" s="133" t="s">
        <v>5589</v>
      </c>
      <c r="P549" s="135" t="s">
        <v>753</v>
      </c>
      <c r="Q549" s="145" t="str">
        <f t="shared" si="9"/>
        <v>24 - EYVIRAT</v>
      </c>
      <c r="R549" s="140">
        <v>44671</v>
      </c>
      <c r="S549" s="140">
        <v>44693</v>
      </c>
    </row>
    <row r="550" spans="14:19">
      <c r="N550" s="133" t="s">
        <v>5455</v>
      </c>
      <c r="O550" s="133" t="s">
        <v>5590</v>
      </c>
      <c r="P550" s="135" t="s">
        <v>754</v>
      </c>
      <c r="Q550" s="145" t="str">
        <f t="shared" si="9"/>
        <v>24 - EYZERAC</v>
      </c>
      <c r="R550" s="140">
        <v>44658</v>
      </c>
      <c r="S550" s="140">
        <v>44768</v>
      </c>
    </row>
    <row r="551" spans="14:19">
      <c r="N551" s="133" t="s">
        <v>5455</v>
      </c>
      <c r="O551" s="133" t="s">
        <v>5591</v>
      </c>
      <c r="P551" s="135" t="s">
        <v>755</v>
      </c>
      <c r="Q551" s="145" t="str">
        <f t="shared" si="9"/>
        <v>24 - EYZIES</v>
      </c>
      <c r="R551" s="140">
        <v>44655</v>
      </c>
      <c r="S551" s="140">
        <v>44755</v>
      </c>
    </row>
    <row r="552" spans="14:19" ht="24">
      <c r="N552" s="133" t="s">
        <v>5455</v>
      </c>
      <c r="O552" s="133" t="s">
        <v>5592</v>
      </c>
      <c r="P552" s="135" t="s">
        <v>756</v>
      </c>
      <c r="Q552" s="145" t="str">
        <f t="shared" si="9"/>
        <v>24 - FANLAC NORD DE LA GR 36</v>
      </c>
      <c r="R552" s="140">
        <v>44657</v>
      </c>
      <c r="S552" s="140">
        <v>44813</v>
      </c>
    </row>
    <row r="553" spans="14:19">
      <c r="N553" s="133" t="s">
        <v>5455</v>
      </c>
      <c r="O553" s="133" t="s">
        <v>5593</v>
      </c>
      <c r="P553" s="135" t="s">
        <v>757</v>
      </c>
      <c r="Q553" s="145" t="str">
        <f t="shared" si="9"/>
        <v>24 - FARGES</v>
      </c>
      <c r="R553" s="140">
        <v>44657</v>
      </c>
      <c r="S553" s="140">
        <v>44740</v>
      </c>
    </row>
    <row r="554" spans="14:19">
      <c r="N554" s="133" t="s">
        <v>5455</v>
      </c>
      <c r="O554" s="133" t="s">
        <v>5594</v>
      </c>
      <c r="P554" s="135" t="s">
        <v>758</v>
      </c>
      <c r="Q554" s="145" t="str">
        <f t="shared" si="9"/>
        <v>24 - FAURILLES</v>
      </c>
      <c r="R554" s="140">
        <v>44666</v>
      </c>
      <c r="S554" s="140">
        <v>44740</v>
      </c>
    </row>
    <row r="555" spans="14:19">
      <c r="N555" s="133" t="s">
        <v>5455</v>
      </c>
      <c r="O555" s="133" t="s">
        <v>5595</v>
      </c>
      <c r="P555" s="135" t="s">
        <v>759</v>
      </c>
      <c r="Q555" s="145" t="str">
        <f t="shared" si="9"/>
        <v>24 - FAUX</v>
      </c>
      <c r="R555" s="140">
        <v>44657</v>
      </c>
      <c r="S555" s="140">
        <v>44740</v>
      </c>
    </row>
    <row r="556" spans="14:19">
      <c r="N556" s="133" t="s">
        <v>5455</v>
      </c>
      <c r="O556" s="133" t="s">
        <v>5596</v>
      </c>
      <c r="P556" s="135" t="s">
        <v>760</v>
      </c>
      <c r="Q556" s="145" t="str">
        <f t="shared" si="9"/>
        <v>24 - FEUILLADE</v>
      </c>
      <c r="R556" s="140">
        <v>44657</v>
      </c>
      <c r="S556" s="140">
        <v>44768</v>
      </c>
    </row>
    <row r="557" spans="14:19">
      <c r="N557" s="133" t="s">
        <v>5455</v>
      </c>
      <c r="O557" s="133" t="s">
        <v>5597</v>
      </c>
      <c r="P557" s="135" t="s">
        <v>761</v>
      </c>
      <c r="Q557" s="145" t="str">
        <f t="shared" si="9"/>
        <v>24 - FIRBEIX</v>
      </c>
      <c r="R557" s="140">
        <v>44658</v>
      </c>
      <c r="S557" s="140">
        <v>44726</v>
      </c>
    </row>
    <row r="558" spans="14:19">
      <c r="N558" s="133" t="s">
        <v>5455</v>
      </c>
      <c r="O558" s="133" t="s">
        <v>5598</v>
      </c>
      <c r="P558" s="135" t="s">
        <v>762</v>
      </c>
      <c r="Q558" s="145" t="str">
        <f t="shared" si="9"/>
        <v>24 - FLAUGEAC</v>
      </c>
      <c r="R558" s="140">
        <v>44666</v>
      </c>
      <c r="S558" s="140">
        <v>44740</v>
      </c>
    </row>
    <row r="559" spans="14:19">
      <c r="N559" s="133" t="s">
        <v>5455</v>
      </c>
      <c r="O559" s="133" t="s">
        <v>5599</v>
      </c>
      <c r="P559" s="135" t="s">
        <v>763</v>
      </c>
      <c r="Q559" s="145" t="str">
        <f t="shared" si="9"/>
        <v>24 - FLEIX</v>
      </c>
      <c r="R559" s="140">
        <v>44675</v>
      </c>
      <c r="S559" s="140">
        <v>44693</v>
      </c>
    </row>
    <row r="560" spans="14:19">
      <c r="N560" s="133" t="s">
        <v>5455</v>
      </c>
      <c r="O560" s="133" t="s">
        <v>5600</v>
      </c>
      <c r="P560" s="135" t="s">
        <v>764</v>
      </c>
      <c r="Q560" s="145" t="str">
        <f t="shared" si="9"/>
        <v>24 - FLEURAC</v>
      </c>
      <c r="R560" s="140">
        <v>44655</v>
      </c>
      <c r="S560" s="140">
        <v>44755</v>
      </c>
    </row>
    <row r="561" spans="14:19" ht="24">
      <c r="N561" s="133" t="s">
        <v>5455</v>
      </c>
      <c r="O561" s="133" t="s">
        <v>5601</v>
      </c>
      <c r="P561" s="135" t="s">
        <v>765</v>
      </c>
      <c r="Q561" s="145" t="str">
        <f t="shared" si="9"/>
        <v>24 - FLORIMONT-GAUMIER</v>
      </c>
      <c r="R561" s="140">
        <v>44671</v>
      </c>
      <c r="S561" s="140">
        <v>44735</v>
      </c>
    </row>
    <row r="562" spans="14:19">
      <c r="N562" s="133" t="s">
        <v>5455</v>
      </c>
      <c r="O562" s="133" t="s">
        <v>5602</v>
      </c>
      <c r="P562" s="135" t="s">
        <v>766</v>
      </c>
      <c r="Q562" s="145" t="str">
        <f t="shared" si="9"/>
        <v>24 - FONROQUE</v>
      </c>
      <c r="R562" s="140">
        <v>44666</v>
      </c>
      <c r="S562" s="140">
        <v>44735</v>
      </c>
    </row>
    <row r="563" spans="14:19">
      <c r="N563" s="133" t="s">
        <v>5455</v>
      </c>
      <c r="O563" s="133" t="s">
        <v>5603</v>
      </c>
      <c r="P563" s="135" t="s">
        <v>792</v>
      </c>
      <c r="Q563" s="145" t="str">
        <f t="shared" si="9"/>
        <v>24 - FORCE</v>
      </c>
      <c r="R563" s="140">
        <v>44666</v>
      </c>
      <c r="S563" s="140">
        <v>44693</v>
      </c>
    </row>
    <row r="564" spans="14:19">
      <c r="N564" s="133" t="s">
        <v>5455</v>
      </c>
      <c r="O564" s="133" t="s">
        <v>5604</v>
      </c>
      <c r="P564" s="135" t="s">
        <v>767</v>
      </c>
      <c r="Q564" s="145" t="str">
        <f t="shared" si="9"/>
        <v>24 - FOSSEMAGNE</v>
      </c>
      <c r="R564" s="140">
        <v>44655</v>
      </c>
      <c r="S564" s="140">
        <v>44813</v>
      </c>
    </row>
    <row r="565" spans="14:19">
      <c r="N565" s="133" t="s">
        <v>5455</v>
      </c>
      <c r="O565" s="133" t="s">
        <v>5605</v>
      </c>
      <c r="P565" s="135" t="s">
        <v>768</v>
      </c>
      <c r="Q565" s="145" t="str">
        <f t="shared" si="9"/>
        <v>24 - FOULEIX</v>
      </c>
      <c r="R565" s="140">
        <v>44655</v>
      </c>
      <c r="S565" s="140">
        <v>44775</v>
      </c>
    </row>
    <row r="566" spans="14:19">
      <c r="N566" s="133" t="s">
        <v>5455</v>
      </c>
      <c r="O566" s="133" t="s">
        <v>5606</v>
      </c>
      <c r="P566" s="135" t="s">
        <v>769</v>
      </c>
      <c r="Q566" s="145" t="str">
        <f t="shared" si="9"/>
        <v>24 - FRAISSE</v>
      </c>
      <c r="R566" s="140">
        <v>44673</v>
      </c>
      <c r="S566" s="140">
        <v>44693</v>
      </c>
    </row>
    <row r="567" spans="14:19">
      <c r="N567" s="133" t="s">
        <v>5455</v>
      </c>
      <c r="O567" s="133" t="s">
        <v>5607</v>
      </c>
      <c r="P567" s="135" t="s">
        <v>770</v>
      </c>
      <c r="Q567" s="145" t="str">
        <f t="shared" si="9"/>
        <v>24 - GABILLOU</v>
      </c>
      <c r="R567" s="140">
        <v>44658</v>
      </c>
      <c r="S567" s="140">
        <v>44743</v>
      </c>
    </row>
    <row r="568" spans="14:19" ht="24">
      <c r="N568" s="133" t="s">
        <v>5455</v>
      </c>
      <c r="O568" s="133" t="s">
        <v>5608</v>
      </c>
      <c r="P568" s="135" t="s">
        <v>771</v>
      </c>
      <c r="Q568" s="145" t="str">
        <f t="shared" si="9"/>
        <v>24 - GAGEAC-ET-ROUILLAC</v>
      </c>
      <c r="R568" s="140">
        <v>44666</v>
      </c>
      <c r="S568" s="140">
        <v>44740</v>
      </c>
    </row>
    <row r="569" spans="14:19">
      <c r="N569" s="133" t="s">
        <v>5455</v>
      </c>
      <c r="O569" s="133" t="s">
        <v>5609</v>
      </c>
      <c r="P569" s="136" t="s">
        <v>772</v>
      </c>
      <c r="Q569" s="145" t="str">
        <f t="shared" si="9"/>
        <v>24 - GARDONNE</v>
      </c>
      <c r="R569" s="140">
        <v>44666</v>
      </c>
      <c r="S569" s="140">
        <v>44693</v>
      </c>
    </row>
    <row r="570" spans="14:19">
      <c r="N570" s="133" t="s">
        <v>5455</v>
      </c>
      <c r="O570" s="133" t="s">
        <v>5610</v>
      </c>
      <c r="P570" s="136" t="s">
        <v>773</v>
      </c>
      <c r="Q570" s="145" t="str">
        <f t="shared" si="9"/>
        <v>24 - GAUGEAC</v>
      </c>
      <c r="R570" s="140">
        <v>44675</v>
      </c>
      <c r="S570" s="140">
        <v>44727</v>
      </c>
    </row>
    <row r="571" spans="14:19">
      <c r="N571" s="133" t="s">
        <v>5455</v>
      </c>
      <c r="O571" s="133" t="s">
        <v>5611</v>
      </c>
      <c r="P571" s="136" t="s">
        <v>774</v>
      </c>
      <c r="Q571" s="145" t="str">
        <f t="shared" si="9"/>
        <v>24 - GENIS</v>
      </c>
      <c r="R571" s="140">
        <v>44658</v>
      </c>
      <c r="S571" s="140">
        <v>44768</v>
      </c>
    </row>
    <row r="572" spans="14:19">
      <c r="N572" s="133" t="s">
        <v>5455</v>
      </c>
      <c r="O572" s="133" t="s">
        <v>5612</v>
      </c>
      <c r="P572" s="136" t="s">
        <v>775</v>
      </c>
      <c r="Q572" s="145" t="str">
        <f t="shared" si="9"/>
        <v>24 - GINESTET</v>
      </c>
      <c r="R572" s="140">
        <v>44657</v>
      </c>
      <c r="S572" s="140">
        <v>44755</v>
      </c>
    </row>
    <row r="573" spans="14:19" ht="48">
      <c r="N573" s="133" t="s">
        <v>5455</v>
      </c>
      <c r="O573" s="133" t="s">
        <v>5613</v>
      </c>
      <c r="P573" s="136" t="s">
        <v>777</v>
      </c>
      <c r="Q573" s="145" t="str">
        <f t="shared" si="9"/>
        <v>24 - GRANGES-D'ANS (AU NORD DE LA D70)</v>
      </c>
      <c r="R573" s="140">
        <v>44658</v>
      </c>
      <c r="S573" s="140">
        <v>44743</v>
      </c>
    </row>
    <row r="574" spans="14:19" ht="48">
      <c r="N574" s="133" t="s">
        <v>5455</v>
      </c>
      <c r="O574" s="133" t="s">
        <v>5613</v>
      </c>
      <c r="P574" s="136" t="s">
        <v>776</v>
      </c>
      <c r="Q574" s="145" t="str">
        <f t="shared" si="9"/>
        <v>24 - GRANGES-D'ANS (AU SUD DE LA D70)</v>
      </c>
      <c r="R574" s="140">
        <v>44658</v>
      </c>
      <c r="S574" s="140">
        <v>44813</v>
      </c>
    </row>
    <row r="575" spans="14:19">
      <c r="N575" s="133" t="s">
        <v>5455</v>
      </c>
      <c r="O575" s="133" t="s">
        <v>5614</v>
      </c>
      <c r="P575" s="136" t="s">
        <v>778</v>
      </c>
      <c r="Q575" s="145" t="str">
        <f t="shared" si="9"/>
        <v>24 - GRIGNOLS</v>
      </c>
      <c r="R575" s="140">
        <v>44657</v>
      </c>
      <c r="S575" s="140">
        <v>44755</v>
      </c>
    </row>
    <row r="576" spans="14:19">
      <c r="N576" s="133" t="s">
        <v>5455</v>
      </c>
      <c r="O576" s="133" t="s">
        <v>5615</v>
      </c>
      <c r="P576" s="136" t="s">
        <v>779</v>
      </c>
      <c r="Q576" s="145" t="str">
        <f t="shared" si="9"/>
        <v>24 - GRIVES</v>
      </c>
      <c r="R576" s="140">
        <v>44665</v>
      </c>
      <c r="S576" s="140">
        <v>44735</v>
      </c>
    </row>
    <row r="577" spans="14:19">
      <c r="N577" s="133" t="s">
        <v>5455</v>
      </c>
      <c r="O577" s="133" t="s">
        <v>5616</v>
      </c>
      <c r="P577" s="136" t="s">
        <v>780</v>
      </c>
      <c r="Q577" s="145" t="str">
        <f t="shared" si="9"/>
        <v>24 - GROLEJAC</v>
      </c>
      <c r="R577" s="140">
        <v>44657</v>
      </c>
      <c r="S577" s="140">
        <v>44735</v>
      </c>
    </row>
    <row r="578" spans="14:19" ht="24">
      <c r="N578" s="133" t="s">
        <v>5455</v>
      </c>
      <c r="O578" s="133" t="s">
        <v>5617</v>
      </c>
      <c r="P578" s="136" t="s">
        <v>781</v>
      </c>
      <c r="Q578" s="145" t="str">
        <f t="shared" si="9"/>
        <v>24 - GRUN-BORDAS</v>
      </c>
      <c r="R578" s="140">
        <v>44655</v>
      </c>
      <c r="S578" s="140">
        <v>44775</v>
      </c>
    </row>
    <row r="579" spans="14:19">
      <c r="N579" s="133" t="s">
        <v>5455</v>
      </c>
      <c r="O579" s="133" t="s">
        <v>5618</v>
      </c>
      <c r="P579" s="136" t="s">
        <v>782</v>
      </c>
      <c r="Q579" s="145" t="str">
        <f t="shared" si="9"/>
        <v>24 - HAUTEFORT</v>
      </c>
      <c r="R579" s="140">
        <v>44658</v>
      </c>
      <c r="S579" s="140">
        <v>44748</v>
      </c>
    </row>
    <row r="580" spans="14:19">
      <c r="N580" s="133" t="s">
        <v>5455</v>
      </c>
      <c r="O580" s="133" t="s">
        <v>5619</v>
      </c>
      <c r="P580" s="136" t="s">
        <v>783</v>
      </c>
      <c r="Q580" s="145" t="str">
        <f t="shared" si="9"/>
        <v>24 - ISSAC</v>
      </c>
      <c r="R580" s="140">
        <v>44657</v>
      </c>
      <c r="S580" s="140">
        <v>44775</v>
      </c>
    </row>
    <row r="581" spans="14:19">
      <c r="N581" s="133" t="s">
        <v>5455</v>
      </c>
      <c r="O581" s="133" t="s">
        <v>5620</v>
      </c>
      <c r="P581" s="136" t="s">
        <v>784</v>
      </c>
      <c r="Q581" s="145" t="str">
        <f t="shared" si="9"/>
        <v>24 - ISSIGEAC</v>
      </c>
      <c r="R581" s="140">
        <v>44657</v>
      </c>
      <c r="S581" s="140">
        <v>44740</v>
      </c>
    </row>
    <row r="582" spans="14:19">
      <c r="N582" s="133" t="s">
        <v>5455</v>
      </c>
      <c r="O582" s="133" t="s">
        <v>5621</v>
      </c>
      <c r="P582" s="136" t="s">
        <v>785</v>
      </c>
      <c r="Q582" s="145" t="str">
        <f t="shared" si="9"/>
        <v>24 - JAURE</v>
      </c>
      <c r="R582" s="140">
        <v>44657</v>
      </c>
      <c r="S582" s="140">
        <v>44755</v>
      </c>
    </row>
    <row r="583" spans="14:19" ht="36">
      <c r="N583" s="133" t="s">
        <v>5455</v>
      </c>
      <c r="O583" s="133" t="s">
        <v>5622</v>
      </c>
      <c r="P583" s="136" t="s">
        <v>786</v>
      </c>
      <c r="Q583" s="145" t="str">
        <f t="shared" si="9"/>
        <v>24 - JAVERLHAC-ET-LA-CHAPELLE-SAINT-ROBERT</v>
      </c>
      <c r="R583" s="140">
        <v>44677</v>
      </c>
      <c r="S583" s="140">
        <v>44693</v>
      </c>
    </row>
    <row r="584" spans="14:19">
      <c r="N584" s="133" t="s">
        <v>5455</v>
      </c>
      <c r="O584" s="133" t="s">
        <v>5623</v>
      </c>
      <c r="P584" s="135" t="s">
        <v>787</v>
      </c>
      <c r="Q584" s="145" t="str">
        <f t="shared" si="9"/>
        <v>24 - JAYAC</v>
      </c>
      <c r="R584" s="140">
        <v>44655</v>
      </c>
      <c r="S584" s="140">
        <v>44768</v>
      </c>
    </row>
    <row r="585" spans="14:19" ht="24">
      <c r="N585" s="133" t="s">
        <v>5455</v>
      </c>
      <c r="O585" s="133" t="s">
        <v>5624</v>
      </c>
      <c r="P585" s="135" t="s">
        <v>788</v>
      </c>
      <c r="Q585" s="145" t="str">
        <f t="shared" si="9"/>
        <v>24 - JEMAYE-PONTEYRAUD</v>
      </c>
      <c r="R585" s="140">
        <v>44686</v>
      </c>
      <c r="S585" s="140">
        <v>44727</v>
      </c>
    </row>
    <row r="586" spans="14:19">
      <c r="N586" s="133" t="s">
        <v>5455</v>
      </c>
      <c r="O586" s="133" t="s">
        <v>5625</v>
      </c>
      <c r="P586" s="135" t="s">
        <v>789</v>
      </c>
      <c r="Q586" s="145" t="str">
        <f t="shared" si="9"/>
        <v>24 - JOURNIAC</v>
      </c>
      <c r="R586" s="140">
        <v>44657</v>
      </c>
      <c r="S586" s="140">
        <v>44775</v>
      </c>
    </row>
    <row r="587" spans="14:19" ht="24">
      <c r="N587" s="133" t="s">
        <v>5455</v>
      </c>
      <c r="O587" s="133" t="s">
        <v>5626</v>
      </c>
      <c r="P587" s="135" t="s">
        <v>790</v>
      </c>
      <c r="Q587" s="145" t="str">
        <f t="shared" ref="Q587:Q650" si="10">CONCATENATE(N587," - ",P587)</f>
        <v>24 - JUMILHAC-LE-GRAND</v>
      </c>
      <c r="R587" s="140">
        <v>44658</v>
      </c>
      <c r="S587" s="140">
        <v>44748</v>
      </c>
    </row>
    <row r="588" spans="14:19">
      <c r="N588" s="133" t="s">
        <v>5455</v>
      </c>
      <c r="O588" s="133" t="s">
        <v>5627</v>
      </c>
      <c r="P588" s="135" t="s">
        <v>791</v>
      </c>
      <c r="Q588" s="145" t="str">
        <f t="shared" si="10"/>
        <v>24 - LACROPTE</v>
      </c>
      <c r="R588" s="140">
        <v>44655</v>
      </c>
      <c r="S588" s="140">
        <v>44775</v>
      </c>
    </row>
    <row r="589" spans="14:19">
      <c r="N589" s="133" t="s">
        <v>5455</v>
      </c>
      <c r="O589" s="133" t="s">
        <v>5628</v>
      </c>
      <c r="P589" s="135" t="s">
        <v>793</v>
      </c>
      <c r="Q589" s="145" t="str">
        <f t="shared" si="10"/>
        <v>24 - LALINDE</v>
      </c>
      <c r="R589" s="140">
        <v>44657</v>
      </c>
      <c r="S589" s="140">
        <v>44775</v>
      </c>
    </row>
    <row r="590" spans="14:19" ht="24">
      <c r="N590" s="133" t="s">
        <v>5455</v>
      </c>
      <c r="O590" s="133" t="s">
        <v>5629</v>
      </c>
      <c r="P590" s="135" t="s">
        <v>794</v>
      </c>
      <c r="Q590" s="145" t="str">
        <f t="shared" si="10"/>
        <v>24 - LAMONZIE-MONTASTRUC</v>
      </c>
      <c r="R590" s="140">
        <v>44655</v>
      </c>
      <c r="S590" s="140">
        <v>44775</v>
      </c>
    </row>
    <row r="591" spans="14:19" ht="24">
      <c r="N591" s="133" t="s">
        <v>5455</v>
      </c>
      <c r="O591" s="133" t="s">
        <v>5630</v>
      </c>
      <c r="P591" s="135" t="s">
        <v>795</v>
      </c>
      <c r="Q591" s="145" t="str">
        <f t="shared" si="10"/>
        <v>24 - LAMONZIE-SAINT-MARTIN</v>
      </c>
      <c r="R591" s="140">
        <v>44666</v>
      </c>
      <c r="S591" s="140">
        <v>44693</v>
      </c>
    </row>
    <row r="592" spans="14:19">
      <c r="N592" s="133" t="s">
        <v>5455</v>
      </c>
      <c r="O592" s="133" t="s">
        <v>5631</v>
      </c>
      <c r="P592" s="135" t="s">
        <v>796</v>
      </c>
      <c r="Q592" s="145" t="str">
        <f t="shared" si="10"/>
        <v>24 - LANOUAILLE</v>
      </c>
      <c r="R592" s="140">
        <v>44658</v>
      </c>
      <c r="S592" s="140">
        <v>44768</v>
      </c>
    </row>
    <row r="593" spans="14:19">
      <c r="N593" s="133" t="s">
        <v>5455</v>
      </c>
      <c r="O593" s="133" t="s">
        <v>5632</v>
      </c>
      <c r="P593" s="135" t="s">
        <v>797</v>
      </c>
      <c r="Q593" s="145" t="str">
        <f t="shared" si="10"/>
        <v>24 - LANQUAIS</v>
      </c>
      <c r="R593" s="140">
        <v>44657</v>
      </c>
      <c r="S593" s="140">
        <v>44740</v>
      </c>
    </row>
    <row r="594" spans="14:19" ht="24">
      <c r="N594" s="133" t="s">
        <v>5455</v>
      </c>
      <c r="O594" s="133" t="s">
        <v>5633</v>
      </c>
      <c r="P594" s="135" t="s">
        <v>798</v>
      </c>
      <c r="Q594" s="145" t="str">
        <f t="shared" si="10"/>
        <v>24 - LARDIN-SAINT-LAZARE</v>
      </c>
      <c r="R594" s="140">
        <v>44655</v>
      </c>
      <c r="S594" s="140">
        <v>44751</v>
      </c>
    </row>
    <row r="595" spans="14:19">
      <c r="N595" s="133" t="s">
        <v>5455</v>
      </c>
      <c r="O595" s="133" t="s">
        <v>5634</v>
      </c>
      <c r="P595" s="135" t="s">
        <v>799</v>
      </c>
      <c r="Q595" s="145" t="str">
        <f t="shared" si="10"/>
        <v>24 - LARZAC</v>
      </c>
      <c r="R595" s="140">
        <v>44665</v>
      </c>
      <c r="S595" s="140">
        <v>44735</v>
      </c>
    </row>
    <row r="596" spans="14:19">
      <c r="N596" s="133" t="s">
        <v>5455</v>
      </c>
      <c r="O596" s="133" t="s">
        <v>5635</v>
      </c>
      <c r="P596" s="135" t="s">
        <v>800</v>
      </c>
      <c r="Q596" s="145" t="str">
        <f t="shared" si="10"/>
        <v>24 - LAVALADE</v>
      </c>
      <c r="R596" s="140">
        <v>44675</v>
      </c>
      <c r="S596" s="140">
        <v>44727</v>
      </c>
    </row>
    <row r="597" spans="14:19">
      <c r="N597" s="133" t="s">
        <v>5455</v>
      </c>
      <c r="O597" s="133" t="s">
        <v>5636</v>
      </c>
      <c r="P597" s="135" t="s">
        <v>801</v>
      </c>
      <c r="Q597" s="145" t="str">
        <f t="shared" si="10"/>
        <v>24 - LAVAUR</v>
      </c>
      <c r="R597" s="140">
        <v>44675</v>
      </c>
      <c r="S597" s="140">
        <v>44735</v>
      </c>
    </row>
    <row r="598" spans="14:19">
      <c r="N598" s="133" t="s">
        <v>5455</v>
      </c>
      <c r="O598" s="133" t="s">
        <v>5637</v>
      </c>
      <c r="P598" s="135" t="s">
        <v>802</v>
      </c>
      <c r="Q598" s="145" t="str">
        <f t="shared" si="10"/>
        <v>24 - LAVEYSSIERE</v>
      </c>
      <c r="R598" s="140">
        <v>44657</v>
      </c>
      <c r="S598" s="140">
        <v>44755</v>
      </c>
    </row>
    <row r="599" spans="14:19">
      <c r="N599" s="133" t="s">
        <v>5455</v>
      </c>
      <c r="O599" s="133" t="s">
        <v>5638</v>
      </c>
      <c r="P599" s="135" t="s">
        <v>803</v>
      </c>
      <c r="Q599" s="145" t="str">
        <f t="shared" si="10"/>
        <v>24 - LECHES</v>
      </c>
      <c r="R599" s="140">
        <v>44665</v>
      </c>
      <c r="S599" s="140">
        <v>44755</v>
      </c>
    </row>
    <row r="600" spans="14:19" ht="24">
      <c r="N600" s="133" t="s">
        <v>5455</v>
      </c>
      <c r="O600" s="133" t="s">
        <v>5639</v>
      </c>
      <c r="P600" s="135" t="s">
        <v>804</v>
      </c>
      <c r="Q600" s="145" t="str">
        <f t="shared" si="10"/>
        <v>24 - LEGUILLAC-DE-L'AUCHE</v>
      </c>
      <c r="R600" s="140">
        <v>44675</v>
      </c>
      <c r="S600" s="140">
        <v>44693</v>
      </c>
    </row>
    <row r="601" spans="14:19">
      <c r="N601" s="133" t="s">
        <v>5455</v>
      </c>
      <c r="O601" s="133" t="s">
        <v>5640</v>
      </c>
      <c r="P601" s="135" t="s">
        <v>805</v>
      </c>
      <c r="Q601" s="145" t="str">
        <f t="shared" si="10"/>
        <v>24 - LEMBRAS</v>
      </c>
      <c r="R601" s="140">
        <v>44657</v>
      </c>
      <c r="S601" s="140">
        <v>44755</v>
      </c>
    </row>
    <row r="602" spans="14:19">
      <c r="N602" s="133" t="s">
        <v>5455</v>
      </c>
      <c r="O602" s="133" t="s">
        <v>5641</v>
      </c>
      <c r="P602" s="135" t="s">
        <v>806</v>
      </c>
      <c r="Q602" s="145" t="str">
        <f t="shared" si="10"/>
        <v>24 - LEMPZOURS</v>
      </c>
      <c r="R602" s="140">
        <v>44671</v>
      </c>
      <c r="S602" s="140">
        <v>44748</v>
      </c>
    </row>
    <row r="603" spans="14:19">
      <c r="N603" s="133" t="s">
        <v>5455</v>
      </c>
      <c r="O603" s="133" t="s">
        <v>5642</v>
      </c>
      <c r="P603" s="135" t="s">
        <v>807</v>
      </c>
      <c r="Q603" s="145" t="str">
        <f t="shared" si="10"/>
        <v>24 - LIMEUIL</v>
      </c>
      <c r="R603" s="140">
        <v>44657</v>
      </c>
      <c r="S603" s="140">
        <v>44755</v>
      </c>
    </row>
    <row r="604" spans="14:19">
      <c r="N604" s="133" t="s">
        <v>5455</v>
      </c>
      <c r="O604" s="133" t="s">
        <v>5643</v>
      </c>
      <c r="P604" s="135" t="s">
        <v>808</v>
      </c>
      <c r="Q604" s="145" t="str">
        <f t="shared" si="10"/>
        <v>24 - LIMEYRAT</v>
      </c>
      <c r="R604" s="140">
        <v>44657</v>
      </c>
      <c r="S604" s="140">
        <v>44813</v>
      </c>
    </row>
    <row r="605" spans="14:19" ht="24">
      <c r="N605" s="133" t="s">
        <v>5455</v>
      </c>
      <c r="O605" s="133" t="s">
        <v>5644</v>
      </c>
      <c r="P605" s="135" t="s">
        <v>809</v>
      </c>
      <c r="Q605" s="145" t="str">
        <f t="shared" si="10"/>
        <v>24 - LIORAC-SUR-LOUYRE</v>
      </c>
      <c r="R605" s="140">
        <v>44655</v>
      </c>
      <c r="S605" s="140">
        <v>44775</v>
      </c>
    </row>
    <row r="606" spans="14:19">
      <c r="N606" s="133" t="s">
        <v>5455</v>
      </c>
      <c r="O606" s="133" t="s">
        <v>5645</v>
      </c>
      <c r="P606" s="135" t="s">
        <v>810</v>
      </c>
      <c r="Q606" s="145" t="str">
        <f t="shared" si="10"/>
        <v>24 - LISLE</v>
      </c>
      <c r="R606" s="140">
        <v>44677</v>
      </c>
      <c r="S606" s="140">
        <v>44693</v>
      </c>
    </row>
    <row r="607" spans="14:19">
      <c r="N607" s="133" t="s">
        <v>5455</v>
      </c>
      <c r="O607" s="133" t="s">
        <v>5646</v>
      </c>
      <c r="P607" s="135" t="s">
        <v>811</v>
      </c>
      <c r="Q607" s="145" t="str">
        <f t="shared" si="10"/>
        <v>24 - LOLME</v>
      </c>
      <c r="R607" s="140">
        <v>44675</v>
      </c>
      <c r="S607" s="140">
        <v>44727</v>
      </c>
    </row>
    <row r="608" spans="14:19">
      <c r="N608" s="133" t="s">
        <v>5455</v>
      </c>
      <c r="O608" s="133" t="s">
        <v>5647</v>
      </c>
      <c r="P608" s="135" t="s">
        <v>812</v>
      </c>
      <c r="Q608" s="145" t="str">
        <f t="shared" si="10"/>
        <v>24 - LOUBEJAC</v>
      </c>
      <c r="R608" s="140">
        <v>44675</v>
      </c>
      <c r="S608" s="140">
        <v>44735</v>
      </c>
    </row>
    <row r="609" spans="14:19">
      <c r="N609" s="133" t="s">
        <v>5455</v>
      </c>
      <c r="O609" s="133" t="s">
        <v>5648</v>
      </c>
      <c r="P609" s="135" t="s">
        <v>813</v>
      </c>
      <c r="Q609" s="145" t="str">
        <f t="shared" si="10"/>
        <v>24 - LUNAS</v>
      </c>
      <c r="R609" s="140">
        <v>44665</v>
      </c>
      <c r="S609" s="140">
        <v>44755</v>
      </c>
    </row>
    <row r="610" spans="14:19">
      <c r="N610" s="133" t="s">
        <v>5455</v>
      </c>
      <c r="O610" s="133" t="s">
        <v>5649</v>
      </c>
      <c r="P610" s="135" t="s">
        <v>814</v>
      </c>
      <c r="Q610" s="145" t="str">
        <f t="shared" si="10"/>
        <v>24 - LUSIGNAC</v>
      </c>
      <c r="R610" s="140">
        <v>44686</v>
      </c>
      <c r="S610" s="140">
        <v>44693</v>
      </c>
    </row>
    <row r="611" spans="14:19" ht="36">
      <c r="N611" s="133" t="s">
        <v>5455</v>
      </c>
      <c r="O611" s="133" t="s">
        <v>5650</v>
      </c>
      <c r="P611" s="135" t="s">
        <v>815</v>
      </c>
      <c r="Q611" s="145" t="str">
        <f t="shared" si="10"/>
        <v>24 - LUSSAS-ET-NONTRONNEAU</v>
      </c>
      <c r="R611" s="140">
        <v>44677</v>
      </c>
      <c r="S611" s="140">
        <v>44693</v>
      </c>
    </row>
    <row r="612" spans="14:19">
      <c r="N612" s="133" t="s">
        <v>5455</v>
      </c>
      <c r="O612" s="133" t="s">
        <v>5651</v>
      </c>
      <c r="P612" s="135" t="s">
        <v>816</v>
      </c>
      <c r="Q612" s="145" t="str">
        <f t="shared" si="10"/>
        <v>24 - MANAURIE</v>
      </c>
      <c r="R612" s="140">
        <v>44657</v>
      </c>
      <c r="S612" s="140">
        <v>44775</v>
      </c>
    </row>
    <row r="613" spans="14:19" ht="24">
      <c r="N613" s="133" t="s">
        <v>5455</v>
      </c>
      <c r="O613" s="133" t="s">
        <v>5652</v>
      </c>
      <c r="P613" s="135" t="s">
        <v>817</v>
      </c>
      <c r="Q613" s="145" t="str">
        <f t="shared" si="10"/>
        <v>24 - MANZAC-SUR-VERN</v>
      </c>
      <c r="R613" s="140">
        <v>44655</v>
      </c>
      <c r="S613" s="140">
        <v>44755</v>
      </c>
    </row>
    <row r="614" spans="14:19" ht="36">
      <c r="N614" s="133" t="s">
        <v>5455</v>
      </c>
      <c r="O614" s="133" t="s">
        <v>5653</v>
      </c>
      <c r="P614" s="135" t="s">
        <v>818</v>
      </c>
      <c r="Q614" s="145" t="str">
        <f t="shared" si="10"/>
        <v>24 - MARCILLAC-SAINT-QUENTIN</v>
      </c>
      <c r="R614" s="140">
        <v>44655</v>
      </c>
      <c r="S614" s="140">
        <v>44768</v>
      </c>
    </row>
    <row r="615" spans="14:19">
      <c r="N615" s="133" t="s">
        <v>5455</v>
      </c>
      <c r="O615" s="133" t="s">
        <v>5654</v>
      </c>
      <c r="P615" s="135" t="s">
        <v>819</v>
      </c>
      <c r="Q615" s="145" t="str">
        <f t="shared" si="10"/>
        <v>24 - MARNAC</v>
      </c>
      <c r="R615" s="140">
        <v>44665</v>
      </c>
      <c r="S615" s="140">
        <v>44693</v>
      </c>
    </row>
    <row r="616" spans="14:19">
      <c r="N616" s="133" t="s">
        <v>5455</v>
      </c>
      <c r="O616" s="133" t="s">
        <v>5655</v>
      </c>
      <c r="P616" s="135" t="s">
        <v>820</v>
      </c>
      <c r="Q616" s="145" t="str">
        <f t="shared" si="10"/>
        <v>24 - MARQUAY</v>
      </c>
      <c r="R616" s="140">
        <v>44655</v>
      </c>
      <c r="S616" s="140">
        <v>44751</v>
      </c>
    </row>
    <row r="617" spans="14:19" ht="24">
      <c r="N617" s="133" t="s">
        <v>5455</v>
      </c>
      <c r="O617" s="133" t="s">
        <v>5656</v>
      </c>
      <c r="P617" s="135" t="s">
        <v>821</v>
      </c>
      <c r="Q617" s="145" t="str">
        <f t="shared" si="10"/>
        <v>24 - MARSAC-SUR-L'ISLE</v>
      </c>
      <c r="R617" s="140">
        <v>44657</v>
      </c>
      <c r="S617" s="140">
        <v>44693</v>
      </c>
    </row>
    <row r="618" spans="14:19">
      <c r="N618" s="133" t="s">
        <v>5455</v>
      </c>
      <c r="O618" s="133" t="s">
        <v>5657</v>
      </c>
      <c r="P618" s="135" t="s">
        <v>822</v>
      </c>
      <c r="Q618" s="145" t="str">
        <f t="shared" si="10"/>
        <v>24 - MARSALES</v>
      </c>
      <c r="R618" s="140">
        <v>44675</v>
      </c>
      <c r="S618" s="140">
        <v>44727</v>
      </c>
    </row>
    <row r="619" spans="14:19" ht="36">
      <c r="N619" s="133" t="s">
        <v>5455</v>
      </c>
      <c r="O619" s="133" t="s">
        <v>5658</v>
      </c>
      <c r="P619" s="135" t="s">
        <v>824</v>
      </c>
      <c r="Q619" s="145" t="str">
        <f t="shared" si="10"/>
        <v>24 - MAUZAC-ET-GRAND-CASTANG</v>
      </c>
      <c r="R619" s="140">
        <v>44655</v>
      </c>
      <c r="S619" s="140">
        <v>44775</v>
      </c>
    </row>
    <row r="620" spans="14:19" ht="24">
      <c r="N620" s="133" t="s">
        <v>5455</v>
      </c>
      <c r="O620" s="133" t="s">
        <v>5659</v>
      </c>
      <c r="P620" s="135" t="s">
        <v>825</v>
      </c>
      <c r="Q620" s="145" t="str">
        <f t="shared" si="10"/>
        <v>24 - MAUZENS-ET-MIREMONT</v>
      </c>
      <c r="R620" s="140">
        <v>44655</v>
      </c>
      <c r="S620" s="140">
        <v>44755</v>
      </c>
    </row>
    <row r="621" spans="14:19">
      <c r="N621" s="133" t="s">
        <v>5455</v>
      </c>
      <c r="O621" s="133" t="s">
        <v>5660</v>
      </c>
      <c r="P621" s="135" t="s">
        <v>826</v>
      </c>
      <c r="Q621" s="145" t="str">
        <f t="shared" si="10"/>
        <v>24 - MAYAC</v>
      </c>
      <c r="R621" s="140">
        <v>44658</v>
      </c>
      <c r="S621" s="140">
        <v>44768</v>
      </c>
    </row>
    <row r="622" spans="14:19">
      <c r="N622" s="133" t="s">
        <v>5455</v>
      </c>
      <c r="O622" s="133" t="s">
        <v>5661</v>
      </c>
      <c r="P622" s="135" t="s">
        <v>827</v>
      </c>
      <c r="Q622" s="145" t="str">
        <f t="shared" si="10"/>
        <v>24 - MAZEYROLLES</v>
      </c>
      <c r="R622" s="140">
        <v>44675</v>
      </c>
      <c r="S622" s="140">
        <v>44735</v>
      </c>
    </row>
    <row r="623" spans="14:19">
      <c r="N623" s="133" t="s">
        <v>5455</v>
      </c>
      <c r="O623" s="133" t="s">
        <v>5662</v>
      </c>
      <c r="P623" s="135" t="s">
        <v>828</v>
      </c>
      <c r="Q623" s="145" t="str">
        <f t="shared" si="10"/>
        <v>24 - MENSIGNAC</v>
      </c>
      <c r="R623" s="140">
        <v>44677</v>
      </c>
      <c r="S623" s="140">
        <v>44693</v>
      </c>
    </row>
    <row r="624" spans="14:19">
      <c r="N624" s="133" t="s">
        <v>5455</v>
      </c>
      <c r="O624" s="133" t="s">
        <v>5663</v>
      </c>
      <c r="P624" s="135" t="s">
        <v>829</v>
      </c>
      <c r="Q624" s="145" t="str">
        <f t="shared" si="10"/>
        <v>24 - MESCOULES</v>
      </c>
      <c r="R624" s="140">
        <v>44666</v>
      </c>
      <c r="S624" s="140">
        <v>44740</v>
      </c>
    </row>
    <row r="625" spans="14:19">
      <c r="N625" s="133" t="s">
        <v>5455</v>
      </c>
      <c r="O625" s="133" t="s">
        <v>5664</v>
      </c>
      <c r="P625" s="135" t="s">
        <v>830</v>
      </c>
      <c r="Q625" s="145" t="str">
        <f t="shared" si="10"/>
        <v>24 - MEYRALS</v>
      </c>
      <c r="R625" s="140">
        <v>44655</v>
      </c>
      <c r="S625" s="140">
        <v>44755</v>
      </c>
    </row>
    <row r="626" spans="14:19">
      <c r="N626" s="133" t="s">
        <v>5455</v>
      </c>
      <c r="O626" s="133" t="s">
        <v>5665</v>
      </c>
      <c r="P626" s="135" t="s">
        <v>831</v>
      </c>
      <c r="Q626" s="145" t="str">
        <f t="shared" si="10"/>
        <v>24 - MIALET</v>
      </c>
      <c r="R626" s="140">
        <v>44663</v>
      </c>
      <c r="S626" s="140">
        <v>44726</v>
      </c>
    </row>
    <row r="627" spans="14:19" ht="24">
      <c r="N627" s="133" t="s">
        <v>5455</v>
      </c>
      <c r="O627" s="133" t="s">
        <v>5666</v>
      </c>
      <c r="P627" s="135" t="s">
        <v>832</v>
      </c>
      <c r="Q627" s="145" t="str">
        <f t="shared" si="10"/>
        <v>24 - MILHAC-DE-NONTRON</v>
      </c>
      <c r="R627" s="140">
        <v>44663</v>
      </c>
      <c r="S627" s="140">
        <v>44726</v>
      </c>
    </row>
    <row r="628" spans="14:19">
      <c r="N628" s="133" t="s">
        <v>5455</v>
      </c>
      <c r="O628" s="133" t="s">
        <v>5667</v>
      </c>
      <c r="P628" s="135" t="s">
        <v>833</v>
      </c>
      <c r="Q628" s="145" t="str">
        <f t="shared" si="10"/>
        <v>24 - MOLIERES</v>
      </c>
      <c r="R628" s="140">
        <v>44655</v>
      </c>
      <c r="S628" s="140">
        <v>44755</v>
      </c>
    </row>
    <row r="629" spans="14:19">
      <c r="N629" s="133" t="s">
        <v>5455</v>
      </c>
      <c r="O629" s="133" t="s">
        <v>5668</v>
      </c>
      <c r="P629" s="135" t="s">
        <v>834</v>
      </c>
      <c r="Q629" s="145" t="str">
        <f t="shared" si="10"/>
        <v>24 - MONBAZILLAC</v>
      </c>
      <c r="R629" s="140">
        <v>44657</v>
      </c>
      <c r="S629" s="140">
        <v>44740</v>
      </c>
    </row>
    <row r="630" spans="14:19">
      <c r="N630" s="133" t="s">
        <v>5455</v>
      </c>
      <c r="O630" s="133" t="s">
        <v>5669</v>
      </c>
      <c r="P630" s="135" t="s">
        <v>835</v>
      </c>
      <c r="Q630" s="145" t="str">
        <f t="shared" si="10"/>
        <v>24 - MONESTIER</v>
      </c>
      <c r="R630" s="140">
        <v>44666</v>
      </c>
      <c r="S630" s="140">
        <v>44740</v>
      </c>
    </row>
    <row r="631" spans="14:19">
      <c r="N631" s="133" t="s">
        <v>5455</v>
      </c>
      <c r="O631" s="133" t="s">
        <v>5670</v>
      </c>
      <c r="P631" s="135" t="s">
        <v>836</v>
      </c>
      <c r="Q631" s="145" t="str">
        <f t="shared" si="10"/>
        <v>24 - MONFAUCON</v>
      </c>
      <c r="R631" s="140">
        <v>44675</v>
      </c>
      <c r="S631" s="140">
        <v>44693</v>
      </c>
    </row>
    <row r="632" spans="14:19">
      <c r="N632" s="133" t="s">
        <v>5455</v>
      </c>
      <c r="O632" s="133" t="s">
        <v>5671</v>
      </c>
      <c r="P632" s="135" t="s">
        <v>837</v>
      </c>
      <c r="Q632" s="145" t="str">
        <f t="shared" si="10"/>
        <v>24 - MONMADALES</v>
      </c>
      <c r="R632" s="140">
        <v>44657</v>
      </c>
      <c r="S632" s="140">
        <v>44740</v>
      </c>
    </row>
    <row r="633" spans="14:19">
      <c r="N633" s="133" t="s">
        <v>5455</v>
      </c>
      <c r="O633" s="133" t="s">
        <v>5672</v>
      </c>
      <c r="P633" s="135" t="s">
        <v>838</v>
      </c>
      <c r="Q633" s="145" t="str">
        <f t="shared" si="10"/>
        <v>24 - MONMARVES</v>
      </c>
      <c r="R633" s="140">
        <v>44666</v>
      </c>
      <c r="S633" s="140">
        <v>44740</v>
      </c>
    </row>
    <row r="634" spans="14:19">
      <c r="N634" s="133" t="s">
        <v>5455</v>
      </c>
      <c r="O634" s="133" t="s">
        <v>5673</v>
      </c>
      <c r="P634" s="135" t="s">
        <v>839</v>
      </c>
      <c r="Q634" s="145" t="str">
        <f t="shared" si="10"/>
        <v>24 - MONPAZIER</v>
      </c>
      <c r="R634" s="140">
        <v>44686</v>
      </c>
      <c r="S634" s="140">
        <v>44727</v>
      </c>
    </row>
    <row r="635" spans="14:19">
      <c r="N635" s="133" t="s">
        <v>5455</v>
      </c>
      <c r="O635" s="133" t="s">
        <v>5674</v>
      </c>
      <c r="P635" s="135" t="s">
        <v>847</v>
      </c>
      <c r="Q635" s="145" t="str">
        <f t="shared" si="10"/>
        <v>24 - MONPLAISANT</v>
      </c>
      <c r="R635" s="140">
        <v>44665</v>
      </c>
      <c r="S635" s="140">
        <v>44693</v>
      </c>
    </row>
    <row r="636" spans="14:19">
      <c r="N636" s="133" t="s">
        <v>5455</v>
      </c>
      <c r="O636" s="133" t="s">
        <v>5675</v>
      </c>
      <c r="P636" s="135" t="s">
        <v>840</v>
      </c>
      <c r="Q636" s="145" t="str">
        <f t="shared" si="10"/>
        <v>24 - MONSAC</v>
      </c>
      <c r="R636" s="140">
        <v>44657</v>
      </c>
      <c r="S636" s="140">
        <v>44740</v>
      </c>
    </row>
    <row r="637" spans="14:19">
      <c r="N637" s="133" t="s">
        <v>5455</v>
      </c>
      <c r="O637" s="133" t="s">
        <v>5676</v>
      </c>
      <c r="P637" s="135" t="s">
        <v>841</v>
      </c>
      <c r="Q637" s="145" t="str">
        <f t="shared" si="10"/>
        <v>24 - MONSAGUEL</v>
      </c>
      <c r="R637" s="140">
        <v>44657</v>
      </c>
      <c r="S637" s="140">
        <v>44740</v>
      </c>
    </row>
    <row r="638" spans="14:19" ht="24">
      <c r="N638" s="133" t="s">
        <v>5455</v>
      </c>
      <c r="O638" s="133" t="s">
        <v>5677</v>
      </c>
      <c r="P638" s="135" t="s">
        <v>842</v>
      </c>
      <c r="Q638" s="145" t="str">
        <f t="shared" si="10"/>
        <v>24 - MONTAGNAC-D'AUBEROCHE</v>
      </c>
      <c r="R638" s="140">
        <v>44657</v>
      </c>
      <c r="S638" s="140">
        <v>44693</v>
      </c>
    </row>
    <row r="639" spans="14:19" ht="24">
      <c r="N639" s="133" t="s">
        <v>5455</v>
      </c>
      <c r="O639" s="133" t="s">
        <v>5678</v>
      </c>
      <c r="P639" s="135" t="s">
        <v>843</v>
      </c>
      <c r="Q639" s="145" t="str">
        <f t="shared" si="10"/>
        <v>24 - MONTAGNAC-LA-CREMPSE</v>
      </c>
      <c r="R639" s="140">
        <v>44655</v>
      </c>
      <c r="S639" s="140">
        <v>44775</v>
      </c>
    </row>
    <row r="640" spans="14:19">
      <c r="N640" s="133" t="s">
        <v>5455</v>
      </c>
      <c r="O640" s="133" t="s">
        <v>5679</v>
      </c>
      <c r="P640" s="135" t="s">
        <v>844</v>
      </c>
      <c r="Q640" s="145" t="str">
        <f t="shared" si="10"/>
        <v>24 - MONTAUT</v>
      </c>
      <c r="R640" s="140">
        <v>44657</v>
      </c>
      <c r="S640" s="140">
        <v>44740</v>
      </c>
    </row>
    <row r="641" spans="14:19" ht="36">
      <c r="N641" s="133" t="s">
        <v>5455</v>
      </c>
      <c r="O641" s="133" t="s">
        <v>5680</v>
      </c>
      <c r="P641" s="135" t="s">
        <v>845</v>
      </c>
      <c r="Q641" s="145" t="str">
        <f t="shared" si="10"/>
        <v>24 - MONTFERRAND-DU-PERIGORD</v>
      </c>
      <c r="R641" s="140">
        <v>44657</v>
      </c>
      <c r="S641" s="140">
        <v>44727</v>
      </c>
    </row>
    <row r="642" spans="14:19" ht="48">
      <c r="N642" s="133" t="s">
        <v>5455</v>
      </c>
      <c r="O642" s="133" t="s">
        <v>5681</v>
      </c>
      <c r="P642" s="135" t="s">
        <v>846</v>
      </c>
      <c r="Q642" s="145" t="str">
        <f t="shared" si="10"/>
        <v>24 - MONTIGNAC (0107 AU NORD DE LA VÉZÈRE)</v>
      </c>
      <c r="R642" s="140">
        <v>44655</v>
      </c>
      <c r="S642" s="140">
        <v>44813</v>
      </c>
    </row>
    <row r="643" spans="14:19">
      <c r="N643" s="133" t="s">
        <v>5455</v>
      </c>
      <c r="O643" s="133" t="s">
        <v>5682</v>
      </c>
      <c r="P643" s="135" t="s">
        <v>848</v>
      </c>
      <c r="Q643" s="145" t="str">
        <f t="shared" si="10"/>
        <v>24 - MONTREM</v>
      </c>
      <c r="R643" s="140">
        <v>44657</v>
      </c>
      <c r="S643" s="140">
        <v>44755</v>
      </c>
    </row>
    <row r="644" spans="14:19">
      <c r="N644" s="133" t="s">
        <v>5455</v>
      </c>
      <c r="O644" s="133" t="s">
        <v>5683</v>
      </c>
      <c r="P644" s="135" t="s">
        <v>849</v>
      </c>
      <c r="Q644" s="145" t="str">
        <f t="shared" si="10"/>
        <v>24 - MOULEYDIER</v>
      </c>
      <c r="R644" s="140">
        <v>44657</v>
      </c>
      <c r="S644" s="140">
        <v>44755</v>
      </c>
    </row>
    <row r="645" spans="14:19">
      <c r="N645" s="133" t="s">
        <v>5455</v>
      </c>
      <c r="O645" s="133" t="s">
        <v>5684</v>
      </c>
      <c r="P645" s="135" t="s">
        <v>850</v>
      </c>
      <c r="Q645" s="145" t="str">
        <f t="shared" si="10"/>
        <v>24 - MUSSIDAN</v>
      </c>
      <c r="R645" s="140">
        <v>44673</v>
      </c>
      <c r="S645" s="140">
        <v>44755</v>
      </c>
    </row>
    <row r="646" spans="14:19">
      <c r="N646" s="133" t="s">
        <v>5455</v>
      </c>
      <c r="O646" s="133" t="s">
        <v>5685</v>
      </c>
      <c r="P646" s="135" t="s">
        <v>851</v>
      </c>
      <c r="Q646" s="145" t="str">
        <f t="shared" si="10"/>
        <v>24 - NABIRAT</v>
      </c>
      <c r="R646" s="140">
        <v>44663</v>
      </c>
      <c r="S646" s="140">
        <v>44735</v>
      </c>
    </row>
    <row r="647" spans="14:19">
      <c r="N647" s="133" t="s">
        <v>5455</v>
      </c>
      <c r="O647" s="133" t="s">
        <v>5686</v>
      </c>
      <c r="P647" s="135" t="s">
        <v>852</v>
      </c>
      <c r="Q647" s="145" t="str">
        <f t="shared" si="10"/>
        <v>24 - NADAILLAC</v>
      </c>
      <c r="R647" s="140">
        <v>44655</v>
      </c>
      <c r="S647" s="140">
        <v>44768</v>
      </c>
    </row>
    <row r="648" spans="14:19">
      <c r="N648" s="133" t="s">
        <v>5455</v>
      </c>
      <c r="O648" s="133" t="s">
        <v>5687</v>
      </c>
      <c r="P648" s="135" t="s">
        <v>853</v>
      </c>
      <c r="Q648" s="145" t="str">
        <f t="shared" si="10"/>
        <v>24 - NAILHAC</v>
      </c>
      <c r="R648" s="140">
        <v>44658</v>
      </c>
      <c r="S648" s="140">
        <v>44743</v>
      </c>
    </row>
    <row r="649" spans="14:19" ht="36">
      <c r="N649" s="133" t="s">
        <v>5455</v>
      </c>
      <c r="O649" s="133" t="s">
        <v>5688</v>
      </c>
      <c r="P649" s="135" t="s">
        <v>854</v>
      </c>
      <c r="Q649" s="145" t="str">
        <f t="shared" si="10"/>
        <v>24 - NANTEUIL-AURIAC-DE-BOURZAC</v>
      </c>
      <c r="R649" s="140">
        <v>44686</v>
      </c>
      <c r="S649" s="140">
        <v>44693</v>
      </c>
    </row>
    <row r="650" spans="14:19">
      <c r="N650" s="133" t="s">
        <v>5455</v>
      </c>
      <c r="O650" s="133" t="s">
        <v>5689</v>
      </c>
      <c r="P650" s="135" t="s">
        <v>855</v>
      </c>
      <c r="Q650" s="145" t="str">
        <f t="shared" si="10"/>
        <v>24 - NANTHEUIL</v>
      </c>
      <c r="R650" s="140">
        <v>44658</v>
      </c>
      <c r="S650" s="140">
        <v>44768</v>
      </c>
    </row>
    <row r="651" spans="14:19">
      <c r="N651" s="133" t="s">
        <v>5455</v>
      </c>
      <c r="O651" s="133" t="s">
        <v>5690</v>
      </c>
      <c r="P651" s="135" t="s">
        <v>856</v>
      </c>
      <c r="Q651" s="145" t="str">
        <f t="shared" ref="Q651:Q714" si="11">CONCATENATE(N651," - ",P651)</f>
        <v>24 - NANTHIAT</v>
      </c>
      <c r="R651" s="140">
        <v>44658</v>
      </c>
      <c r="S651" s="140">
        <v>44768</v>
      </c>
    </row>
    <row r="652" spans="14:19">
      <c r="N652" s="133" t="s">
        <v>5455</v>
      </c>
      <c r="O652" s="133" t="s">
        <v>5691</v>
      </c>
      <c r="P652" s="135" t="s">
        <v>857</v>
      </c>
      <c r="Q652" s="145" t="str">
        <f t="shared" si="11"/>
        <v>24 - NAUSSANNES</v>
      </c>
      <c r="R652" s="140">
        <v>44657</v>
      </c>
      <c r="S652" s="140">
        <v>44740</v>
      </c>
    </row>
    <row r="653" spans="14:19">
      <c r="N653" s="133" t="s">
        <v>5455</v>
      </c>
      <c r="O653" s="133" t="s">
        <v>5692</v>
      </c>
      <c r="P653" s="135" t="s">
        <v>858</v>
      </c>
      <c r="Q653" s="145" t="str">
        <f t="shared" si="11"/>
        <v>24 - NEGRONDES</v>
      </c>
      <c r="R653" s="140">
        <v>44658</v>
      </c>
      <c r="S653" s="140">
        <v>44768</v>
      </c>
    </row>
    <row r="654" spans="14:19">
      <c r="N654" s="133" t="s">
        <v>5455</v>
      </c>
      <c r="O654" s="133" t="s">
        <v>5693</v>
      </c>
      <c r="P654" s="135" t="s">
        <v>859</v>
      </c>
      <c r="Q654" s="145" t="str">
        <f t="shared" si="11"/>
        <v>24 - NEUVIC</v>
      </c>
      <c r="R654" s="140">
        <v>44657</v>
      </c>
      <c r="S654" s="140">
        <v>44755</v>
      </c>
    </row>
    <row r="655" spans="14:19">
      <c r="N655" s="133" t="s">
        <v>5455</v>
      </c>
      <c r="O655" s="133" t="s">
        <v>5694</v>
      </c>
      <c r="P655" s="135" t="s">
        <v>860</v>
      </c>
      <c r="Q655" s="145" t="str">
        <f t="shared" si="11"/>
        <v>24 - NONTRON</v>
      </c>
      <c r="R655" s="140">
        <v>44663</v>
      </c>
      <c r="S655" s="140">
        <v>44726</v>
      </c>
    </row>
    <row r="656" spans="14:19">
      <c r="N656" s="133" t="s">
        <v>5455</v>
      </c>
      <c r="O656" s="133" t="s">
        <v>5695</v>
      </c>
      <c r="P656" s="135" t="s">
        <v>862</v>
      </c>
      <c r="Q656" s="145" t="str">
        <f t="shared" si="11"/>
        <v>24 - ORLIAC</v>
      </c>
      <c r="R656" s="140">
        <v>44675</v>
      </c>
      <c r="S656" s="140">
        <v>44735</v>
      </c>
    </row>
    <row r="657" spans="14:19">
      <c r="N657" s="133" t="s">
        <v>5455</v>
      </c>
      <c r="O657" s="133" t="s">
        <v>5696</v>
      </c>
      <c r="P657" s="135" t="s">
        <v>863</v>
      </c>
      <c r="Q657" s="145" t="str">
        <f t="shared" si="11"/>
        <v>24 - ORLIAGUET</v>
      </c>
      <c r="R657" s="140">
        <v>44657</v>
      </c>
      <c r="S657" s="140">
        <v>44751</v>
      </c>
    </row>
    <row r="658" spans="14:19" ht="24">
      <c r="N658" s="133" t="s">
        <v>5455</v>
      </c>
      <c r="O658" s="133" t="s">
        <v>5697</v>
      </c>
      <c r="P658" s="135" t="s">
        <v>864</v>
      </c>
      <c r="Q658" s="145" t="str">
        <f t="shared" si="11"/>
        <v>24 - PARCOUL-CHENAUD</v>
      </c>
      <c r="R658" s="140">
        <v>44686</v>
      </c>
      <c r="S658" s="140">
        <v>44727</v>
      </c>
    </row>
    <row r="659" spans="14:19">
      <c r="N659" s="133" t="s">
        <v>5455</v>
      </c>
      <c r="O659" s="133" t="s">
        <v>5698</v>
      </c>
      <c r="P659" s="135" t="s">
        <v>865</v>
      </c>
      <c r="Q659" s="145" t="str">
        <f t="shared" si="11"/>
        <v>24 - PAULIN</v>
      </c>
      <c r="R659" s="140">
        <v>44655</v>
      </c>
      <c r="S659" s="140">
        <v>44768</v>
      </c>
    </row>
    <row r="660" spans="14:19">
      <c r="N660" s="133" t="s">
        <v>5455</v>
      </c>
      <c r="O660" s="133" t="s">
        <v>5699</v>
      </c>
      <c r="P660" s="135" t="s">
        <v>866</v>
      </c>
      <c r="Q660" s="145" t="str">
        <f t="shared" si="11"/>
        <v>24 - PAUNAT</v>
      </c>
      <c r="R660" s="140">
        <v>44655</v>
      </c>
      <c r="S660" s="140">
        <v>44755</v>
      </c>
    </row>
    <row r="661" spans="14:19" ht="24">
      <c r="N661" s="133" t="s">
        <v>5455</v>
      </c>
      <c r="O661" s="133" t="s">
        <v>5700</v>
      </c>
      <c r="P661" s="135" t="s">
        <v>650</v>
      </c>
      <c r="Q661" s="145" t="str">
        <f t="shared" si="11"/>
        <v>24 - PAYS DE BELVES</v>
      </c>
      <c r="R661" s="140">
        <v>44665</v>
      </c>
      <c r="S661" s="140">
        <v>44735</v>
      </c>
    </row>
    <row r="662" spans="14:19">
      <c r="N662" s="133" t="s">
        <v>5455</v>
      </c>
      <c r="O662" s="133" t="s">
        <v>5701</v>
      </c>
      <c r="P662" s="135" t="s">
        <v>867</v>
      </c>
      <c r="Q662" s="145" t="str">
        <f t="shared" si="11"/>
        <v>24 - PAYZAC</v>
      </c>
      <c r="R662" s="140">
        <v>44658</v>
      </c>
      <c r="S662" s="140">
        <v>44768</v>
      </c>
    </row>
    <row r="663" spans="14:19">
      <c r="N663" s="133" t="s">
        <v>5455</v>
      </c>
      <c r="O663" s="133" t="s">
        <v>5702</v>
      </c>
      <c r="P663" s="135" t="s">
        <v>868</v>
      </c>
      <c r="Q663" s="145" t="str">
        <f t="shared" si="11"/>
        <v>24 - PAZAYAC</v>
      </c>
      <c r="R663" s="140">
        <v>44655</v>
      </c>
      <c r="S663" s="140">
        <v>44768</v>
      </c>
    </row>
    <row r="664" spans="14:19">
      <c r="N664" s="133" t="s">
        <v>5455</v>
      </c>
      <c r="O664" s="133" t="s">
        <v>5703</v>
      </c>
      <c r="P664" s="135" t="s">
        <v>869</v>
      </c>
      <c r="Q664" s="145" t="str">
        <f t="shared" si="11"/>
        <v>24 - PERIGUEUX</v>
      </c>
      <c r="R664" s="140">
        <v>44657</v>
      </c>
      <c r="S664" s="140">
        <v>44693</v>
      </c>
    </row>
    <row r="665" spans="14:19">
      <c r="N665" s="133" t="s">
        <v>5455</v>
      </c>
      <c r="O665" s="133" t="s">
        <v>5704</v>
      </c>
      <c r="P665" s="135" t="s">
        <v>870</v>
      </c>
      <c r="Q665" s="145" t="str">
        <f t="shared" si="11"/>
        <v>24 - PETIT-BERSAC</v>
      </c>
      <c r="R665" s="140">
        <v>44686</v>
      </c>
      <c r="S665" s="140">
        <v>44727</v>
      </c>
    </row>
    <row r="666" spans="14:19">
      <c r="N666" s="133" t="s">
        <v>5455</v>
      </c>
      <c r="O666" s="133" t="s">
        <v>5705</v>
      </c>
      <c r="P666" s="135" t="s">
        <v>871</v>
      </c>
      <c r="Q666" s="145" t="str">
        <f t="shared" si="11"/>
        <v>24 - PEYRIGNAC</v>
      </c>
      <c r="R666" s="140">
        <v>44658</v>
      </c>
      <c r="S666" s="140">
        <v>44743</v>
      </c>
    </row>
    <row r="667" spans="14:19" ht="24">
      <c r="N667" s="133" t="s">
        <v>5455</v>
      </c>
      <c r="O667" s="133" t="s">
        <v>5706</v>
      </c>
      <c r="P667" s="135" t="s">
        <v>872</v>
      </c>
      <c r="Q667" s="145" t="str">
        <f t="shared" si="11"/>
        <v>24 - PEYRILLAC-ET-MILLAC</v>
      </c>
      <c r="R667" s="140">
        <v>44655</v>
      </c>
      <c r="S667" s="140">
        <v>44751</v>
      </c>
    </row>
    <row r="668" spans="14:19" ht="24">
      <c r="N668" s="133" t="s">
        <v>5455</v>
      </c>
      <c r="O668" s="133" t="s">
        <v>5707</v>
      </c>
      <c r="P668" s="135" t="s">
        <v>873</v>
      </c>
      <c r="Q668" s="145" t="str">
        <f t="shared" si="11"/>
        <v>24 - PEYZAC-LE-MOUSTIER</v>
      </c>
      <c r="R668" s="140">
        <v>44657</v>
      </c>
      <c r="S668" s="140">
        <v>44751</v>
      </c>
    </row>
    <row r="669" spans="14:19">
      <c r="N669" s="133" t="s">
        <v>5455</v>
      </c>
      <c r="O669" s="133" t="s">
        <v>5708</v>
      </c>
      <c r="P669" s="135" t="s">
        <v>874</v>
      </c>
      <c r="Q669" s="145" t="str">
        <f t="shared" si="11"/>
        <v>24 - PEZULS</v>
      </c>
      <c r="R669" s="140">
        <v>44657</v>
      </c>
      <c r="S669" s="140">
        <v>44755</v>
      </c>
    </row>
    <row r="670" spans="14:19" ht="24">
      <c r="N670" s="133" t="s">
        <v>5455</v>
      </c>
      <c r="O670" s="133" t="s">
        <v>5709</v>
      </c>
      <c r="P670" s="135" t="s">
        <v>875</v>
      </c>
      <c r="Q670" s="145" t="str">
        <f t="shared" si="11"/>
        <v>24 - PIEGUT-PLUVIERS</v>
      </c>
      <c r="R670" s="140">
        <v>44663</v>
      </c>
      <c r="S670" s="140">
        <v>44726</v>
      </c>
    </row>
    <row r="671" spans="14:19">
      <c r="N671" s="133" t="s">
        <v>5455</v>
      </c>
      <c r="O671" s="133" t="s">
        <v>5710</v>
      </c>
      <c r="P671" s="135" t="s">
        <v>752</v>
      </c>
      <c r="Q671" s="145" t="str">
        <f t="shared" si="11"/>
        <v>24 - PLAISANCE</v>
      </c>
      <c r="R671" s="140">
        <v>44666</v>
      </c>
      <c r="S671" s="140">
        <v>44735</v>
      </c>
    </row>
    <row r="672" spans="14:19" ht="24">
      <c r="N672" s="133" t="s">
        <v>5455</v>
      </c>
      <c r="O672" s="133" t="s">
        <v>5711</v>
      </c>
      <c r="P672" s="135" t="s">
        <v>876</v>
      </c>
      <c r="Q672" s="145" t="str">
        <f t="shared" si="11"/>
        <v>24 - PLAZAC (SUD / NORD)</v>
      </c>
      <c r="R672" s="140">
        <v>44658</v>
      </c>
      <c r="S672" s="140">
        <v>44813</v>
      </c>
    </row>
    <row r="673" spans="14:19">
      <c r="N673" s="133" t="s">
        <v>5455</v>
      </c>
      <c r="O673" s="133" t="s">
        <v>5712</v>
      </c>
      <c r="P673" s="135" t="s">
        <v>877</v>
      </c>
      <c r="Q673" s="145" t="str">
        <f t="shared" si="11"/>
        <v>24 - POMPORT</v>
      </c>
      <c r="R673" s="140">
        <v>44666</v>
      </c>
      <c r="S673" s="140">
        <v>44693</v>
      </c>
    </row>
    <row r="674" spans="14:19">
      <c r="N674" s="133" t="s">
        <v>5455</v>
      </c>
      <c r="O674" s="133" t="s">
        <v>5713</v>
      </c>
      <c r="P674" s="135" t="s">
        <v>878</v>
      </c>
      <c r="Q674" s="145" t="str">
        <f t="shared" si="11"/>
        <v>24 - PONTOURS</v>
      </c>
      <c r="R674" s="140">
        <v>44655</v>
      </c>
      <c r="S674" s="140">
        <v>44755</v>
      </c>
    </row>
    <row r="675" spans="14:19" ht="24">
      <c r="N675" s="133" t="s">
        <v>5455</v>
      </c>
      <c r="O675" s="133" t="s">
        <v>5714</v>
      </c>
      <c r="P675" s="135" t="s">
        <v>879</v>
      </c>
      <c r="Q675" s="145" t="str">
        <f t="shared" si="11"/>
        <v>24 - PRATS-DE-CARLUX</v>
      </c>
      <c r="R675" s="140">
        <v>44655</v>
      </c>
      <c r="S675" s="140">
        <v>44751</v>
      </c>
    </row>
    <row r="676" spans="14:19" ht="24">
      <c r="N676" s="133" t="s">
        <v>5455</v>
      </c>
      <c r="O676" s="133" t="s">
        <v>5715</v>
      </c>
      <c r="P676" s="135" t="s">
        <v>880</v>
      </c>
      <c r="Q676" s="145" t="str">
        <f t="shared" si="11"/>
        <v>24 - PRATS-DU-PERIGORD</v>
      </c>
      <c r="R676" s="140">
        <v>44675</v>
      </c>
      <c r="S676" s="140">
        <v>44735</v>
      </c>
    </row>
    <row r="677" spans="14:19" ht="24">
      <c r="N677" s="133" t="s">
        <v>5455</v>
      </c>
      <c r="O677" s="133" t="s">
        <v>5716</v>
      </c>
      <c r="P677" s="135" t="s">
        <v>881</v>
      </c>
      <c r="Q677" s="145" t="str">
        <f t="shared" si="11"/>
        <v>24 - PRESSIGNAC-VICQ</v>
      </c>
      <c r="R677" s="140">
        <v>44655</v>
      </c>
      <c r="S677" s="140">
        <v>44775</v>
      </c>
    </row>
    <row r="678" spans="14:19" ht="24">
      <c r="N678" s="133" t="s">
        <v>5455</v>
      </c>
      <c r="O678" s="133" t="s">
        <v>5717</v>
      </c>
      <c r="P678" s="135" t="s">
        <v>882</v>
      </c>
      <c r="Q678" s="145" t="str">
        <f t="shared" si="11"/>
        <v>24 - PREYSSAC-D'EXCIDEUIL</v>
      </c>
      <c r="R678" s="140">
        <v>44658</v>
      </c>
      <c r="S678" s="140">
        <v>44768</v>
      </c>
    </row>
    <row r="679" spans="14:19">
      <c r="N679" s="133" t="s">
        <v>5455</v>
      </c>
      <c r="O679" s="133" t="s">
        <v>5718</v>
      </c>
      <c r="P679" s="135" t="s">
        <v>883</v>
      </c>
      <c r="Q679" s="145" t="str">
        <f t="shared" si="11"/>
        <v>24 - PRIGONRIEUX</v>
      </c>
      <c r="R679" s="140">
        <v>44665</v>
      </c>
      <c r="S679" s="140">
        <v>44693</v>
      </c>
    </row>
    <row r="680" spans="14:19">
      <c r="N680" s="133" t="s">
        <v>5455</v>
      </c>
      <c r="O680" s="133" t="s">
        <v>5719</v>
      </c>
      <c r="P680" s="135" t="s">
        <v>884</v>
      </c>
      <c r="Q680" s="145" t="str">
        <f t="shared" si="11"/>
        <v>24 - PROISSANS</v>
      </c>
      <c r="R680" s="140">
        <v>44655</v>
      </c>
      <c r="S680" s="140">
        <v>44751</v>
      </c>
    </row>
    <row r="681" spans="14:19">
      <c r="N681" s="133" t="s">
        <v>5455</v>
      </c>
      <c r="O681" s="133" t="s">
        <v>5720</v>
      </c>
      <c r="P681" s="135" t="s">
        <v>885</v>
      </c>
      <c r="Q681" s="145" t="str">
        <f t="shared" si="11"/>
        <v>24 - QUEYSSAC</v>
      </c>
      <c r="R681" s="140">
        <v>44657</v>
      </c>
      <c r="S681" s="140">
        <v>44775</v>
      </c>
    </row>
    <row r="682" spans="14:19">
      <c r="N682" s="133" t="s">
        <v>5455</v>
      </c>
      <c r="O682" s="133" t="s">
        <v>5721</v>
      </c>
      <c r="P682" s="135" t="s">
        <v>886</v>
      </c>
      <c r="Q682" s="145" t="str">
        <f t="shared" si="11"/>
        <v>24 - QUINSAC</v>
      </c>
      <c r="R682" s="140">
        <v>44671</v>
      </c>
      <c r="S682" s="140">
        <v>44693</v>
      </c>
    </row>
    <row r="683" spans="14:19">
      <c r="N683" s="133" t="s">
        <v>5455</v>
      </c>
      <c r="O683" s="133" t="s">
        <v>5722</v>
      </c>
      <c r="P683" s="135" t="s">
        <v>887</v>
      </c>
      <c r="Q683" s="145" t="str">
        <f t="shared" si="11"/>
        <v>24 - RAMPIEUX</v>
      </c>
      <c r="R683" s="140">
        <v>44657</v>
      </c>
      <c r="S683" s="140">
        <v>44727</v>
      </c>
    </row>
    <row r="684" spans="14:19" ht="24">
      <c r="N684" s="133" t="s">
        <v>5455</v>
      </c>
      <c r="O684" s="133" t="s">
        <v>5723</v>
      </c>
      <c r="P684" s="135" t="s">
        <v>889</v>
      </c>
      <c r="Q684" s="145" t="str">
        <f t="shared" si="11"/>
        <v>24 - RAZAC-DE-SAUSSIGNAC</v>
      </c>
      <c r="R684" s="140">
        <v>44675</v>
      </c>
      <c r="S684" s="140">
        <v>44740</v>
      </c>
    </row>
    <row r="685" spans="14:19" ht="24">
      <c r="N685" s="133" t="s">
        <v>5455</v>
      </c>
      <c r="O685" s="133" t="s">
        <v>5724</v>
      </c>
      <c r="P685" s="135" t="s">
        <v>888</v>
      </c>
      <c r="Q685" s="145" t="str">
        <f t="shared" si="11"/>
        <v>24 - RAZAC-D'EYMET</v>
      </c>
      <c r="R685" s="140">
        <v>44666</v>
      </c>
      <c r="S685" s="140">
        <v>44755</v>
      </c>
    </row>
    <row r="686" spans="14:19" ht="24">
      <c r="N686" s="133" t="s">
        <v>5455</v>
      </c>
      <c r="O686" s="133" t="s">
        <v>5725</v>
      </c>
      <c r="P686" s="135" t="s">
        <v>890</v>
      </c>
      <c r="Q686" s="145" t="str">
        <f t="shared" si="11"/>
        <v>24 - RAZAC-SUR-L'ISLE</v>
      </c>
      <c r="R686" s="140">
        <v>44657</v>
      </c>
      <c r="S686" s="140">
        <v>44755</v>
      </c>
    </row>
    <row r="687" spans="14:19">
      <c r="N687" s="133" t="s">
        <v>5455</v>
      </c>
      <c r="O687" s="133" t="s">
        <v>5726</v>
      </c>
      <c r="P687" s="135" t="s">
        <v>891</v>
      </c>
      <c r="Q687" s="145" t="str">
        <f t="shared" si="11"/>
        <v>24 - RIBAGNAC</v>
      </c>
      <c r="R687" s="140">
        <v>44666</v>
      </c>
      <c r="S687" s="140">
        <v>44740</v>
      </c>
    </row>
    <row r="688" spans="14:19">
      <c r="N688" s="133" t="s">
        <v>5455</v>
      </c>
      <c r="O688" s="133" t="s">
        <v>5727</v>
      </c>
      <c r="P688" s="135" t="s">
        <v>892</v>
      </c>
      <c r="Q688" s="145" t="str">
        <f t="shared" si="11"/>
        <v>24 - RIBERAC</v>
      </c>
      <c r="R688" s="140">
        <v>44686</v>
      </c>
      <c r="S688" s="140">
        <v>44727</v>
      </c>
    </row>
    <row r="689" spans="14:19" ht="24">
      <c r="N689" s="133" t="s">
        <v>5455</v>
      </c>
      <c r="O689" s="133" t="s">
        <v>5728</v>
      </c>
      <c r="P689" s="135" t="s">
        <v>893</v>
      </c>
      <c r="Q689" s="145" t="str">
        <f t="shared" si="11"/>
        <v>24 - ROCHE-CHALAIS</v>
      </c>
      <c r="R689" s="140">
        <v>44686</v>
      </c>
      <c r="S689" s="140">
        <v>44693</v>
      </c>
    </row>
    <row r="690" spans="14:19" ht="24">
      <c r="N690" s="133" t="s">
        <v>5455</v>
      </c>
      <c r="O690" s="133" t="s">
        <v>5729</v>
      </c>
      <c r="P690" s="135" t="s">
        <v>894</v>
      </c>
      <c r="Q690" s="145" t="str">
        <f t="shared" si="11"/>
        <v>24 - ROQUE-GAGEAC</v>
      </c>
      <c r="R690" s="140">
        <v>44655</v>
      </c>
      <c r="S690" s="140">
        <v>44693</v>
      </c>
    </row>
    <row r="691" spans="14:19" ht="24">
      <c r="N691" s="133" t="s">
        <v>5455</v>
      </c>
      <c r="O691" s="133" t="s">
        <v>5730</v>
      </c>
      <c r="P691" s="135" t="s">
        <v>896</v>
      </c>
      <c r="Q691" s="145" t="str">
        <f t="shared" si="11"/>
        <v>24 - ROUFFIGNAC-DE-SIGOULES</v>
      </c>
      <c r="R691" s="140">
        <v>44666</v>
      </c>
      <c r="S691" s="140">
        <v>44693</v>
      </c>
    </row>
    <row r="692" spans="14:19" ht="36">
      <c r="N692" s="133" t="s">
        <v>5455</v>
      </c>
      <c r="O692" s="133" t="s">
        <v>5731</v>
      </c>
      <c r="P692" s="135" t="s">
        <v>895</v>
      </c>
      <c r="Q692" s="145" t="str">
        <f t="shared" si="11"/>
        <v>24 - ROUFFIGNAC-SAINT-CERNIN-DE-REILHAC</v>
      </c>
      <c r="R692" s="140">
        <v>44655</v>
      </c>
      <c r="S692" s="140">
        <v>44755</v>
      </c>
    </row>
    <row r="693" spans="14:19">
      <c r="N693" s="133" t="s">
        <v>5455</v>
      </c>
      <c r="O693" s="133" t="s">
        <v>5732</v>
      </c>
      <c r="P693" s="135" t="s">
        <v>897</v>
      </c>
      <c r="Q693" s="145" t="str">
        <f t="shared" si="11"/>
        <v>24 - SADILLAC</v>
      </c>
      <c r="R693" s="140">
        <v>44666</v>
      </c>
      <c r="S693" s="140">
        <v>44735</v>
      </c>
    </row>
    <row r="694" spans="14:19">
      <c r="N694" s="133" t="s">
        <v>5455</v>
      </c>
      <c r="O694" s="133" t="s">
        <v>5733</v>
      </c>
      <c r="P694" s="135" t="s">
        <v>898</v>
      </c>
      <c r="Q694" s="145" t="str">
        <f t="shared" si="11"/>
        <v>24 - SAGELAT</v>
      </c>
      <c r="R694" s="140">
        <v>44665</v>
      </c>
      <c r="S694" s="140">
        <v>44693</v>
      </c>
    </row>
    <row r="695" spans="14:19" ht="24">
      <c r="N695" s="133" t="s">
        <v>5455</v>
      </c>
      <c r="O695" s="133" t="s">
        <v>5734</v>
      </c>
      <c r="P695" s="135" t="s">
        <v>910</v>
      </c>
      <c r="Q695" s="145" t="str">
        <f t="shared" si="11"/>
        <v>24 - SAINT AULAYE-PUYMANGOU</v>
      </c>
      <c r="R695" s="140">
        <v>44686</v>
      </c>
      <c r="S695" s="140">
        <v>44727</v>
      </c>
    </row>
    <row r="696" spans="14:19" ht="36">
      <c r="N696" s="133" t="s">
        <v>5455</v>
      </c>
      <c r="O696" s="133" t="s">
        <v>5735</v>
      </c>
      <c r="P696" s="135" t="s">
        <v>951</v>
      </c>
      <c r="Q696" s="145" t="str">
        <f t="shared" si="11"/>
        <v>24 - SAINT JULIEN INNOCENCE EULALIE</v>
      </c>
      <c r="R696" s="140">
        <v>44666</v>
      </c>
      <c r="S696" s="140">
        <v>44740</v>
      </c>
    </row>
    <row r="697" spans="14:19" ht="24">
      <c r="N697" s="133" t="s">
        <v>5455</v>
      </c>
      <c r="O697" s="133" t="s">
        <v>5736</v>
      </c>
      <c r="P697" s="135" t="s">
        <v>1004</v>
      </c>
      <c r="Q697" s="145" t="str">
        <f t="shared" si="11"/>
        <v>24 - SAINT PRIVAT EN PERIGORD</v>
      </c>
      <c r="R697" s="140">
        <v>44686</v>
      </c>
      <c r="S697" s="140">
        <v>44727</v>
      </c>
    </row>
    <row r="698" spans="14:19">
      <c r="N698" s="133" t="s">
        <v>5455</v>
      </c>
      <c r="O698" s="133" t="s">
        <v>5737</v>
      </c>
      <c r="P698" s="135" t="s">
        <v>899</v>
      </c>
      <c r="Q698" s="145" t="str">
        <f t="shared" si="11"/>
        <v>24 - SAINT-AGNE</v>
      </c>
      <c r="R698" s="140">
        <v>44657</v>
      </c>
      <c r="S698" s="140">
        <v>44740</v>
      </c>
    </row>
    <row r="699" spans="14:19" ht="24">
      <c r="N699" s="133" t="s">
        <v>5455</v>
      </c>
      <c r="O699" s="133" t="s">
        <v>5738</v>
      </c>
      <c r="P699" s="135" t="s">
        <v>901</v>
      </c>
      <c r="Q699" s="145" t="str">
        <f t="shared" si="11"/>
        <v>24 - SAINT-AMAND-DE-COLY</v>
      </c>
      <c r="R699" s="140">
        <v>44655</v>
      </c>
      <c r="S699" s="140">
        <v>44768</v>
      </c>
    </row>
    <row r="700" spans="14:19" ht="24">
      <c r="N700" s="133" t="s">
        <v>5455</v>
      </c>
      <c r="O700" s="133" t="s">
        <v>5739</v>
      </c>
      <c r="P700" s="135" t="s">
        <v>902</v>
      </c>
      <c r="Q700" s="145" t="str">
        <f t="shared" si="11"/>
        <v>24 - SAINT-AMAND-DE-VERGT</v>
      </c>
      <c r="R700" s="140">
        <v>44655</v>
      </c>
      <c r="S700" s="140">
        <v>44775</v>
      </c>
    </row>
    <row r="701" spans="14:19" ht="24">
      <c r="N701" s="133" t="s">
        <v>5455</v>
      </c>
      <c r="O701" s="133" t="s">
        <v>5740</v>
      </c>
      <c r="P701" s="135" t="s">
        <v>903</v>
      </c>
      <c r="Q701" s="145" t="str">
        <f t="shared" si="11"/>
        <v>24 - SAINT-ANDRE-D'ALLAS</v>
      </c>
      <c r="R701" s="140">
        <v>44655</v>
      </c>
      <c r="S701" s="140">
        <v>44751</v>
      </c>
    </row>
    <row r="702" spans="14:19" ht="24">
      <c r="N702" s="133" t="s">
        <v>5455</v>
      </c>
      <c r="O702" s="133" t="s">
        <v>5741</v>
      </c>
      <c r="P702" s="135" t="s">
        <v>904</v>
      </c>
      <c r="Q702" s="145" t="str">
        <f t="shared" si="11"/>
        <v>24 - SAINT-ANDRE-DE-DOUBLE</v>
      </c>
      <c r="R702" s="140">
        <v>44675</v>
      </c>
      <c r="S702" s="140">
        <v>44693</v>
      </c>
    </row>
    <row r="703" spans="14:19" ht="24">
      <c r="N703" s="133" t="s">
        <v>5455</v>
      </c>
      <c r="O703" s="133" t="s">
        <v>5742</v>
      </c>
      <c r="P703" s="135" t="s">
        <v>905</v>
      </c>
      <c r="Q703" s="145" t="str">
        <f t="shared" si="11"/>
        <v>24 - SAINT-AQUILIN</v>
      </c>
      <c r="R703" s="140">
        <v>44675</v>
      </c>
      <c r="S703" s="140">
        <v>44693</v>
      </c>
    </row>
    <row r="704" spans="14:19">
      <c r="N704" s="133" t="s">
        <v>5455</v>
      </c>
      <c r="O704" s="133" t="s">
        <v>5743</v>
      </c>
      <c r="P704" s="135" t="s">
        <v>906</v>
      </c>
      <c r="Q704" s="145" t="str">
        <f t="shared" si="11"/>
        <v>24 - SAINT-ASTIER</v>
      </c>
      <c r="R704" s="140">
        <v>44657</v>
      </c>
      <c r="S704" s="140">
        <v>44755</v>
      </c>
    </row>
    <row r="705" spans="14:19" ht="24">
      <c r="N705" s="133" t="s">
        <v>5455</v>
      </c>
      <c r="O705" s="133" t="s">
        <v>5744</v>
      </c>
      <c r="P705" s="135" t="s">
        <v>907</v>
      </c>
      <c r="Q705" s="145" t="str">
        <f t="shared" si="11"/>
        <v>24 - SAINT-AUBIN-DE-CADELECH</v>
      </c>
      <c r="R705" s="140">
        <v>44666</v>
      </c>
      <c r="S705" s="140">
        <v>44755</v>
      </c>
    </row>
    <row r="706" spans="14:19" ht="24">
      <c r="N706" s="133" t="s">
        <v>5455</v>
      </c>
      <c r="O706" s="133" t="s">
        <v>5745</v>
      </c>
      <c r="P706" s="135" t="s">
        <v>908</v>
      </c>
      <c r="Q706" s="145" t="str">
        <f t="shared" si="11"/>
        <v>24 - SAINT-AUBIN-DE-LANQUAIS</v>
      </c>
      <c r="R706" s="140">
        <v>44657</v>
      </c>
      <c r="S706" s="140">
        <v>44740</v>
      </c>
    </row>
    <row r="707" spans="14:19" ht="24">
      <c r="N707" s="133" t="s">
        <v>5455</v>
      </c>
      <c r="O707" s="133" t="s">
        <v>5746</v>
      </c>
      <c r="P707" s="135" t="s">
        <v>909</v>
      </c>
      <c r="Q707" s="145" t="str">
        <f t="shared" si="11"/>
        <v>24 - SAINT-AUBIN-DE-NABIRAT</v>
      </c>
      <c r="R707" s="140">
        <v>44663</v>
      </c>
      <c r="S707" s="140">
        <v>44735</v>
      </c>
    </row>
    <row r="708" spans="14:19" ht="24">
      <c r="N708" s="133" t="s">
        <v>5455</v>
      </c>
      <c r="O708" s="133" t="s">
        <v>5747</v>
      </c>
      <c r="P708" s="135" t="s">
        <v>911</v>
      </c>
      <c r="Q708" s="145" t="str">
        <f t="shared" si="11"/>
        <v>24 - SAINT-AVIT-DE-VIALARD</v>
      </c>
      <c r="R708" s="140">
        <v>44655</v>
      </c>
      <c r="S708" s="140">
        <v>44775</v>
      </c>
    </row>
    <row r="709" spans="14:19" ht="24">
      <c r="N709" s="133" t="s">
        <v>5455</v>
      </c>
      <c r="O709" s="133" t="s">
        <v>5748</v>
      </c>
      <c r="P709" s="135" t="s">
        <v>912</v>
      </c>
      <c r="Q709" s="145" t="str">
        <f t="shared" si="11"/>
        <v>24 - SAINT-AVIT-RIVIERE</v>
      </c>
      <c r="R709" s="140">
        <v>44657</v>
      </c>
      <c r="S709" s="140">
        <v>44727</v>
      </c>
    </row>
    <row r="710" spans="14:19" ht="24">
      <c r="N710" s="133" t="s">
        <v>5455</v>
      </c>
      <c r="O710" s="133" t="s">
        <v>5749</v>
      </c>
      <c r="P710" s="135" t="s">
        <v>913</v>
      </c>
      <c r="Q710" s="145" t="str">
        <f t="shared" si="11"/>
        <v>24 - SAINT-AVIT-SENIEUR</v>
      </c>
      <c r="R710" s="140">
        <v>44657</v>
      </c>
      <c r="S710" s="140">
        <v>44727</v>
      </c>
    </row>
    <row r="711" spans="14:19" ht="48">
      <c r="N711" s="133" t="s">
        <v>5455</v>
      </c>
      <c r="O711" s="133" t="s">
        <v>5750</v>
      </c>
      <c r="P711" s="135" t="s">
        <v>914</v>
      </c>
      <c r="Q711" s="145" t="str">
        <f t="shared" si="11"/>
        <v>24 - SAINT-BARTHELEMY-DE-BELLEGARDE</v>
      </c>
      <c r="R711" s="140">
        <v>44686</v>
      </c>
      <c r="S711" s="140">
        <v>44693</v>
      </c>
    </row>
    <row r="712" spans="14:19" ht="36">
      <c r="N712" s="133" t="s">
        <v>5455</v>
      </c>
      <c r="O712" s="133" t="s">
        <v>5751</v>
      </c>
      <c r="P712" s="135" t="s">
        <v>915</v>
      </c>
      <c r="Q712" s="145" t="str">
        <f t="shared" si="11"/>
        <v>24 - SAINT-BARTHELEMY-DE-BUSSIERE</v>
      </c>
      <c r="R712" s="140">
        <v>44663</v>
      </c>
      <c r="S712" s="140">
        <v>44726</v>
      </c>
    </row>
    <row r="713" spans="14:19" ht="36">
      <c r="N713" s="133" t="s">
        <v>5455</v>
      </c>
      <c r="O713" s="133" t="s">
        <v>5752</v>
      </c>
      <c r="P713" s="135" t="s">
        <v>916</v>
      </c>
      <c r="Q713" s="145" t="str">
        <f t="shared" si="11"/>
        <v>24 - SAINT-CAPRAISE-DE-LALINDE</v>
      </c>
      <c r="R713" s="140">
        <v>44655</v>
      </c>
      <c r="S713" s="140">
        <v>44755</v>
      </c>
    </row>
    <row r="714" spans="14:19" ht="36">
      <c r="N714" s="133" t="s">
        <v>5455</v>
      </c>
      <c r="O714" s="133" t="s">
        <v>5753</v>
      </c>
      <c r="P714" s="135" t="s">
        <v>917</v>
      </c>
      <c r="Q714" s="145" t="str">
        <f t="shared" si="11"/>
        <v>24 - SAINT-CAPRAISE-D'EYMET</v>
      </c>
      <c r="R714" s="140">
        <v>44666</v>
      </c>
      <c r="S714" s="140">
        <v>44735</v>
      </c>
    </row>
    <row r="715" spans="14:19" ht="24">
      <c r="N715" s="133" t="s">
        <v>5455</v>
      </c>
      <c r="O715" s="133" t="s">
        <v>5754</v>
      </c>
      <c r="P715" s="135" t="s">
        <v>918</v>
      </c>
      <c r="Q715" s="145" t="str">
        <f t="shared" ref="Q715:Q778" si="12">CONCATENATE(N715," - ",P715)</f>
        <v>24 - SAINT-CASSIEN</v>
      </c>
      <c r="R715" s="140">
        <v>44675</v>
      </c>
      <c r="S715" s="140">
        <v>44727</v>
      </c>
    </row>
    <row r="716" spans="14:19" ht="24">
      <c r="N716" s="133" t="s">
        <v>5455</v>
      </c>
      <c r="O716" s="133" t="s">
        <v>5755</v>
      </c>
      <c r="P716" s="135" t="s">
        <v>919</v>
      </c>
      <c r="Q716" s="145" t="str">
        <f t="shared" si="12"/>
        <v>24 - SAINT-CERNIN-DE-LABARDE</v>
      </c>
      <c r="R716" s="140">
        <v>44657</v>
      </c>
      <c r="S716" s="140">
        <v>44740</v>
      </c>
    </row>
    <row r="717" spans="14:19" ht="24">
      <c r="N717" s="133" t="s">
        <v>5455</v>
      </c>
      <c r="O717" s="133" t="s">
        <v>5756</v>
      </c>
      <c r="P717" s="135" t="s">
        <v>920</v>
      </c>
      <c r="Q717" s="145" t="str">
        <f t="shared" si="12"/>
        <v>24 - SAINT-CERNIN-DE-L'HERM</v>
      </c>
      <c r="R717" s="140">
        <v>44675</v>
      </c>
      <c r="S717" s="140">
        <v>44735</v>
      </c>
    </row>
    <row r="718" spans="14:19" ht="24">
      <c r="N718" s="133" t="s">
        <v>5455</v>
      </c>
      <c r="O718" s="133" t="s">
        <v>5757</v>
      </c>
      <c r="P718" s="135" t="s">
        <v>921</v>
      </c>
      <c r="Q718" s="145" t="str">
        <f t="shared" si="12"/>
        <v>24 - SAINT-CHAMASSY</v>
      </c>
      <c r="R718" s="140">
        <v>44655</v>
      </c>
      <c r="S718" s="140">
        <v>44755</v>
      </c>
    </row>
    <row r="719" spans="14:19">
      <c r="N719" s="133" t="s">
        <v>5455</v>
      </c>
      <c r="O719" s="133" t="s">
        <v>5758</v>
      </c>
      <c r="P719" s="135" t="s">
        <v>922</v>
      </c>
      <c r="Q719" s="145" t="str">
        <f t="shared" si="12"/>
        <v>24 - SAINT-CIRQ</v>
      </c>
      <c r="R719" s="140">
        <v>44657</v>
      </c>
      <c r="S719" s="140">
        <v>44775</v>
      </c>
    </row>
    <row r="720" spans="14:19" ht="24">
      <c r="N720" s="133" t="s">
        <v>5455</v>
      </c>
      <c r="O720" s="133" t="s">
        <v>5759</v>
      </c>
      <c r="P720" s="135" t="s">
        <v>923</v>
      </c>
      <c r="Q720" s="145" t="str">
        <f t="shared" si="12"/>
        <v>24 - SAINT-CREPIN-D'AUBEROCHE</v>
      </c>
      <c r="R720" s="140">
        <v>44655</v>
      </c>
      <c r="S720" s="140">
        <v>44755</v>
      </c>
    </row>
    <row r="721" spans="14:19" ht="36">
      <c r="N721" s="133" t="s">
        <v>5455</v>
      </c>
      <c r="O721" s="133" t="s">
        <v>5760</v>
      </c>
      <c r="P721" s="135" t="s">
        <v>924</v>
      </c>
      <c r="Q721" s="145" t="str">
        <f t="shared" si="12"/>
        <v>24 - SAINT-CREPIN-DE-RICHEMONT</v>
      </c>
      <c r="R721" s="140">
        <v>44677</v>
      </c>
      <c r="S721" s="140">
        <v>44693</v>
      </c>
    </row>
    <row r="722" spans="14:19" ht="24">
      <c r="N722" s="133" t="s">
        <v>5455</v>
      </c>
      <c r="O722" s="133" t="s">
        <v>5761</v>
      </c>
      <c r="P722" s="135" t="s">
        <v>925</v>
      </c>
      <c r="Q722" s="145" t="str">
        <f t="shared" si="12"/>
        <v>24 - SAINT-CREPIN-ET-CARLUCET</v>
      </c>
      <c r="R722" s="140">
        <v>44655</v>
      </c>
      <c r="S722" s="140">
        <v>44768</v>
      </c>
    </row>
    <row r="723" spans="14:19" ht="24">
      <c r="N723" s="133" t="s">
        <v>5455</v>
      </c>
      <c r="O723" s="133" t="s">
        <v>5762</v>
      </c>
      <c r="P723" s="135" t="s">
        <v>926</v>
      </c>
      <c r="Q723" s="145" t="str">
        <f t="shared" si="12"/>
        <v>24 - SAINT-CYBRANET</v>
      </c>
      <c r="R723" s="140">
        <v>44675</v>
      </c>
      <c r="S723" s="140">
        <v>44735</v>
      </c>
    </row>
    <row r="724" spans="14:19" ht="24">
      <c r="N724" s="133" t="s">
        <v>5455</v>
      </c>
      <c r="O724" s="133" t="s">
        <v>5763</v>
      </c>
      <c r="P724" s="135" t="s">
        <v>554</v>
      </c>
      <c r="Q724" s="145" t="str">
        <f t="shared" si="12"/>
        <v>24 - SAINT-CYPRIEN</v>
      </c>
      <c r="R724" s="140">
        <v>44657</v>
      </c>
      <c r="S724" s="140">
        <v>44755</v>
      </c>
    </row>
    <row r="725" spans="14:19" ht="24">
      <c r="N725" s="133" t="s">
        <v>5455</v>
      </c>
      <c r="O725" s="133" t="s">
        <v>5764</v>
      </c>
      <c r="P725" s="135" t="s">
        <v>927</v>
      </c>
      <c r="Q725" s="145" t="str">
        <f t="shared" si="12"/>
        <v>24 - SAINT-CYR-LES-CHAMPAGNES</v>
      </c>
      <c r="R725" s="140">
        <v>44658</v>
      </c>
      <c r="S725" s="140">
        <v>44748</v>
      </c>
    </row>
    <row r="726" spans="14:19">
      <c r="N726" s="133" t="s">
        <v>5455</v>
      </c>
      <c r="O726" s="133" t="s">
        <v>5765</v>
      </c>
      <c r="P726" s="135" t="s">
        <v>390</v>
      </c>
      <c r="Q726" s="145" t="str">
        <f t="shared" si="12"/>
        <v>24 - SAINTE-CROIX</v>
      </c>
      <c r="R726" s="140">
        <v>44657</v>
      </c>
      <c r="S726" s="140">
        <v>44727</v>
      </c>
    </row>
    <row r="727" spans="14:19" ht="24">
      <c r="N727" s="133" t="s">
        <v>5455</v>
      </c>
      <c r="O727" s="133" t="s">
        <v>5766</v>
      </c>
      <c r="P727" s="135" t="s">
        <v>930</v>
      </c>
      <c r="Q727" s="145" t="str">
        <f t="shared" si="12"/>
        <v>24 - SAINTE-EULALIE-D'ANS</v>
      </c>
      <c r="R727" s="140">
        <v>44658</v>
      </c>
      <c r="S727" s="140">
        <v>44748</v>
      </c>
    </row>
    <row r="728" spans="14:19" ht="36">
      <c r="N728" s="133" t="s">
        <v>5455</v>
      </c>
      <c r="O728" s="133" t="s">
        <v>5767</v>
      </c>
      <c r="P728" s="135" t="s">
        <v>931</v>
      </c>
      <c r="Q728" s="145" t="str">
        <f t="shared" si="12"/>
        <v>24 - SAINTE-EULALIE-D'EYMET</v>
      </c>
      <c r="R728" s="140">
        <v>44673</v>
      </c>
      <c r="S728" s="140">
        <v>44740</v>
      </c>
    </row>
    <row r="729" spans="14:19" ht="24">
      <c r="N729" s="133" t="s">
        <v>5455</v>
      </c>
      <c r="O729" s="133" t="s">
        <v>5768</v>
      </c>
      <c r="P729" s="135" t="s">
        <v>934</v>
      </c>
      <c r="Q729" s="145" t="str">
        <f t="shared" si="12"/>
        <v>24 - SAINTE-FOY-DE-BELVES</v>
      </c>
      <c r="R729" s="140">
        <v>44675</v>
      </c>
      <c r="S729" s="140">
        <v>44735</v>
      </c>
    </row>
    <row r="730" spans="14:19" ht="24">
      <c r="N730" s="133" t="s">
        <v>5455</v>
      </c>
      <c r="O730" s="133" t="s">
        <v>5769</v>
      </c>
      <c r="P730" s="135" t="s">
        <v>935</v>
      </c>
      <c r="Q730" s="145" t="str">
        <f t="shared" si="12"/>
        <v>24 - SAINTE-FOY-DE-LONGAS</v>
      </c>
      <c r="R730" s="140">
        <v>44655</v>
      </c>
      <c r="S730" s="140">
        <v>44775</v>
      </c>
    </row>
    <row r="731" spans="14:19" ht="24">
      <c r="N731" s="133" t="s">
        <v>5455</v>
      </c>
      <c r="O731" s="133" t="s">
        <v>5770</v>
      </c>
      <c r="P731" s="135" t="s">
        <v>986</v>
      </c>
      <c r="Q731" s="145" t="str">
        <f t="shared" si="12"/>
        <v>24 - SAINTE-MONDANE</v>
      </c>
      <c r="R731" s="140">
        <v>44655</v>
      </c>
      <c r="S731" s="140">
        <v>44735</v>
      </c>
    </row>
    <row r="732" spans="14:19" ht="24">
      <c r="N732" s="133" t="s">
        <v>5455</v>
      </c>
      <c r="O732" s="133" t="s">
        <v>5771</v>
      </c>
      <c r="P732" s="135" t="s">
        <v>987</v>
      </c>
      <c r="Q732" s="145" t="str">
        <f t="shared" si="12"/>
        <v>24 - SAINTE-NATHALENE</v>
      </c>
      <c r="R732" s="140">
        <v>44655</v>
      </c>
      <c r="S732" s="140">
        <v>44751</v>
      </c>
    </row>
    <row r="733" spans="14:19">
      <c r="N733" s="133" t="s">
        <v>5455</v>
      </c>
      <c r="O733" s="133" t="s">
        <v>5772</v>
      </c>
      <c r="P733" s="135" t="s">
        <v>989</v>
      </c>
      <c r="Q733" s="145" t="str">
        <f t="shared" si="12"/>
        <v xml:space="preserve">24 - SAINTE-ORSE </v>
      </c>
      <c r="R733" s="140">
        <v>44658</v>
      </c>
      <c r="S733" s="140">
        <v>44813</v>
      </c>
    </row>
    <row r="734" spans="14:19" ht="24">
      <c r="N734" s="133" t="s">
        <v>5455</v>
      </c>
      <c r="O734" s="133" t="s">
        <v>5773</v>
      </c>
      <c r="P734" s="135" t="s">
        <v>1006</v>
      </c>
      <c r="Q734" s="145" t="str">
        <f t="shared" si="12"/>
        <v>24 - SAINTE-RADEGONDE</v>
      </c>
      <c r="R734" s="140">
        <v>44666</v>
      </c>
      <c r="S734" s="140">
        <v>44740</v>
      </c>
    </row>
    <row r="735" spans="14:19" ht="24">
      <c r="N735" s="133" t="s">
        <v>5455</v>
      </c>
      <c r="O735" s="133" t="s">
        <v>5774</v>
      </c>
      <c r="P735" s="135" t="s">
        <v>928</v>
      </c>
      <c r="Q735" s="145" t="str">
        <f t="shared" si="12"/>
        <v>24 - SAINT-ESTEPHE</v>
      </c>
      <c r="R735" s="140">
        <v>44663</v>
      </c>
      <c r="S735" s="140">
        <v>44693</v>
      </c>
    </row>
    <row r="736" spans="14:19" ht="36">
      <c r="N736" s="133" t="s">
        <v>5455</v>
      </c>
      <c r="O736" s="133" t="s">
        <v>5775</v>
      </c>
      <c r="P736" s="135" t="s">
        <v>929</v>
      </c>
      <c r="Q736" s="145" t="str">
        <f t="shared" si="12"/>
        <v>24 - SAINT-ETIENNE-DE-PUYCORBIER</v>
      </c>
      <c r="R736" s="140">
        <v>44675</v>
      </c>
      <c r="S736" s="140">
        <v>44693</v>
      </c>
    </row>
    <row r="737" spans="14:19">
      <c r="N737" s="133" t="s">
        <v>5455</v>
      </c>
      <c r="O737" s="133" t="s">
        <v>5776</v>
      </c>
      <c r="P737" s="135" t="s">
        <v>1015</v>
      </c>
      <c r="Q737" s="145" t="str">
        <f t="shared" si="12"/>
        <v>24 - SAINTE-TRIE</v>
      </c>
      <c r="R737" s="140">
        <v>44658</v>
      </c>
      <c r="S737" s="140">
        <v>44735</v>
      </c>
    </row>
    <row r="738" spans="14:19" ht="36">
      <c r="N738" s="133" t="s">
        <v>5455</v>
      </c>
      <c r="O738" s="133" t="s">
        <v>5777</v>
      </c>
      <c r="P738" s="135" t="s">
        <v>932</v>
      </c>
      <c r="Q738" s="145" t="str">
        <f t="shared" si="12"/>
        <v>24 - SAINT-FELIX-DE-REILLAC-ET-MORTEMART</v>
      </c>
      <c r="R738" s="140">
        <v>44655</v>
      </c>
      <c r="S738" s="140">
        <v>44775</v>
      </c>
    </row>
    <row r="739" spans="14:19" ht="24">
      <c r="N739" s="133" t="s">
        <v>5455</v>
      </c>
      <c r="O739" s="133" t="s">
        <v>5778</v>
      </c>
      <c r="P739" s="135" t="s">
        <v>933</v>
      </c>
      <c r="Q739" s="145" t="str">
        <f t="shared" si="12"/>
        <v>24 - SAINT-FELIX-DE-VILLADEIX</v>
      </c>
      <c r="R739" s="140">
        <v>44655</v>
      </c>
      <c r="S739" s="140">
        <v>44775</v>
      </c>
    </row>
    <row r="740" spans="14:19" ht="24">
      <c r="N740" s="133" t="s">
        <v>5455</v>
      </c>
      <c r="O740" s="133" t="s">
        <v>5779</v>
      </c>
      <c r="P740" s="135" t="s">
        <v>936</v>
      </c>
      <c r="Q740" s="145" t="str">
        <f t="shared" si="12"/>
        <v>24 - SAINT-FRONT-D'ALEMPS</v>
      </c>
      <c r="R740" s="140">
        <v>44671</v>
      </c>
      <c r="S740" s="140">
        <v>44748</v>
      </c>
    </row>
    <row r="741" spans="14:19" ht="24">
      <c r="N741" s="133" t="s">
        <v>5455</v>
      </c>
      <c r="O741" s="133" t="s">
        <v>5780</v>
      </c>
      <c r="P741" s="135" t="s">
        <v>937</v>
      </c>
      <c r="Q741" s="145" t="str">
        <f t="shared" si="12"/>
        <v>24 - SAINT-FRONT-DE-PRADOUX</v>
      </c>
      <c r="R741" s="140">
        <v>44673</v>
      </c>
      <c r="S741" s="140">
        <v>44755</v>
      </c>
    </row>
    <row r="742" spans="14:19" ht="24">
      <c r="N742" s="133" t="s">
        <v>5455</v>
      </c>
      <c r="O742" s="133" t="s">
        <v>5781</v>
      </c>
      <c r="P742" s="135" t="s">
        <v>938</v>
      </c>
      <c r="Q742" s="145" t="str">
        <f t="shared" si="12"/>
        <v>24 - SAINT-FRONT-LA-RIVIERE</v>
      </c>
      <c r="R742" s="140">
        <v>44666</v>
      </c>
      <c r="S742" s="140">
        <v>44693</v>
      </c>
    </row>
    <row r="743" spans="14:19" ht="24">
      <c r="N743" s="133" t="s">
        <v>5455</v>
      </c>
      <c r="O743" s="133" t="s">
        <v>5782</v>
      </c>
      <c r="P743" s="135" t="s">
        <v>939</v>
      </c>
      <c r="Q743" s="145" t="str">
        <f t="shared" si="12"/>
        <v>24 - SAINT-FRONT-SUR-NIZONNE</v>
      </c>
      <c r="R743" s="140">
        <v>44677</v>
      </c>
      <c r="S743" s="140">
        <v>44693</v>
      </c>
    </row>
    <row r="744" spans="14:19">
      <c r="N744" s="133" t="s">
        <v>5455</v>
      </c>
      <c r="O744" s="133" t="s">
        <v>5783</v>
      </c>
      <c r="P744" s="135" t="s">
        <v>940</v>
      </c>
      <c r="Q744" s="145" t="str">
        <f t="shared" si="12"/>
        <v>24 - SAINT-GENIES</v>
      </c>
      <c r="R744" s="140">
        <v>44655</v>
      </c>
      <c r="S744" s="140">
        <v>44768</v>
      </c>
    </row>
    <row r="745" spans="14:19" ht="36">
      <c r="N745" s="133" t="s">
        <v>5455</v>
      </c>
      <c r="O745" s="133" t="s">
        <v>5784</v>
      </c>
      <c r="P745" s="135" t="s">
        <v>941</v>
      </c>
      <c r="Q745" s="145" t="str">
        <f t="shared" si="12"/>
        <v>24 - SAINT-GEORGES-BLANCANEIX</v>
      </c>
      <c r="R745" s="140">
        <v>44666</v>
      </c>
      <c r="S745" s="140">
        <v>44693</v>
      </c>
    </row>
    <row r="746" spans="14:19" ht="36">
      <c r="N746" s="133" t="s">
        <v>5455</v>
      </c>
      <c r="O746" s="133" t="s">
        <v>5785</v>
      </c>
      <c r="P746" s="135" t="s">
        <v>942</v>
      </c>
      <c r="Q746" s="145" t="str">
        <f t="shared" si="12"/>
        <v>24 - SAINT-GEORGES-DE-MONTCLARD</v>
      </c>
      <c r="R746" s="140">
        <v>44655</v>
      </c>
      <c r="S746" s="140">
        <v>44775</v>
      </c>
    </row>
    <row r="747" spans="14:19" ht="36">
      <c r="N747" s="133" t="s">
        <v>5455</v>
      </c>
      <c r="O747" s="133" t="s">
        <v>5786</v>
      </c>
      <c r="P747" s="135" t="s">
        <v>943</v>
      </c>
      <c r="Q747" s="145" t="str">
        <f t="shared" si="12"/>
        <v>24 - SAINT-GERAUD-DE-CORPS</v>
      </c>
      <c r="R747" s="140">
        <v>44675</v>
      </c>
      <c r="S747" s="140">
        <v>44693</v>
      </c>
    </row>
    <row r="748" spans="14:19" ht="36">
      <c r="N748" s="133" t="s">
        <v>5455</v>
      </c>
      <c r="O748" s="133" t="s">
        <v>5787</v>
      </c>
      <c r="P748" s="135" t="s">
        <v>944</v>
      </c>
      <c r="Q748" s="145" t="str">
        <f t="shared" si="12"/>
        <v>24 - SAINT-GERMAIN-DE-BELVES</v>
      </c>
      <c r="R748" s="140">
        <v>44665</v>
      </c>
      <c r="S748" s="140">
        <v>44693</v>
      </c>
    </row>
    <row r="749" spans="14:19" ht="36">
      <c r="N749" s="133" t="s">
        <v>5455</v>
      </c>
      <c r="O749" s="133" t="s">
        <v>5788</v>
      </c>
      <c r="P749" s="135" t="s">
        <v>945</v>
      </c>
      <c r="Q749" s="145" t="str">
        <f t="shared" si="12"/>
        <v>24 - SAINT-GERMAIN-DES-PRES</v>
      </c>
      <c r="R749" s="140">
        <v>44658</v>
      </c>
      <c r="S749" s="140">
        <v>44768</v>
      </c>
    </row>
    <row r="750" spans="14:19" ht="36">
      <c r="N750" s="133" t="s">
        <v>5455</v>
      </c>
      <c r="O750" s="133" t="s">
        <v>5789</v>
      </c>
      <c r="P750" s="135" t="s">
        <v>946</v>
      </c>
      <c r="Q750" s="145" t="str">
        <f t="shared" si="12"/>
        <v>24 - SAINT-GERMAIN-DU-SALEMBRE</v>
      </c>
      <c r="R750" s="140">
        <v>44673</v>
      </c>
      <c r="S750" s="140">
        <v>44693</v>
      </c>
    </row>
    <row r="751" spans="14:19" ht="36">
      <c r="N751" s="133" t="s">
        <v>5455</v>
      </c>
      <c r="O751" s="133" t="s">
        <v>5790</v>
      </c>
      <c r="P751" s="135" t="s">
        <v>947</v>
      </c>
      <c r="Q751" s="145" t="str">
        <f t="shared" si="12"/>
        <v>24 - SAINT-GERMAIN-ET-MONS</v>
      </c>
      <c r="R751" s="140">
        <v>44657</v>
      </c>
      <c r="S751" s="140">
        <v>44740</v>
      </c>
    </row>
    <row r="752" spans="14:19">
      <c r="N752" s="133" t="s">
        <v>5455</v>
      </c>
      <c r="O752" s="133" t="s">
        <v>5791</v>
      </c>
      <c r="P752" s="135" t="s">
        <v>948</v>
      </c>
      <c r="Q752" s="145" t="str">
        <f t="shared" si="12"/>
        <v>24 - SAINT-GERY</v>
      </c>
      <c r="R752" s="140">
        <v>44673</v>
      </c>
      <c r="S752" s="140">
        <v>44693</v>
      </c>
    </row>
    <row r="753" spans="14:19">
      <c r="N753" s="133" t="s">
        <v>5455</v>
      </c>
      <c r="O753" s="133" t="s">
        <v>5792</v>
      </c>
      <c r="P753" s="135" t="s">
        <v>949</v>
      </c>
      <c r="Q753" s="145" t="str">
        <f t="shared" si="12"/>
        <v>24 - SAINT-GEYRAC</v>
      </c>
      <c r="R753" s="140">
        <v>44655</v>
      </c>
      <c r="S753" s="140">
        <v>44755</v>
      </c>
    </row>
    <row r="754" spans="14:19" ht="24">
      <c r="N754" s="133" t="s">
        <v>5455</v>
      </c>
      <c r="O754" s="133" t="s">
        <v>5793</v>
      </c>
      <c r="P754" s="135" t="s">
        <v>950</v>
      </c>
      <c r="Q754" s="145" t="str">
        <f t="shared" si="12"/>
        <v>24 - SAINT-HILAIRE-D'ESTISSAC</v>
      </c>
      <c r="R754" s="140">
        <v>44657</v>
      </c>
      <c r="S754" s="140">
        <v>44775</v>
      </c>
    </row>
    <row r="755" spans="14:19" ht="24">
      <c r="N755" s="133" t="s">
        <v>5455</v>
      </c>
      <c r="O755" s="133" t="s">
        <v>5794</v>
      </c>
      <c r="P755" s="135" t="s">
        <v>952</v>
      </c>
      <c r="Q755" s="145" t="str">
        <f t="shared" si="12"/>
        <v>24 - SAINT-JEAN-D'ATAUX</v>
      </c>
      <c r="R755" s="140">
        <v>44675</v>
      </c>
      <c r="S755" s="140">
        <v>44693</v>
      </c>
    </row>
    <row r="756" spans="14:19" ht="24">
      <c r="N756" s="133" t="s">
        <v>5455</v>
      </c>
      <c r="O756" s="133" t="s">
        <v>5795</v>
      </c>
      <c r="P756" s="135" t="s">
        <v>953</v>
      </c>
      <c r="Q756" s="145" t="str">
        <f t="shared" si="12"/>
        <v>24 - SAINT-JEAN-DE-COLE</v>
      </c>
      <c r="R756" s="140">
        <v>44671</v>
      </c>
      <c r="S756" s="140">
        <v>44748</v>
      </c>
    </row>
    <row r="757" spans="14:19" ht="24">
      <c r="N757" s="133" t="s">
        <v>5455</v>
      </c>
      <c r="O757" s="133" t="s">
        <v>5796</v>
      </c>
      <c r="P757" s="135" t="s">
        <v>954</v>
      </c>
      <c r="Q757" s="145" t="str">
        <f t="shared" si="12"/>
        <v>24 - SAINT-JEAN-D'ESTISSAC</v>
      </c>
      <c r="R757" s="140">
        <v>44657</v>
      </c>
      <c r="S757" s="140">
        <v>44775</v>
      </c>
    </row>
    <row r="758" spans="14:19" ht="24">
      <c r="N758" s="133" t="s">
        <v>5455</v>
      </c>
      <c r="O758" s="133" t="s">
        <v>5797</v>
      </c>
      <c r="P758" s="135" t="s">
        <v>955</v>
      </c>
      <c r="Q758" s="145" t="str">
        <f t="shared" si="12"/>
        <v>24 - SAINT-JEAN-D'EYRAUD</v>
      </c>
      <c r="R758" s="140">
        <v>44657</v>
      </c>
      <c r="S758" s="140">
        <v>44755</v>
      </c>
    </row>
    <row r="759" spans="14:19" ht="24">
      <c r="N759" s="133" t="s">
        <v>5455</v>
      </c>
      <c r="O759" s="133" t="s">
        <v>5798</v>
      </c>
      <c r="P759" s="135" t="s">
        <v>956</v>
      </c>
      <c r="Q759" s="145" t="str">
        <f t="shared" si="12"/>
        <v>24 - SAINT-JORY-DE-CHALAIS</v>
      </c>
      <c r="R759" s="140">
        <v>44658</v>
      </c>
      <c r="S759" s="140">
        <v>44726</v>
      </c>
    </row>
    <row r="760" spans="14:19" ht="24">
      <c r="N760" s="133" t="s">
        <v>5455</v>
      </c>
      <c r="O760" s="133" t="s">
        <v>5799</v>
      </c>
      <c r="P760" s="135" t="s">
        <v>957</v>
      </c>
      <c r="Q760" s="145" t="str">
        <f t="shared" si="12"/>
        <v>24 - SAINT-JORY-LAS-BLOUX</v>
      </c>
      <c r="R760" s="140">
        <v>44658</v>
      </c>
      <c r="S760" s="140">
        <v>44768</v>
      </c>
    </row>
    <row r="761" spans="14:19" ht="24">
      <c r="N761" s="133" t="s">
        <v>5455</v>
      </c>
      <c r="O761" s="133" t="s">
        <v>5800</v>
      </c>
      <c r="P761" s="135" t="s">
        <v>958</v>
      </c>
      <c r="Q761" s="145" t="str">
        <f t="shared" si="12"/>
        <v>24 - SAINT-JULIEN-DE-CREMPSE</v>
      </c>
      <c r="R761" s="140">
        <v>44657</v>
      </c>
      <c r="S761" s="140">
        <v>44775</v>
      </c>
    </row>
    <row r="762" spans="14:19" ht="24">
      <c r="N762" s="133" t="s">
        <v>5455</v>
      </c>
      <c r="O762" s="133" t="s">
        <v>5801</v>
      </c>
      <c r="P762" s="135" t="s">
        <v>959</v>
      </c>
      <c r="Q762" s="145" t="str">
        <f t="shared" si="12"/>
        <v>24 - SAINT-JULIEN-DE-LAMPON</v>
      </c>
      <c r="R762" s="140">
        <v>44657</v>
      </c>
      <c r="S762" s="140">
        <v>44751</v>
      </c>
    </row>
    <row r="763" spans="14:19" ht="24">
      <c r="N763" s="133" t="s">
        <v>5455</v>
      </c>
      <c r="O763" s="133" t="s">
        <v>5802</v>
      </c>
      <c r="P763" s="135" t="s">
        <v>960</v>
      </c>
      <c r="Q763" s="145" t="str">
        <f t="shared" si="12"/>
        <v>24 - SAINT-JULIEN-D'EYMET</v>
      </c>
      <c r="R763" s="140">
        <v>44666</v>
      </c>
      <c r="S763" s="140">
        <v>44735</v>
      </c>
    </row>
    <row r="764" spans="14:19" ht="36">
      <c r="N764" s="133" t="s">
        <v>5455</v>
      </c>
      <c r="O764" s="133" t="s">
        <v>5803</v>
      </c>
      <c r="P764" s="135" t="s">
        <v>961</v>
      </c>
      <c r="Q764" s="145" t="str">
        <f t="shared" si="12"/>
        <v>24 - SAINT-LAURENT-DES-HOMMES</v>
      </c>
      <c r="R764" s="140">
        <v>44675</v>
      </c>
      <c r="S764" s="140">
        <v>44693</v>
      </c>
    </row>
    <row r="765" spans="14:19" ht="36">
      <c r="N765" s="133" t="s">
        <v>5455</v>
      </c>
      <c r="O765" s="133" t="s">
        <v>5804</v>
      </c>
      <c r="P765" s="135" t="s">
        <v>962</v>
      </c>
      <c r="Q765" s="145" t="str">
        <f t="shared" si="12"/>
        <v>24 - SAINT-LAURENT-DES-VIGNES</v>
      </c>
      <c r="R765" s="140">
        <v>44658</v>
      </c>
      <c r="S765" s="140">
        <v>44740</v>
      </c>
    </row>
    <row r="766" spans="14:19" ht="36">
      <c r="N766" s="133" t="s">
        <v>5455</v>
      </c>
      <c r="O766" s="133" t="s">
        <v>5805</v>
      </c>
      <c r="P766" s="135" t="s">
        <v>963</v>
      </c>
      <c r="Q766" s="145" t="str">
        <f t="shared" si="12"/>
        <v>24 - SAINT-LAURENT-LA-VALLEE</v>
      </c>
      <c r="R766" s="140">
        <v>44675</v>
      </c>
      <c r="S766" s="140">
        <v>44735</v>
      </c>
    </row>
    <row r="767" spans="14:19" ht="24">
      <c r="N767" s="133" t="s">
        <v>5455</v>
      </c>
      <c r="O767" s="133" t="s">
        <v>5806</v>
      </c>
      <c r="P767" s="135" t="s">
        <v>964</v>
      </c>
      <c r="Q767" s="145" t="str">
        <f t="shared" si="12"/>
        <v>24 - SAINT-LEON-D'ISSIGEAC</v>
      </c>
      <c r="R767" s="140">
        <v>44657</v>
      </c>
      <c r="S767" s="140">
        <v>44740</v>
      </c>
    </row>
    <row r="768" spans="14:19" ht="24">
      <c r="N768" s="133" t="s">
        <v>5455</v>
      </c>
      <c r="O768" s="133" t="s">
        <v>5807</v>
      </c>
      <c r="P768" s="135" t="s">
        <v>965</v>
      </c>
      <c r="Q768" s="145" t="str">
        <f t="shared" si="12"/>
        <v>24 - SAINT-LEON-SUR-L'ISLE</v>
      </c>
      <c r="R768" s="140">
        <v>44657</v>
      </c>
      <c r="S768" s="140">
        <v>44693</v>
      </c>
    </row>
    <row r="769" spans="14:19" ht="24">
      <c r="N769" s="133" t="s">
        <v>5455</v>
      </c>
      <c r="O769" s="133" t="s">
        <v>5808</v>
      </c>
      <c r="P769" s="135" t="s">
        <v>966</v>
      </c>
      <c r="Q769" s="145" t="str">
        <f t="shared" si="12"/>
        <v>24 - SAINT-LEON-SUR-VEZERE</v>
      </c>
      <c r="R769" s="140">
        <v>44655</v>
      </c>
      <c r="S769" s="140">
        <v>44751</v>
      </c>
    </row>
    <row r="770" spans="14:19" ht="24">
      <c r="N770" s="133" t="s">
        <v>5455</v>
      </c>
      <c r="O770" s="133" t="s">
        <v>5809</v>
      </c>
      <c r="P770" s="135" t="s">
        <v>967</v>
      </c>
      <c r="Q770" s="145" t="str">
        <f t="shared" si="12"/>
        <v>24 - SAINT-LOUIS-EN-L'ISLE</v>
      </c>
      <c r="R770" s="140">
        <v>44673</v>
      </c>
      <c r="S770" s="140">
        <v>44755</v>
      </c>
    </row>
    <row r="771" spans="14:19" ht="24">
      <c r="N771" s="133" t="s">
        <v>5455</v>
      </c>
      <c r="O771" s="133" t="s">
        <v>5810</v>
      </c>
      <c r="P771" s="135" t="s">
        <v>980</v>
      </c>
      <c r="Q771" s="145" t="str">
        <f t="shared" si="12"/>
        <v>24 - SAINT-MAIME-DE-PEREYROL</v>
      </c>
      <c r="R771" s="140">
        <v>44655</v>
      </c>
      <c r="S771" s="140">
        <v>44775</v>
      </c>
    </row>
    <row r="772" spans="14:19" ht="24">
      <c r="N772" s="133" t="s">
        <v>5455</v>
      </c>
      <c r="O772" s="133" t="s">
        <v>5811</v>
      </c>
      <c r="P772" s="135" t="s">
        <v>968</v>
      </c>
      <c r="Q772" s="145" t="str">
        <f t="shared" si="12"/>
        <v>24 - SAINT-MARCEL-DU-PERIGORD</v>
      </c>
      <c r="R772" s="140">
        <v>44655</v>
      </c>
      <c r="S772" s="140">
        <v>44775</v>
      </c>
    </row>
    <row r="773" spans="14:19" ht="24">
      <c r="N773" s="133" t="s">
        <v>5455</v>
      </c>
      <c r="O773" s="133" t="s">
        <v>5812</v>
      </c>
      <c r="P773" s="135" t="s">
        <v>969</v>
      </c>
      <c r="Q773" s="145" t="str">
        <f t="shared" si="12"/>
        <v>24 - SAINT-MARCORY</v>
      </c>
      <c r="R773" s="140">
        <v>44675</v>
      </c>
      <c r="S773" s="140">
        <v>44693</v>
      </c>
    </row>
    <row r="774" spans="14:19" ht="36">
      <c r="N774" s="133" t="s">
        <v>5455</v>
      </c>
      <c r="O774" s="133" t="s">
        <v>5813</v>
      </c>
      <c r="P774" s="135" t="s">
        <v>970</v>
      </c>
      <c r="Q774" s="145" t="str">
        <f t="shared" si="12"/>
        <v>24 - SAINT-MARTIAL-D'ALBAREDE</v>
      </c>
      <c r="R774" s="140">
        <v>44658</v>
      </c>
      <c r="S774" s="140">
        <v>44748</v>
      </c>
    </row>
    <row r="775" spans="14:19" ht="36">
      <c r="N775" s="133" t="s">
        <v>5455</v>
      </c>
      <c r="O775" s="133" t="s">
        <v>5814</v>
      </c>
      <c r="P775" s="135" t="s">
        <v>971</v>
      </c>
      <c r="Q775" s="145" t="str">
        <f t="shared" si="12"/>
        <v>24 - SAINT-MARTIAL-D'ARTENSET</v>
      </c>
      <c r="R775" s="140">
        <v>44675</v>
      </c>
      <c r="S775" s="140">
        <v>44693</v>
      </c>
    </row>
    <row r="776" spans="14:19" ht="36">
      <c r="N776" s="133" t="s">
        <v>5455</v>
      </c>
      <c r="O776" s="133" t="s">
        <v>5815</v>
      </c>
      <c r="P776" s="135" t="s">
        <v>972</v>
      </c>
      <c r="Q776" s="145" t="str">
        <f t="shared" si="12"/>
        <v>24 - SAINT-MARTIAL-DE-NABIRAT</v>
      </c>
      <c r="R776" s="140">
        <v>44663</v>
      </c>
      <c r="S776" s="140">
        <v>44735</v>
      </c>
    </row>
    <row r="777" spans="14:19" ht="36">
      <c r="N777" s="133" t="s">
        <v>5455</v>
      </c>
      <c r="O777" s="133" t="s">
        <v>5816</v>
      </c>
      <c r="P777" s="135" t="s">
        <v>973</v>
      </c>
      <c r="Q777" s="145" t="str">
        <f t="shared" si="12"/>
        <v>24 - SAINT-MARTIAL-DE-VALETTE</v>
      </c>
      <c r="R777" s="140">
        <v>44666</v>
      </c>
      <c r="S777" s="140">
        <v>44693</v>
      </c>
    </row>
    <row r="778" spans="14:19" ht="36">
      <c r="N778" s="133" t="s">
        <v>5455</v>
      </c>
      <c r="O778" s="133" t="s">
        <v>5817</v>
      </c>
      <c r="P778" s="135" t="s">
        <v>974</v>
      </c>
      <c r="Q778" s="145" t="str">
        <f t="shared" si="12"/>
        <v>24 - SAINT-MARTIAL-VIVEYROL</v>
      </c>
      <c r="R778" s="140">
        <v>44686</v>
      </c>
      <c r="S778" s="140">
        <v>44693</v>
      </c>
    </row>
    <row r="779" spans="14:19" ht="36">
      <c r="N779" s="133" t="s">
        <v>5455</v>
      </c>
      <c r="O779" s="133" t="s">
        <v>5818</v>
      </c>
      <c r="P779" s="135" t="s">
        <v>975</v>
      </c>
      <c r="Q779" s="145" t="str">
        <f t="shared" ref="Q779:Q842" si="13">CONCATENATE(N779," - ",P779)</f>
        <v>24 - SAINT-MARTIN-DE-FRESSENGEAS</v>
      </c>
      <c r="R779" s="140">
        <v>44663</v>
      </c>
      <c r="S779" s="140">
        <v>44726</v>
      </c>
    </row>
    <row r="780" spans="14:19" ht="24">
      <c r="N780" s="133" t="s">
        <v>5455</v>
      </c>
      <c r="O780" s="133" t="s">
        <v>5819</v>
      </c>
      <c r="P780" s="135" t="s">
        <v>976</v>
      </c>
      <c r="Q780" s="145" t="str">
        <f t="shared" si="13"/>
        <v>24 - SAINT-MARTIN-DE-RIBERAC</v>
      </c>
      <c r="R780" s="140">
        <v>44686</v>
      </c>
      <c r="S780" s="140">
        <v>44693</v>
      </c>
    </row>
    <row r="781" spans="14:19" ht="24">
      <c r="N781" s="133" t="s">
        <v>5455</v>
      </c>
      <c r="O781" s="133" t="s">
        <v>5820</v>
      </c>
      <c r="P781" s="135" t="s">
        <v>977</v>
      </c>
      <c r="Q781" s="145" t="str">
        <f t="shared" si="13"/>
        <v>24 - SAINT-MARTIN-DES-COMBES</v>
      </c>
      <c r="R781" s="140">
        <v>44657</v>
      </c>
      <c r="S781" s="140">
        <v>44775</v>
      </c>
    </row>
    <row r="782" spans="14:19" ht="24">
      <c r="N782" s="133" t="s">
        <v>5455</v>
      </c>
      <c r="O782" s="133" t="s">
        <v>5821</v>
      </c>
      <c r="P782" s="135" t="s">
        <v>978</v>
      </c>
      <c r="Q782" s="145" t="str">
        <f t="shared" si="13"/>
        <v>24 - SAINT-MARTIN-L'ASTIER</v>
      </c>
      <c r="R782" s="140">
        <v>44673</v>
      </c>
      <c r="S782" s="140">
        <v>44693</v>
      </c>
    </row>
    <row r="783" spans="14:19" ht="24">
      <c r="N783" s="133" t="s">
        <v>5455</v>
      </c>
      <c r="O783" s="133" t="s">
        <v>5822</v>
      </c>
      <c r="P783" s="135" t="s">
        <v>979</v>
      </c>
      <c r="Q783" s="145" t="str">
        <f t="shared" si="13"/>
        <v>24 - SAINT-MARTIN-LE-PIN</v>
      </c>
      <c r="R783" s="140">
        <v>44663</v>
      </c>
      <c r="S783" s="140">
        <v>44693</v>
      </c>
    </row>
    <row r="784" spans="14:19" ht="36">
      <c r="N784" s="133" t="s">
        <v>5455</v>
      </c>
      <c r="O784" s="133" t="s">
        <v>5823</v>
      </c>
      <c r="P784" s="135" t="s">
        <v>981</v>
      </c>
      <c r="Q784" s="145" t="str">
        <f t="shared" si="13"/>
        <v>24 - SAINT-MEDARD-DE-MUSSIDAN</v>
      </c>
      <c r="R784" s="140">
        <v>44673</v>
      </c>
      <c r="S784" s="140">
        <v>44693</v>
      </c>
    </row>
    <row r="785" spans="14:19" ht="36">
      <c r="N785" s="133" t="s">
        <v>5455</v>
      </c>
      <c r="O785" s="133" t="s">
        <v>5824</v>
      </c>
      <c r="P785" s="135" t="s">
        <v>982</v>
      </c>
      <c r="Q785" s="145" t="str">
        <f t="shared" si="13"/>
        <v>24 - SAINT-MEDARD-D'EXCIDEUIL</v>
      </c>
      <c r="R785" s="140">
        <v>44658</v>
      </c>
      <c r="S785" s="140">
        <v>44768</v>
      </c>
    </row>
    <row r="786" spans="14:19" ht="24">
      <c r="N786" s="133" t="s">
        <v>5455</v>
      </c>
      <c r="O786" s="133" t="s">
        <v>5825</v>
      </c>
      <c r="P786" s="135" t="s">
        <v>983</v>
      </c>
      <c r="Q786" s="145" t="str">
        <f t="shared" si="13"/>
        <v>24 - SAINT-MESMIN</v>
      </c>
      <c r="R786" s="140">
        <v>44658</v>
      </c>
      <c r="S786" s="140">
        <v>44768</v>
      </c>
    </row>
    <row r="787" spans="14:19" ht="24">
      <c r="N787" s="133" t="s">
        <v>5455</v>
      </c>
      <c r="O787" s="133" t="s">
        <v>5826</v>
      </c>
      <c r="P787" s="135" t="s">
        <v>984</v>
      </c>
      <c r="Q787" s="145" t="str">
        <f t="shared" si="13"/>
        <v>24 - SAINT-MICHEL-DE-DOUBLE</v>
      </c>
      <c r="R787" s="140">
        <v>44675</v>
      </c>
      <c r="S787" s="140">
        <v>44693</v>
      </c>
    </row>
    <row r="788" spans="14:19" ht="24">
      <c r="N788" s="133" t="s">
        <v>5455</v>
      </c>
      <c r="O788" s="133" t="s">
        <v>5827</v>
      </c>
      <c r="P788" s="135" t="s">
        <v>985</v>
      </c>
      <c r="Q788" s="145" t="str">
        <f t="shared" si="13"/>
        <v>24 - SAINT-MICHEL-DE-VILLADEIX</v>
      </c>
      <c r="R788" s="140">
        <v>44655</v>
      </c>
      <c r="S788" s="140">
        <v>44775</v>
      </c>
    </row>
    <row r="789" spans="14:19">
      <c r="N789" s="133" t="s">
        <v>5455</v>
      </c>
      <c r="O789" s="133" t="s">
        <v>5828</v>
      </c>
      <c r="P789" s="135" t="s">
        <v>988</v>
      </c>
      <c r="Q789" s="145" t="str">
        <f t="shared" si="13"/>
        <v>24 - SAINT-NEXANS</v>
      </c>
      <c r="R789" s="140">
        <v>44657</v>
      </c>
      <c r="S789" s="140">
        <v>44740</v>
      </c>
    </row>
    <row r="790" spans="14:19" ht="24">
      <c r="N790" s="133" t="s">
        <v>5455</v>
      </c>
      <c r="O790" s="133" t="s">
        <v>5829</v>
      </c>
      <c r="P790" s="135" t="s">
        <v>990</v>
      </c>
      <c r="Q790" s="145" t="str">
        <f t="shared" si="13"/>
        <v>24 - SAINT-PANCRACE</v>
      </c>
      <c r="R790" s="140">
        <v>44677</v>
      </c>
      <c r="S790" s="140">
        <v>44693</v>
      </c>
    </row>
    <row r="791" spans="14:19" ht="36">
      <c r="N791" s="133" t="s">
        <v>5455</v>
      </c>
      <c r="O791" s="133" t="s">
        <v>5830</v>
      </c>
      <c r="P791" s="135" t="s">
        <v>991</v>
      </c>
      <c r="Q791" s="145" t="str">
        <f t="shared" si="13"/>
        <v>24 - SAINT-PANTALY-D'EXCIDEUIL</v>
      </c>
      <c r="R791" s="140">
        <v>44658</v>
      </c>
      <c r="S791" s="140">
        <v>44748</v>
      </c>
    </row>
    <row r="792" spans="14:19" ht="36">
      <c r="N792" s="133" t="s">
        <v>5455</v>
      </c>
      <c r="O792" s="133" t="s">
        <v>5831</v>
      </c>
      <c r="P792" s="135" t="s">
        <v>992</v>
      </c>
      <c r="Q792" s="145" t="str">
        <f t="shared" si="13"/>
        <v>24 - SAINT-PARDOUX-ET-VIELVIC</v>
      </c>
      <c r="R792" s="140">
        <v>44665</v>
      </c>
      <c r="S792" s="140">
        <v>44693</v>
      </c>
    </row>
    <row r="793" spans="14:19" ht="36">
      <c r="N793" s="133" t="s">
        <v>5455</v>
      </c>
      <c r="O793" s="133" t="s">
        <v>5832</v>
      </c>
      <c r="P793" s="135" t="s">
        <v>993</v>
      </c>
      <c r="Q793" s="145" t="str">
        <f t="shared" si="13"/>
        <v>24 - SAINT-PARDOUX-LA-RIVIERE</v>
      </c>
      <c r="R793" s="140">
        <v>44663</v>
      </c>
      <c r="S793" s="140">
        <v>44726</v>
      </c>
    </row>
    <row r="794" spans="14:19" ht="24">
      <c r="N794" s="133" t="s">
        <v>5455</v>
      </c>
      <c r="O794" s="133" t="s">
        <v>5833</v>
      </c>
      <c r="P794" s="135" t="s">
        <v>994</v>
      </c>
      <c r="Q794" s="145" t="str">
        <f t="shared" si="13"/>
        <v>24 - SAINT-PAUL-DE-SERRE</v>
      </c>
      <c r="R794" s="140">
        <v>44655</v>
      </c>
      <c r="S794" s="140">
        <v>44775</v>
      </c>
    </row>
    <row r="795" spans="14:19" ht="24">
      <c r="N795" s="133" t="s">
        <v>5455</v>
      </c>
      <c r="O795" s="133" t="s">
        <v>5834</v>
      </c>
      <c r="P795" s="135" t="s">
        <v>995</v>
      </c>
      <c r="Q795" s="145" t="str">
        <f t="shared" si="13"/>
        <v>24 - SAINT-PAUL-LA-ROCHE</v>
      </c>
      <c r="R795" s="140">
        <v>44658</v>
      </c>
      <c r="S795" s="140">
        <v>44748</v>
      </c>
    </row>
    <row r="796" spans="14:19" ht="24">
      <c r="N796" s="133" t="s">
        <v>5455</v>
      </c>
      <c r="O796" s="133" t="s">
        <v>5835</v>
      </c>
      <c r="P796" s="135" t="s">
        <v>996</v>
      </c>
      <c r="Q796" s="145" t="str">
        <f t="shared" si="13"/>
        <v>24 - SAINT-PAUL-LIZONNE</v>
      </c>
      <c r="R796" s="140">
        <v>44686</v>
      </c>
      <c r="S796" s="140">
        <v>44727</v>
      </c>
    </row>
    <row r="797" spans="14:19" ht="24">
      <c r="N797" s="133" t="s">
        <v>5455</v>
      </c>
      <c r="O797" s="133" t="s">
        <v>5836</v>
      </c>
      <c r="P797" s="135" t="s">
        <v>997</v>
      </c>
      <c r="Q797" s="145" t="str">
        <f t="shared" si="13"/>
        <v>24 - SAINT-PERDOUX</v>
      </c>
      <c r="R797" s="140">
        <v>44666</v>
      </c>
      <c r="S797" s="140">
        <v>44740</v>
      </c>
    </row>
    <row r="798" spans="14:19" ht="24">
      <c r="N798" s="133" t="s">
        <v>5455</v>
      </c>
      <c r="O798" s="133" t="s">
        <v>5837</v>
      </c>
      <c r="P798" s="135" t="s">
        <v>998</v>
      </c>
      <c r="Q798" s="145" t="str">
        <f t="shared" si="13"/>
        <v>24 - SAINT-PIERRE-DE-CHIGNAC</v>
      </c>
      <c r="R798" s="140">
        <v>44655</v>
      </c>
      <c r="S798" s="140">
        <v>44755</v>
      </c>
    </row>
    <row r="799" spans="14:19" ht="24">
      <c r="N799" s="133" t="s">
        <v>5455</v>
      </c>
      <c r="O799" s="133" t="s">
        <v>5838</v>
      </c>
      <c r="P799" s="135" t="s">
        <v>999</v>
      </c>
      <c r="Q799" s="145" t="str">
        <f t="shared" si="13"/>
        <v>24 - SAINT-PIERRE-DE-COLE</v>
      </c>
      <c r="R799" s="140">
        <v>44671</v>
      </c>
      <c r="S799" s="140">
        <v>44748</v>
      </c>
    </row>
    <row r="800" spans="14:19" ht="24">
      <c r="N800" s="133" t="s">
        <v>5455</v>
      </c>
      <c r="O800" s="133" t="s">
        <v>5839</v>
      </c>
      <c r="P800" s="135" t="s">
        <v>1000</v>
      </c>
      <c r="Q800" s="145" t="str">
        <f t="shared" si="13"/>
        <v>24 - SAINT-PIERRE-DE-FRUGIE</v>
      </c>
      <c r="R800" s="140">
        <v>44658</v>
      </c>
      <c r="S800" s="140">
        <v>44726</v>
      </c>
    </row>
    <row r="801" spans="14:19" ht="24">
      <c r="N801" s="133" t="s">
        <v>5455</v>
      </c>
      <c r="O801" s="133" t="s">
        <v>5840</v>
      </c>
      <c r="P801" s="135" t="s">
        <v>1001</v>
      </c>
      <c r="Q801" s="145" t="str">
        <f t="shared" si="13"/>
        <v>24 - SAINT-PIERRE-D'EYRAUD</v>
      </c>
      <c r="R801" s="140">
        <v>44666</v>
      </c>
      <c r="S801" s="140">
        <v>44693</v>
      </c>
    </row>
    <row r="802" spans="14:19" ht="24">
      <c r="N802" s="133" t="s">
        <v>5455</v>
      </c>
      <c r="O802" s="133" t="s">
        <v>5841</v>
      </c>
      <c r="P802" s="135" t="s">
        <v>1002</v>
      </c>
      <c r="Q802" s="145" t="str">
        <f t="shared" si="13"/>
        <v>24 - SAINT-POMPONT</v>
      </c>
      <c r="R802" s="140">
        <v>44675</v>
      </c>
      <c r="S802" s="140">
        <v>44735</v>
      </c>
    </row>
    <row r="803" spans="14:19" ht="24">
      <c r="N803" s="133" t="s">
        <v>5455</v>
      </c>
      <c r="O803" s="133" t="s">
        <v>5842</v>
      </c>
      <c r="P803" s="135" t="s">
        <v>1003</v>
      </c>
      <c r="Q803" s="145" t="str">
        <f t="shared" si="13"/>
        <v>24 - SAINT-PRIEST-LES-FOUGERES</v>
      </c>
      <c r="R803" s="140">
        <v>44658</v>
      </c>
      <c r="S803" s="140">
        <v>44721</v>
      </c>
    </row>
    <row r="804" spans="14:19">
      <c r="N804" s="133" t="s">
        <v>5455</v>
      </c>
      <c r="O804" s="133" t="s">
        <v>5843</v>
      </c>
      <c r="P804" s="135" t="s">
        <v>1005</v>
      </c>
      <c r="Q804" s="145" t="str">
        <f t="shared" si="13"/>
        <v>24 - SAINT-RABIER</v>
      </c>
      <c r="R804" s="140">
        <v>44658</v>
      </c>
      <c r="S804" s="140">
        <v>44813</v>
      </c>
    </row>
    <row r="805" spans="14:19" ht="24">
      <c r="N805" s="133" t="s">
        <v>5455</v>
      </c>
      <c r="O805" s="133" t="s">
        <v>5844</v>
      </c>
      <c r="P805" s="135" t="s">
        <v>1007</v>
      </c>
      <c r="Q805" s="145" t="str">
        <f t="shared" si="13"/>
        <v>24 - SAINT-RAPHAEL</v>
      </c>
      <c r="R805" s="140">
        <v>44658</v>
      </c>
      <c r="S805" s="140">
        <v>44748</v>
      </c>
    </row>
    <row r="806" spans="14:19" ht="36">
      <c r="N806" s="133" t="s">
        <v>5455</v>
      </c>
      <c r="O806" s="133" t="s">
        <v>5845</v>
      </c>
      <c r="P806" s="135" t="s">
        <v>1008</v>
      </c>
      <c r="Q806" s="145" t="str">
        <f t="shared" si="13"/>
        <v>24 - SAINT-ROMAIN-DE-MONPAZIER</v>
      </c>
      <c r="R806" s="140">
        <v>44675</v>
      </c>
      <c r="S806" s="140">
        <v>44727</v>
      </c>
    </row>
    <row r="807" spans="14:19" ht="48">
      <c r="N807" s="133" t="s">
        <v>5455</v>
      </c>
      <c r="O807" s="133" t="s">
        <v>5846</v>
      </c>
      <c r="P807" s="135" t="s">
        <v>1009</v>
      </c>
      <c r="Q807" s="145" t="str">
        <f t="shared" si="13"/>
        <v>24 - SAINT-ROMAIN-ET-SAINT-CLEMENT</v>
      </c>
      <c r="R807" s="140">
        <v>44658</v>
      </c>
      <c r="S807" s="140">
        <v>44748</v>
      </c>
    </row>
    <row r="808" spans="14:19" ht="24">
      <c r="N808" s="133" t="s">
        <v>5455</v>
      </c>
      <c r="O808" s="133" t="s">
        <v>5847</v>
      </c>
      <c r="P808" s="135" t="s">
        <v>1010</v>
      </c>
      <c r="Q808" s="145" t="str">
        <f t="shared" si="13"/>
        <v>24 - SAINT-SAUD-LACOUSSIERE</v>
      </c>
      <c r="R808" s="140">
        <v>44663</v>
      </c>
      <c r="S808" s="140">
        <v>44726</v>
      </c>
    </row>
    <row r="809" spans="14:19" ht="24">
      <c r="N809" s="133" t="s">
        <v>5455</v>
      </c>
      <c r="O809" s="133" t="s">
        <v>5848</v>
      </c>
      <c r="P809" s="135" t="s">
        <v>1011</v>
      </c>
      <c r="Q809" s="145" t="str">
        <f t="shared" si="13"/>
        <v>24 - SAINT-SAUVEUR</v>
      </c>
      <c r="R809" s="140">
        <v>44657</v>
      </c>
      <c r="S809" s="140">
        <v>44755</v>
      </c>
    </row>
    <row r="810" spans="14:19" ht="36">
      <c r="N810" s="133" t="s">
        <v>5455</v>
      </c>
      <c r="O810" s="133" t="s">
        <v>5849</v>
      </c>
      <c r="P810" s="135" t="s">
        <v>1012</v>
      </c>
      <c r="Q810" s="145" t="str">
        <f t="shared" si="13"/>
        <v>24 - SAINT-SAUVEUR-LALANDE</v>
      </c>
      <c r="R810" s="140">
        <v>44675</v>
      </c>
      <c r="S810" s="140">
        <v>44693</v>
      </c>
    </row>
    <row r="811" spans="14:19" ht="36">
      <c r="N811" s="133" t="s">
        <v>5455</v>
      </c>
      <c r="O811" s="133" t="s">
        <v>5850</v>
      </c>
      <c r="P811" s="135" t="s">
        <v>1013</v>
      </c>
      <c r="Q811" s="145" t="str">
        <f t="shared" si="13"/>
        <v>24 - SAINT-SEVERIN-D'ESTISSAC</v>
      </c>
      <c r="R811" s="140">
        <v>44657</v>
      </c>
      <c r="S811" s="140">
        <v>44755</v>
      </c>
    </row>
    <row r="812" spans="14:19" ht="24">
      <c r="N812" s="133" t="s">
        <v>5455</v>
      </c>
      <c r="O812" s="133" t="s">
        <v>5851</v>
      </c>
      <c r="P812" s="135" t="s">
        <v>1014</v>
      </c>
      <c r="Q812" s="145" t="str">
        <f t="shared" si="13"/>
        <v>24 - SAINT-SULPICE-D'EXCIDEUIL</v>
      </c>
      <c r="R812" s="140">
        <v>44658</v>
      </c>
      <c r="S812" s="140">
        <v>44768</v>
      </c>
    </row>
    <row r="813" spans="14:19" ht="36">
      <c r="N813" s="133" t="s">
        <v>5455</v>
      </c>
      <c r="O813" s="133" t="s">
        <v>5852</v>
      </c>
      <c r="P813" s="135" t="s">
        <v>1016</v>
      </c>
      <c r="Q813" s="145" t="str">
        <f t="shared" si="13"/>
        <v>24 - SAINT-VINCENT-DE-CONNEZAC</v>
      </c>
      <c r="R813" s="140">
        <v>44675</v>
      </c>
      <c r="S813" s="140">
        <v>44693</v>
      </c>
    </row>
    <row r="814" spans="14:19" ht="36">
      <c r="N814" s="133" t="s">
        <v>5455</v>
      </c>
      <c r="O814" s="133" t="s">
        <v>5853</v>
      </c>
      <c r="P814" s="135" t="s">
        <v>1017</v>
      </c>
      <c r="Q814" s="145" t="str">
        <f t="shared" si="13"/>
        <v>24 - SAINT-VINCENT-DE-COSSE</v>
      </c>
      <c r="R814" s="140">
        <v>44655</v>
      </c>
      <c r="S814" s="140">
        <v>44693</v>
      </c>
    </row>
    <row r="815" spans="14:19" ht="36">
      <c r="N815" s="133" t="s">
        <v>5455</v>
      </c>
      <c r="O815" s="133" t="s">
        <v>5854</v>
      </c>
      <c r="P815" s="135" t="s">
        <v>1018</v>
      </c>
      <c r="Q815" s="145" t="str">
        <f t="shared" si="13"/>
        <v>24 - SAINT-VINCENT-JALMOUTIERS</v>
      </c>
      <c r="R815" s="140">
        <v>44686</v>
      </c>
      <c r="S815" s="140">
        <v>44727</v>
      </c>
    </row>
    <row r="816" spans="14:19" ht="36">
      <c r="N816" s="133" t="s">
        <v>5455</v>
      </c>
      <c r="O816" s="133" t="s">
        <v>5855</v>
      </c>
      <c r="P816" s="135" t="s">
        <v>1019</v>
      </c>
      <c r="Q816" s="145" t="str">
        <f t="shared" si="13"/>
        <v>24 - SAINT-VINCENT-LE-PALUEL</v>
      </c>
      <c r="R816" s="140">
        <v>44657</v>
      </c>
      <c r="S816" s="140">
        <v>44751</v>
      </c>
    </row>
    <row r="817" spans="14:19" ht="36">
      <c r="N817" s="133" t="s">
        <v>5455</v>
      </c>
      <c r="O817" s="133" t="s">
        <v>5856</v>
      </c>
      <c r="P817" s="135" t="s">
        <v>1020</v>
      </c>
      <c r="Q817" s="145" t="str">
        <f t="shared" si="13"/>
        <v>24 - SAINT-VINCENT-SUR-L'ISLE</v>
      </c>
      <c r="R817" s="140">
        <v>44657</v>
      </c>
      <c r="S817" s="140">
        <v>44748</v>
      </c>
    </row>
    <row r="818" spans="14:19">
      <c r="N818" s="133" t="s">
        <v>5455</v>
      </c>
      <c r="O818" s="133" t="s">
        <v>5857</v>
      </c>
      <c r="P818" s="135" t="s">
        <v>1021</v>
      </c>
      <c r="Q818" s="145" t="str">
        <f t="shared" si="13"/>
        <v>24 - SALAGNAC</v>
      </c>
      <c r="R818" s="140">
        <v>44658</v>
      </c>
      <c r="S818" s="140">
        <v>44748</v>
      </c>
    </row>
    <row r="819" spans="14:19" ht="24">
      <c r="N819" s="133" t="s">
        <v>5455</v>
      </c>
      <c r="O819" s="133" t="s">
        <v>5858</v>
      </c>
      <c r="P819" s="135" t="s">
        <v>1022</v>
      </c>
      <c r="Q819" s="145" t="str">
        <f t="shared" si="13"/>
        <v>24 - SALIGNAC-EYVIGUES</v>
      </c>
      <c r="R819" s="140">
        <v>44655</v>
      </c>
      <c r="S819" s="140">
        <v>44768</v>
      </c>
    </row>
    <row r="820" spans="14:19" ht="24">
      <c r="N820" s="133" t="s">
        <v>5455</v>
      </c>
      <c r="O820" s="133" t="s">
        <v>5859</v>
      </c>
      <c r="P820" s="135" t="s">
        <v>1023</v>
      </c>
      <c r="Q820" s="145" t="str">
        <f t="shared" si="13"/>
        <v>24 - SALLES-DE-BELVES</v>
      </c>
      <c r="R820" s="140">
        <v>44675</v>
      </c>
      <c r="S820" s="140">
        <v>44735</v>
      </c>
    </row>
    <row r="821" spans="14:19">
      <c r="N821" s="133" t="s">
        <v>5455</v>
      </c>
      <c r="O821" s="133" t="s">
        <v>5860</v>
      </c>
      <c r="P821" s="135" t="s">
        <v>1024</v>
      </c>
      <c r="Q821" s="145" t="str">
        <f t="shared" si="13"/>
        <v>24 - SALON</v>
      </c>
      <c r="R821" s="140">
        <v>44655</v>
      </c>
      <c r="S821" s="140">
        <v>44775</v>
      </c>
    </row>
    <row r="822" spans="14:19">
      <c r="N822" s="133" t="s">
        <v>5455</v>
      </c>
      <c r="O822" s="133" t="s">
        <v>5861</v>
      </c>
      <c r="P822" s="135" t="s">
        <v>861</v>
      </c>
      <c r="Q822" s="145" t="str">
        <f t="shared" si="13"/>
        <v>24 - SANILHAC</v>
      </c>
      <c r="R822" s="140">
        <v>44655</v>
      </c>
      <c r="S822" s="140">
        <v>44775</v>
      </c>
    </row>
    <row r="823" spans="14:19">
      <c r="N823" s="133" t="s">
        <v>5455</v>
      </c>
      <c r="O823" s="133" t="s">
        <v>5862</v>
      </c>
      <c r="P823" s="135" t="s">
        <v>1025</v>
      </c>
      <c r="Q823" s="145" t="str">
        <f t="shared" si="13"/>
        <v>24 - SARLANDE</v>
      </c>
      <c r="R823" s="140">
        <v>44658</v>
      </c>
      <c r="S823" s="140">
        <v>44768</v>
      </c>
    </row>
    <row r="824" spans="14:19" ht="24">
      <c r="N824" s="133" t="s">
        <v>5455</v>
      </c>
      <c r="O824" s="133" t="s">
        <v>5863</v>
      </c>
      <c r="P824" s="135" t="s">
        <v>1026</v>
      </c>
      <c r="Q824" s="145" t="str">
        <f t="shared" si="13"/>
        <v>24 - SARLAT-LA-CANEDA</v>
      </c>
      <c r="R824" s="140">
        <v>44655</v>
      </c>
      <c r="S824" s="140">
        <v>44751</v>
      </c>
    </row>
    <row r="825" spans="14:19" ht="24">
      <c r="N825" s="133" t="s">
        <v>5455</v>
      </c>
      <c r="O825" s="133" t="s">
        <v>5864</v>
      </c>
      <c r="P825" s="135" t="s">
        <v>1027</v>
      </c>
      <c r="Q825" s="145" t="str">
        <f t="shared" si="13"/>
        <v>24 - SARLIAC-SUR-L'ISLE</v>
      </c>
      <c r="R825" s="140">
        <v>44657</v>
      </c>
      <c r="S825" s="140">
        <v>44748</v>
      </c>
    </row>
    <row r="826" spans="14:19">
      <c r="N826" s="133" t="s">
        <v>5455</v>
      </c>
      <c r="O826" s="133" t="s">
        <v>5865</v>
      </c>
      <c r="P826" s="135" t="s">
        <v>1028</v>
      </c>
      <c r="Q826" s="145" t="str">
        <f t="shared" si="13"/>
        <v>24 - SARRAZAC</v>
      </c>
      <c r="R826" s="140">
        <v>44658</v>
      </c>
      <c r="S826" s="140">
        <v>44768</v>
      </c>
    </row>
    <row r="827" spans="14:19">
      <c r="N827" s="133" t="s">
        <v>5455</v>
      </c>
      <c r="O827" s="133" t="s">
        <v>5866</v>
      </c>
      <c r="P827" s="135" t="s">
        <v>1029</v>
      </c>
      <c r="Q827" s="145" t="str">
        <f t="shared" si="13"/>
        <v>24 - SAUSSIGNAC</v>
      </c>
      <c r="R827" s="140">
        <v>44666</v>
      </c>
      <c r="S827" s="140">
        <v>44740</v>
      </c>
    </row>
    <row r="828" spans="14:19" ht="24">
      <c r="N828" s="133" t="s">
        <v>5455</v>
      </c>
      <c r="O828" s="133" t="s">
        <v>5867</v>
      </c>
      <c r="P828" s="135" t="s">
        <v>1030</v>
      </c>
      <c r="Q828" s="145" t="str">
        <f t="shared" si="13"/>
        <v>24 - SAVIGNAC-DE-MIREMONT</v>
      </c>
      <c r="R828" s="140">
        <v>44657</v>
      </c>
      <c r="S828" s="140">
        <v>44775</v>
      </c>
    </row>
    <row r="829" spans="14:19" ht="24">
      <c r="N829" s="133" t="s">
        <v>5455</v>
      </c>
      <c r="O829" s="133" t="s">
        <v>5868</v>
      </c>
      <c r="P829" s="135" t="s">
        <v>1031</v>
      </c>
      <c r="Q829" s="145" t="str">
        <f t="shared" si="13"/>
        <v>24 - SAVIGNAC-DE-NONTRON</v>
      </c>
      <c r="R829" s="140">
        <v>44663</v>
      </c>
      <c r="S829" s="140">
        <v>44726</v>
      </c>
    </row>
    <row r="830" spans="14:19" ht="24">
      <c r="N830" s="133" t="s">
        <v>5455</v>
      </c>
      <c r="O830" s="133" t="s">
        <v>5869</v>
      </c>
      <c r="P830" s="135" t="s">
        <v>1032</v>
      </c>
      <c r="Q830" s="145" t="str">
        <f t="shared" si="13"/>
        <v>24 - SAVIGNAC-LEDRIER</v>
      </c>
      <c r="R830" s="140">
        <v>44658</v>
      </c>
      <c r="S830" s="140">
        <v>44768</v>
      </c>
    </row>
    <row r="831" spans="14:19" ht="24">
      <c r="N831" s="133" t="s">
        <v>5455</v>
      </c>
      <c r="O831" s="133" t="s">
        <v>5870</v>
      </c>
      <c r="P831" s="135" t="s">
        <v>1033</v>
      </c>
      <c r="Q831" s="145" t="str">
        <f t="shared" si="13"/>
        <v>24 - SAVIGNAC-LES-EGLISES</v>
      </c>
      <c r="R831" s="140">
        <v>44658</v>
      </c>
      <c r="S831" s="140">
        <v>44768</v>
      </c>
    </row>
    <row r="832" spans="14:19" ht="24">
      <c r="N832" s="133" t="s">
        <v>5455</v>
      </c>
      <c r="O832" s="133" t="s">
        <v>5871</v>
      </c>
      <c r="P832" s="135" t="s">
        <v>1034</v>
      </c>
      <c r="Q832" s="145" t="str">
        <f t="shared" si="13"/>
        <v>24 - SCEAU-SAINT-ANGEL</v>
      </c>
      <c r="R832" s="140">
        <v>44666</v>
      </c>
      <c r="S832" s="140">
        <v>44693</v>
      </c>
    </row>
    <row r="833" spans="14:19" ht="24">
      <c r="N833" s="133" t="s">
        <v>5455</v>
      </c>
      <c r="O833" s="133" t="s">
        <v>5872</v>
      </c>
      <c r="P833" s="135" t="s">
        <v>1035</v>
      </c>
      <c r="Q833" s="145" t="str">
        <f t="shared" si="13"/>
        <v>24 - SENCENAC-PUY-DE-FOURCHES</v>
      </c>
      <c r="R833" s="140">
        <v>44671</v>
      </c>
      <c r="S833" s="140">
        <v>44693</v>
      </c>
    </row>
    <row r="834" spans="14:19">
      <c r="N834" s="133" t="s">
        <v>5455</v>
      </c>
      <c r="O834" s="133" t="s">
        <v>5873</v>
      </c>
      <c r="P834" s="135" t="s">
        <v>1036</v>
      </c>
      <c r="Q834" s="145" t="str">
        <f t="shared" si="13"/>
        <v>24 - SERGEAC</v>
      </c>
      <c r="R834" s="140">
        <v>44655</v>
      </c>
      <c r="S834" s="140">
        <v>44768</v>
      </c>
    </row>
    <row r="835" spans="14:19" ht="24">
      <c r="N835" s="133" t="s">
        <v>5455</v>
      </c>
      <c r="O835" s="133" t="s">
        <v>5874</v>
      </c>
      <c r="P835" s="135" t="s">
        <v>1037</v>
      </c>
      <c r="Q835" s="145" t="str">
        <f t="shared" si="13"/>
        <v>24 - SERRES-ET-MONTGUYARD</v>
      </c>
      <c r="R835" s="140">
        <v>44666</v>
      </c>
      <c r="S835" s="140">
        <v>44755</v>
      </c>
    </row>
    <row r="836" spans="14:19">
      <c r="N836" s="133" t="s">
        <v>5455</v>
      </c>
      <c r="O836" s="133" t="s">
        <v>5875</v>
      </c>
      <c r="P836" s="135" t="s">
        <v>1038</v>
      </c>
      <c r="Q836" s="145" t="str">
        <f t="shared" si="13"/>
        <v>24 - SERVANCHES</v>
      </c>
      <c r="R836" s="140">
        <v>44686</v>
      </c>
      <c r="S836" s="140">
        <v>44693</v>
      </c>
    </row>
    <row r="837" spans="14:19" ht="24">
      <c r="N837" s="133" t="s">
        <v>5455</v>
      </c>
      <c r="O837" s="133" t="s">
        <v>5876</v>
      </c>
      <c r="P837" s="135" t="s">
        <v>1039</v>
      </c>
      <c r="Q837" s="145" t="str">
        <f t="shared" si="13"/>
        <v>24 - SIGOULES ET FLAUGEAC</v>
      </c>
      <c r="R837" s="140">
        <v>44666</v>
      </c>
      <c r="S837" s="140">
        <v>44740</v>
      </c>
    </row>
    <row r="838" spans="14:19">
      <c r="N838" s="133" t="s">
        <v>5455</v>
      </c>
      <c r="O838" s="133" t="s">
        <v>5877</v>
      </c>
      <c r="P838" s="135" t="s">
        <v>1040</v>
      </c>
      <c r="Q838" s="145" t="str">
        <f t="shared" si="13"/>
        <v>24 - SIMEYROLS</v>
      </c>
      <c r="R838" s="140">
        <v>44657</v>
      </c>
      <c r="S838" s="140">
        <v>44751</v>
      </c>
    </row>
    <row r="839" spans="14:19">
      <c r="N839" s="133" t="s">
        <v>5455</v>
      </c>
      <c r="O839" s="133" t="s">
        <v>5878</v>
      </c>
      <c r="P839" s="135" t="s">
        <v>1041</v>
      </c>
      <c r="Q839" s="145" t="str">
        <f t="shared" si="13"/>
        <v>24 - SINGLEYRAC</v>
      </c>
      <c r="R839" s="140">
        <v>44666</v>
      </c>
      <c r="S839" s="140">
        <v>44735</v>
      </c>
    </row>
    <row r="840" spans="14:19" ht="24">
      <c r="N840" s="133" t="s">
        <v>5455</v>
      </c>
      <c r="O840" s="133" t="s">
        <v>5879</v>
      </c>
      <c r="P840" s="135" t="s">
        <v>1042</v>
      </c>
      <c r="Q840" s="145" t="str">
        <f t="shared" si="13"/>
        <v>24 - SIORAC-DE-RIBERAC</v>
      </c>
      <c r="R840" s="140">
        <v>44686</v>
      </c>
      <c r="S840" s="140">
        <v>44693</v>
      </c>
    </row>
    <row r="841" spans="14:19" ht="24">
      <c r="N841" s="133" t="s">
        <v>5455</v>
      </c>
      <c r="O841" s="133" t="s">
        <v>5880</v>
      </c>
      <c r="P841" s="135" t="s">
        <v>1043</v>
      </c>
      <c r="Q841" s="145" t="str">
        <f t="shared" si="13"/>
        <v>24 - SIORAC-EN-PERIGORD</v>
      </c>
      <c r="R841" s="140">
        <v>44657</v>
      </c>
      <c r="S841" s="140">
        <v>44755</v>
      </c>
    </row>
    <row r="842" spans="14:19" ht="72">
      <c r="N842" s="133" t="s">
        <v>5455</v>
      </c>
      <c r="O842" s="133" t="s">
        <v>5881</v>
      </c>
      <c r="P842" s="135" t="s">
        <v>1044</v>
      </c>
      <c r="Q842" s="145" t="str">
        <f t="shared" si="13"/>
        <v>24 - SORGES ET LIGUEUX EN PERIGORD EST DE LA RN21 /OUEST DE LA RN21</v>
      </c>
      <c r="R842" s="140">
        <v>44658</v>
      </c>
      <c r="S842" s="140">
        <v>44768</v>
      </c>
    </row>
    <row r="843" spans="14:19">
      <c r="N843" s="133" t="s">
        <v>5455</v>
      </c>
      <c r="O843" s="133" t="s">
        <v>5882</v>
      </c>
      <c r="P843" s="135" t="s">
        <v>1045</v>
      </c>
      <c r="Q843" s="145" t="str">
        <f t="shared" ref="Q843:Q906" si="14">CONCATENATE(N843," - ",P843)</f>
        <v>24 - SOUDAT</v>
      </c>
      <c r="R843" s="140">
        <v>44663</v>
      </c>
      <c r="S843" s="140">
        <v>44693</v>
      </c>
    </row>
    <row r="844" spans="14:19">
      <c r="N844" s="133" t="s">
        <v>5455</v>
      </c>
      <c r="O844" s="133" t="s">
        <v>5883</v>
      </c>
      <c r="P844" s="135" t="s">
        <v>1046</v>
      </c>
      <c r="Q844" s="145" t="str">
        <f t="shared" si="14"/>
        <v>24 - SOULAURES</v>
      </c>
      <c r="R844" s="140">
        <v>44675</v>
      </c>
      <c r="S844" s="140">
        <v>44727</v>
      </c>
    </row>
    <row r="845" spans="14:19">
      <c r="N845" s="133" t="s">
        <v>5455</v>
      </c>
      <c r="O845" s="133" t="s">
        <v>5884</v>
      </c>
      <c r="P845" s="135" t="s">
        <v>1047</v>
      </c>
      <c r="Q845" s="145" t="str">
        <f t="shared" si="14"/>
        <v>24 - SOURZAC</v>
      </c>
      <c r="R845" s="140">
        <v>44657</v>
      </c>
      <c r="S845" s="140">
        <v>44755</v>
      </c>
    </row>
    <row r="846" spans="14:19">
      <c r="N846" s="133" t="s">
        <v>5455</v>
      </c>
      <c r="O846" s="133" t="s">
        <v>5885</v>
      </c>
      <c r="P846" s="135" t="s">
        <v>1048</v>
      </c>
      <c r="Q846" s="145" t="str">
        <f t="shared" si="14"/>
        <v>24 - TAMNIES</v>
      </c>
      <c r="R846" s="140">
        <v>44655</v>
      </c>
      <c r="S846" s="140">
        <v>44768</v>
      </c>
    </row>
    <row r="847" spans="14:19">
      <c r="N847" s="133" t="s">
        <v>5455</v>
      </c>
      <c r="O847" s="133" t="s">
        <v>5886</v>
      </c>
      <c r="P847" s="135" t="s">
        <v>1049</v>
      </c>
      <c r="Q847" s="145" t="str">
        <f t="shared" si="14"/>
        <v>24 - TEILLOTS</v>
      </c>
      <c r="R847" s="140">
        <v>44658</v>
      </c>
      <c r="S847" s="140">
        <v>44735</v>
      </c>
    </row>
    <row r="848" spans="14:19" ht="24">
      <c r="N848" s="133" t="s">
        <v>5455</v>
      </c>
      <c r="O848" s="133" t="s">
        <v>5887</v>
      </c>
      <c r="P848" s="135" t="s">
        <v>1050</v>
      </c>
      <c r="Q848" s="145" t="str">
        <f t="shared" si="14"/>
        <v>24 - TEMPLE-LAGUYON</v>
      </c>
      <c r="R848" s="140">
        <v>44658</v>
      </c>
      <c r="S848" s="140">
        <v>44743</v>
      </c>
    </row>
    <row r="849" spans="14:19" ht="24">
      <c r="N849" s="133" t="s">
        <v>5455</v>
      </c>
      <c r="O849" s="133" t="s">
        <v>5888</v>
      </c>
      <c r="P849" s="135" t="s">
        <v>1051</v>
      </c>
      <c r="Q849" s="145" t="str">
        <f t="shared" si="14"/>
        <v>24 - TERRASSON-LAVILLEDIEU</v>
      </c>
      <c r="R849" s="140">
        <v>44655</v>
      </c>
      <c r="S849" s="140">
        <v>44768</v>
      </c>
    </row>
    <row r="850" spans="14:19">
      <c r="N850" s="133" t="s">
        <v>5455</v>
      </c>
      <c r="O850" s="133" t="s">
        <v>5889</v>
      </c>
      <c r="P850" s="135" t="s">
        <v>1052</v>
      </c>
      <c r="Q850" s="145" t="str">
        <f t="shared" si="14"/>
        <v>24 - TEYJAT</v>
      </c>
      <c r="R850" s="140">
        <v>44663</v>
      </c>
      <c r="S850" s="140">
        <v>44693</v>
      </c>
    </row>
    <row r="851" spans="14:19">
      <c r="N851" s="133" t="s">
        <v>5455</v>
      </c>
      <c r="O851" s="133" t="s">
        <v>5890</v>
      </c>
      <c r="P851" s="135" t="s">
        <v>1053</v>
      </c>
      <c r="Q851" s="145" t="str">
        <f t="shared" si="14"/>
        <v>24 - THENAC</v>
      </c>
      <c r="R851" s="140">
        <v>44666</v>
      </c>
      <c r="S851" s="140">
        <v>44740</v>
      </c>
    </row>
    <row r="852" spans="14:19">
      <c r="N852" s="133" t="s">
        <v>5455</v>
      </c>
      <c r="O852" s="133" t="s">
        <v>5891</v>
      </c>
      <c r="P852" s="135" t="s">
        <v>1054</v>
      </c>
      <c r="Q852" s="145" t="str">
        <f t="shared" si="14"/>
        <v>24 - THENON</v>
      </c>
      <c r="R852" s="140">
        <v>44657</v>
      </c>
      <c r="S852" s="140">
        <v>44755</v>
      </c>
    </row>
    <row r="853" spans="14:19">
      <c r="N853" s="133" t="s">
        <v>5455</v>
      </c>
      <c r="O853" s="133" t="s">
        <v>5892</v>
      </c>
      <c r="P853" s="135" t="s">
        <v>1055</v>
      </c>
      <c r="Q853" s="145" t="str">
        <f t="shared" si="14"/>
        <v>24 - THIVIERS</v>
      </c>
      <c r="R853" s="140">
        <v>44658</v>
      </c>
      <c r="S853" s="140">
        <v>44768</v>
      </c>
    </row>
    <row r="854" spans="14:19">
      <c r="N854" s="133" t="s">
        <v>5455</v>
      </c>
      <c r="O854" s="133" t="s">
        <v>5893</v>
      </c>
      <c r="P854" s="135" t="s">
        <v>1056</v>
      </c>
      <c r="Q854" s="145" t="str">
        <f t="shared" si="14"/>
        <v>24 - THONAC</v>
      </c>
      <c r="R854" s="140">
        <v>44655</v>
      </c>
      <c r="S854" s="140">
        <v>44768</v>
      </c>
    </row>
    <row r="855" spans="14:19" ht="24">
      <c r="N855" s="133" t="s">
        <v>5455</v>
      </c>
      <c r="O855" s="133" t="s">
        <v>5894</v>
      </c>
      <c r="P855" s="135" t="s">
        <v>1057</v>
      </c>
      <c r="Q855" s="145" t="str">
        <f t="shared" si="14"/>
        <v>24 - TOCANE-SAINT-APRE</v>
      </c>
      <c r="R855" s="140">
        <v>44677</v>
      </c>
      <c r="S855" s="140">
        <v>44693</v>
      </c>
    </row>
    <row r="856" spans="14:19">
      <c r="N856" s="133" t="s">
        <v>5455</v>
      </c>
      <c r="O856" s="133" t="s">
        <v>5895</v>
      </c>
      <c r="P856" s="135" t="s">
        <v>1058</v>
      </c>
      <c r="Q856" s="145" t="str">
        <f t="shared" si="14"/>
        <v>24 - TOURTOIRAC</v>
      </c>
      <c r="R856" s="140">
        <v>44658</v>
      </c>
      <c r="S856" s="140">
        <v>44748</v>
      </c>
    </row>
    <row r="857" spans="14:19">
      <c r="N857" s="133" t="s">
        <v>5455</v>
      </c>
      <c r="O857" s="133" t="s">
        <v>5896</v>
      </c>
      <c r="P857" s="135" t="s">
        <v>1059</v>
      </c>
      <c r="Q857" s="145" t="str">
        <f t="shared" si="14"/>
        <v>24 - TRELISSAC</v>
      </c>
      <c r="R857" s="140">
        <v>44657</v>
      </c>
      <c r="S857" s="140">
        <v>44693</v>
      </c>
    </row>
    <row r="858" spans="14:19">
      <c r="N858" s="133" t="s">
        <v>5455</v>
      </c>
      <c r="O858" s="133" t="s">
        <v>5897</v>
      </c>
      <c r="P858" s="135" t="s">
        <v>1060</v>
      </c>
      <c r="Q858" s="145" t="str">
        <f t="shared" si="14"/>
        <v>24 - TREMOLAT</v>
      </c>
      <c r="R858" s="140">
        <v>44655</v>
      </c>
      <c r="S858" s="140">
        <v>44755</v>
      </c>
    </row>
    <row r="859" spans="14:19">
      <c r="N859" s="133" t="s">
        <v>5455</v>
      </c>
      <c r="O859" s="133" t="s">
        <v>5898</v>
      </c>
      <c r="P859" s="135" t="s">
        <v>1061</v>
      </c>
      <c r="Q859" s="145" t="str">
        <f t="shared" si="14"/>
        <v>24 - TURSAC</v>
      </c>
      <c r="R859" s="140">
        <v>44655</v>
      </c>
      <c r="S859" s="140">
        <v>44755</v>
      </c>
    </row>
    <row r="860" spans="14:19">
      <c r="N860" s="133" t="s">
        <v>5455</v>
      </c>
      <c r="O860" s="133" t="s">
        <v>5899</v>
      </c>
      <c r="P860" s="135" t="s">
        <v>1062</v>
      </c>
      <c r="Q860" s="145" t="str">
        <f t="shared" si="14"/>
        <v>24 - URVAL</v>
      </c>
      <c r="R860" s="140">
        <v>44657</v>
      </c>
      <c r="S860" s="140">
        <v>44693</v>
      </c>
    </row>
    <row r="861" spans="14:19" ht="36">
      <c r="N861" s="133" t="s">
        <v>5455</v>
      </c>
      <c r="O861" s="133" t="s">
        <v>5900</v>
      </c>
      <c r="P861" s="135" t="s">
        <v>900</v>
      </c>
      <c r="Q861" s="145" t="str">
        <f t="shared" si="14"/>
        <v>24 - VAL DE LOUYRE ET CAUDEAU</v>
      </c>
      <c r="R861" s="140">
        <v>44655</v>
      </c>
      <c r="S861" s="140">
        <v>44775</v>
      </c>
    </row>
    <row r="862" spans="14:19">
      <c r="N862" s="133" t="s">
        <v>5455</v>
      </c>
      <c r="O862" s="133" t="s">
        <v>5901</v>
      </c>
      <c r="P862" s="135" t="s">
        <v>1063</v>
      </c>
      <c r="Q862" s="145" t="str">
        <f t="shared" si="14"/>
        <v>24 - VALLEREUIL</v>
      </c>
      <c r="R862" s="140">
        <v>44657</v>
      </c>
      <c r="S862" s="140">
        <v>44755</v>
      </c>
    </row>
    <row r="863" spans="14:19">
      <c r="N863" s="133" t="s">
        <v>5455</v>
      </c>
      <c r="O863" s="133" t="s">
        <v>5902</v>
      </c>
      <c r="P863" s="135" t="s">
        <v>1064</v>
      </c>
      <c r="Q863" s="145" t="str">
        <f t="shared" si="14"/>
        <v>24 - VALOJOULX</v>
      </c>
      <c r="R863" s="140">
        <v>44655</v>
      </c>
      <c r="S863" s="140">
        <v>44768</v>
      </c>
    </row>
    <row r="864" spans="14:19">
      <c r="N864" s="133" t="s">
        <v>5455</v>
      </c>
      <c r="O864" s="133" t="s">
        <v>5903</v>
      </c>
      <c r="P864" s="135" t="s">
        <v>1065</v>
      </c>
      <c r="Q864" s="145" t="str">
        <f t="shared" si="14"/>
        <v>24 - VANXAINS</v>
      </c>
      <c r="R864" s="140">
        <v>44686</v>
      </c>
      <c r="S864" s="140">
        <v>44727</v>
      </c>
    </row>
    <row r="865" spans="14:19">
      <c r="N865" s="133" t="s">
        <v>5455</v>
      </c>
      <c r="O865" s="133" t="s">
        <v>5904</v>
      </c>
      <c r="P865" s="135" t="s">
        <v>1066</v>
      </c>
      <c r="Q865" s="145" t="str">
        <f t="shared" si="14"/>
        <v>24 - VARENNES</v>
      </c>
      <c r="R865" s="140">
        <v>44657</v>
      </c>
      <c r="S865" s="140">
        <v>44755</v>
      </c>
    </row>
    <row r="866" spans="14:19">
      <c r="N866" s="133" t="s">
        <v>5455</v>
      </c>
      <c r="O866" s="133" t="s">
        <v>5905</v>
      </c>
      <c r="P866" s="135" t="s">
        <v>1067</v>
      </c>
      <c r="Q866" s="145" t="str">
        <f t="shared" si="14"/>
        <v>24 - VAUNAC</v>
      </c>
      <c r="R866" s="140">
        <v>44658</v>
      </c>
      <c r="S866" s="140">
        <v>44768</v>
      </c>
    </row>
    <row r="867" spans="14:19">
      <c r="N867" s="133" t="s">
        <v>5455</v>
      </c>
      <c r="O867" s="133" t="s">
        <v>5906</v>
      </c>
      <c r="P867" s="135" t="s">
        <v>1068</v>
      </c>
      <c r="Q867" s="145" t="str">
        <f t="shared" si="14"/>
        <v>24 - VENDOIRE</v>
      </c>
      <c r="R867" s="140">
        <v>44686</v>
      </c>
      <c r="S867" s="140">
        <v>44693</v>
      </c>
    </row>
    <row r="868" spans="14:19">
      <c r="N868" s="133" t="s">
        <v>5455</v>
      </c>
      <c r="O868" s="133" t="s">
        <v>5907</v>
      </c>
      <c r="P868" s="135" t="s">
        <v>1069</v>
      </c>
      <c r="Q868" s="145" t="str">
        <f t="shared" si="14"/>
        <v>24 - VERDON</v>
      </c>
      <c r="R868" s="140">
        <v>44657</v>
      </c>
      <c r="S868" s="140">
        <v>44740</v>
      </c>
    </row>
    <row r="869" spans="14:19">
      <c r="N869" s="133" t="s">
        <v>5455</v>
      </c>
      <c r="O869" s="133" t="s">
        <v>5908</v>
      </c>
      <c r="P869" s="135" t="s">
        <v>1070</v>
      </c>
      <c r="Q869" s="145" t="str">
        <f t="shared" si="14"/>
        <v>24 - VERGT</v>
      </c>
      <c r="R869" s="140">
        <v>44655</v>
      </c>
      <c r="S869" s="140">
        <v>44775</v>
      </c>
    </row>
    <row r="870" spans="14:19" ht="24">
      <c r="N870" s="133" t="s">
        <v>5455</v>
      </c>
      <c r="O870" s="133" t="s">
        <v>5909</v>
      </c>
      <c r="P870" s="135" t="s">
        <v>1071</v>
      </c>
      <c r="Q870" s="145" t="str">
        <f t="shared" si="14"/>
        <v>24 - VERGT-DE-BIRON</v>
      </c>
      <c r="R870" s="140">
        <v>44675</v>
      </c>
      <c r="S870" s="140">
        <v>44727</v>
      </c>
    </row>
    <row r="871" spans="14:19">
      <c r="N871" s="133" t="s">
        <v>5455</v>
      </c>
      <c r="O871" s="133" t="s">
        <v>5910</v>
      </c>
      <c r="P871" s="135" t="s">
        <v>1072</v>
      </c>
      <c r="Q871" s="145" t="str">
        <f t="shared" si="14"/>
        <v>24 - VERTEILLAC</v>
      </c>
      <c r="R871" s="140">
        <v>44686</v>
      </c>
      <c r="S871" s="140">
        <v>44693</v>
      </c>
    </row>
    <row r="872" spans="14:19">
      <c r="N872" s="133" t="s">
        <v>5455</v>
      </c>
      <c r="O872" s="133" t="s">
        <v>5911</v>
      </c>
      <c r="P872" s="135" t="s">
        <v>1073</v>
      </c>
      <c r="Q872" s="145" t="str">
        <f t="shared" si="14"/>
        <v>24 - VEYRIGNAC</v>
      </c>
      <c r="R872" s="140">
        <v>44655</v>
      </c>
      <c r="S872" s="140">
        <v>44735</v>
      </c>
    </row>
    <row r="873" spans="14:19" ht="24">
      <c r="N873" s="133" t="s">
        <v>5455</v>
      </c>
      <c r="O873" s="133" t="s">
        <v>5912</v>
      </c>
      <c r="P873" s="135" t="s">
        <v>1074</v>
      </c>
      <c r="Q873" s="145" t="str">
        <f t="shared" si="14"/>
        <v>24 - VEYRINES-DE-DOMME</v>
      </c>
      <c r="R873" s="140">
        <v>44665</v>
      </c>
      <c r="S873" s="140">
        <v>44693</v>
      </c>
    </row>
    <row r="874" spans="14:19" ht="24">
      <c r="N874" s="133" t="s">
        <v>5455</v>
      </c>
      <c r="O874" s="133" t="s">
        <v>5913</v>
      </c>
      <c r="P874" s="135" t="s">
        <v>1075</v>
      </c>
      <c r="Q874" s="145" t="str">
        <f t="shared" si="14"/>
        <v>24 - VEYRINES-DE-VERGT</v>
      </c>
      <c r="R874" s="140">
        <v>44655</v>
      </c>
      <c r="S874" s="140">
        <v>44775</v>
      </c>
    </row>
    <row r="875" spans="14:19">
      <c r="N875" s="133" t="s">
        <v>5455</v>
      </c>
      <c r="O875" s="133" t="s">
        <v>5914</v>
      </c>
      <c r="P875" s="135" t="s">
        <v>1076</v>
      </c>
      <c r="Q875" s="145" t="str">
        <f t="shared" si="14"/>
        <v>24 - VEZAC</v>
      </c>
      <c r="R875" s="140">
        <v>44655</v>
      </c>
      <c r="S875" s="140">
        <v>44693</v>
      </c>
    </row>
    <row r="876" spans="14:19">
      <c r="N876" s="133" t="s">
        <v>5455</v>
      </c>
      <c r="O876" s="133" t="s">
        <v>5915</v>
      </c>
      <c r="P876" s="135" t="s">
        <v>1077</v>
      </c>
      <c r="Q876" s="145" t="str">
        <f t="shared" si="14"/>
        <v>24 - VILLAC</v>
      </c>
      <c r="R876" s="140">
        <v>44658</v>
      </c>
      <c r="S876" s="140">
        <v>44743</v>
      </c>
    </row>
    <row r="877" spans="14:19">
      <c r="N877" s="133" t="s">
        <v>5455</v>
      </c>
      <c r="O877" s="133" t="s">
        <v>5916</v>
      </c>
      <c r="P877" s="135" t="s">
        <v>1078</v>
      </c>
      <c r="Q877" s="145" t="str">
        <f t="shared" si="14"/>
        <v>24 - VILLAMBLARD</v>
      </c>
      <c r="R877" s="140">
        <v>44657</v>
      </c>
      <c r="S877" s="140">
        <v>44775</v>
      </c>
    </row>
    <row r="878" spans="14:19">
      <c r="N878" s="133" t="s">
        <v>5455</v>
      </c>
      <c r="O878" s="133" t="s">
        <v>5917</v>
      </c>
      <c r="P878" s="135" t="s">
        <v>1079</v>
      </c>
      <c r="Q878" s="145" t="str">
        <f t="shared" si="14"/>
        <v>24 - VILLARS</v>
      </c>
      <c r="R878" s="140">
        <v>44671</v>
      </c>
      <c r="S878" s="140">
        <v>44748</v>
      </c>
    </row>
    <row r="879" spans="14:19" ht="24">
      <c r="N879" s="133" t="s">
        <v>5455</v>
      </c>
      <c r="O879" s="133" t="s">
        <v>5918</v>
      </c>
      <c r="P879" s="135" t="s">
        <v>1080</v>
      </c>
      <c r="Q879" s="145" t="str">
        <f t="shared" si="14"/>
        <v>24 - VILLEFRANCHE-DU-PERIGORD</v>
      </c>
      <c r="R879" s="140">
        <v>44675</v>
      </c>
      <c r="S879" s="140">
        <v>44735</v>
      </c>
    </row>
    <row r="880" spans="14:19">
      <c r="N880" s="133" t="s">
        <v>5455</v>
      </c>
      <c r="O880" s="133" t="s">
        <v>5919</v>
      </c>
      <c r="P880" s="135" t="s">
        <v>1081</v>
      </c>
      <c r="Q880" s="145" t="str">
        <f t="shared" si="14"/>
        <v>24 - VILLETOUREIX</v>
      </c>
      <c r="R880" s="140">
        <v>44686</v>
      </c>
      <c r="S880" s="140">
        <v>44693</v>
      </c>
    </row>
    <row r="881" spans="14:19">
      <c r="N881" s="133" t="s">
        <v>5455</v>
      </c>
      <c r="O881" s="133" t="s">
        <v>5920</v>
      </c>
      <c r="P881" s="135" t="s">
        <v>1082</v>
      </c>
      <c r="Q881" s="145" t="str">
        <f t="shared" si="14"/>
        <v>24 - VITRAC</v>
      </c>
      <c r="R881" s="140">
        <v>44657</v>
      </c>
      <c r="S881" s="140">
        <v>44693</v>
      </c>
    </row>
    <row r="882" spans="14:19">
      <c r="N882" s="133" t="s">
        <v>5921</v>
      </c>
      <c r="O882" s="133" t="s">
        <v>5922</v>
      </c>
      <c r="P882" s="135" t="s">
        <v>1083</v>
      </c>
      <c r="Q882" s="145" t="str">
        <f t="shared" si="14"/>
        <v>27 - LETTEGUIVES</v>
      </c>
      <c r="R882" s="140">
        <v>44652</v>
      </c>
      <c r="S882" s="140">
        <v>44720</v>
      </c>
    </row>
    <row r="883" spans="14:19">
      <c r="N883" s="133" t="s">
        <v>5921</v>
      </c>
      <c r="O883" s="133" t="s">
        <v>5923</v>
      </c>
      <c r="P883" s="135" t="s">
        <v>1084</v>
      </c>
      <c r="Q883" s="145" t="str">
        <f t="shared" si="14"/>
        <v>27 - PERRUEL</v>
      </c>
      <c r="R883" s="140">
        <v>44652</v>
      </c>
      <c r="S883" s="140">
        <v>44720</v>
      </c>
    </row>
    <row r="884" spans="14:19">
      <c r="N884" s="133" t="s">
        <v>5921</v>
      </c>
      <c r="O884" s="133" t="s">
        <v>5924</v>
      </c>
      <c r="P884" s="135" t="s">
        <v>1085</v>
      </c>
      <c r="Q884" s="145" t="str">
        <f t="shared" si="14"/>
        <v>27 - VASCOEUIL</v>
      </c>
      <c r="R884" s="140">
        <v>44652</v>
      </c>
      <c r="S884" s="140">
        <v>44720</v>
      </c>
    </row>
    <row r="885" spans="14:19" ht="24">
      <c r="N885" s="133" t="s">
        <v>5925</v>
      </c>
      <c r="O885" s="133" t="s">
        <v>5926</v>
      </c>
      <c r="P885" s="135" t="s">
        <v>1086</v>
      </c>
      <c r="Q885" s="145" t="str">
        <f t="shared" si="14"/>
        <v>29 - CARHAIX-PLOUGUER</v>
      </c>
      <c r="R885" s="140">
        <v>44654</v>
      </c>
      <c r="S885" s="140">
        <v>44698</v>
      </c>
    </row>
    <row r="886" spans="14:19">
      <c r="N886" s="133" t="s">
        <v>5925</v>
      </c>
      <c r="O886" s="133" t="s">
        <v>5927</v>
      </c>
      <c r="P886" s="135" t="s">
        <v>1087</v>
      </c>
      <c r="Q886" s="145" t="str">
        <f t="shared" si="14"/>
        <v>29 - KERGLOFF</v>
      </c>
      <c r="R886" s="140">
        <v>44654</v>
      </c>
      <c r="S886" s="140">
        <v>44698</v>
      </c>
    </row>
    <row r="887" spans="14:19">
      <c r="N887" s="133" t="s">
        <v>5925</v>
      </c>
      <c r="O887" s="133" t="s">
        <v>5928</v>
      </c>
      <c r="P887" s="135" t="s">
        <v>1088</v>
      </c>
      <c r="Q887" s="145" t="str">
        <f t="shared" si="14"/>
        <v>29 - MOTREFF</v>
      </c>
      <c r="R887" s="140">
        <v>44654</v>
      </c>
      <c r="S887" s="140">
        <v>44698</v>
      </c>
    </row>
    <row r="888" spans="14:19">
      <c r="N888" s="133" t="s">
        <v>5925</v>
      </c>
      <c r="O888" s="133" t="s">
        <v>5929</v>
      </c>
      <c r="P888" s="135" t="s">
        <v>1089</v>
      </c>
      <c r="Q888" s="145" t="str">
        <f t="shared" si="14"/>
        <v>29 - PLOUNEVEZEL</v>
      </c>
      <c r="R888" s="140">
        <v>44654</v>
      </c>
      <c r="S888" s="140">
        <v>44698</v>
      </c>
    </row>
    <row r="889" spans="14:19">
      <c r="N889" s="133" t="s">
        <v>5925</v>
      </c>
      <c r="O889" s="133" t="s">
        <v>5930</v>
      </c>
      <c r="P889" s="135" t="s">
        <v>1090</v>
      </c>
      <c r="Q889" s="145" t="str">
        <f t="shared" si="14"/>
        <v>29 - POULLAOUEN</v>
      </c>
      <c r="R889" s="140">
        <v>44654</v>
      </c>
      <c r="S889" s="140">
        <v>44698</v>
      </c>
    </row>
    <row r="890" spans="14:19">
      <c r="N890" s="133" t="s">
        <v>5931</v>
      </c>
      <c r="O890" s="133" t="s">
        <v>5932</v>
      </c>
      <c r="P890" s="135" t="s">
        <v>1091</v>
      </c>
      <c r="Q890" s="145" t="str">
        <f t="shared" si="14"/>
        <v>31 - ANAN</v>
      </c>
      <c r="R890" s="140">
        <v>44566</v>
      </c>
      <c r="S890" s="140">
        <v>44603</v>
      </c>
    </row>
    <row r="891" spans="14:19">
      <c r="N891" s="133" t="s">
        <v>5931</v>
      </c>
      <c r="O891" s="133" t="s">
        <v>5933</v>
      </c>
      <c r="P891" s="135" t="s">
        <v>1092</v>
      </c>
      <c r="Q891" s="145" t="str">
        <f t="shared" si="14"/>
        <v>31 - BLAJAN</v>
      </c>
      <c r="R891" s="140">
        <v>44566</v>
      </c>
      <c r="S891" s="140">
        <v>44603</v>
      </c>
    </row>
    <row r="892" spans="14:19" ht="24">
      <c r="N892" s="133" t="s">
        <v>5931</v>
      </c>
      <c r="O892" s="133" t="s">
        <v>5934</v>
      </c>
      <c r="P892" s="135" t="s">
        <v>1093</v>
      </c>
      <c r="Q892" s="145" t="str">
        <f t="shared" si="14"/>
        <v>31 - BOULOGNE-SUR-GESSE</v>
      </c>
      <c r="R892" s="140">
        <v>44566</v>
      </c>
      <c r="S892" s="140">
        <v>44603</v>
      </c>
    </row>
    <row r="893" spans="14:19" ht="24">
      <c r="N893" s="133" t="s">
        <v>5931</v>
      </c>
      <c r="O893" s="133" t="s">
        <v>5935</v>
      </c>
      <c r="P893" s="135" t="s">
        <v>1094</v>
      </c>
      <c r="Q893" s="145" t="str">
        <f t="shared" si="14"/>
        <v>31 - CASSAGNABERE-TOURNAS</v>
      </c>
      <c r="R893" s="140">
        <v>44566</v>
      </c>
      <c r="S893" s="140">
        <v>44603</v>
      </c>
    </row>
    <row r="894" spans="14:19" ht="24">
      <c r="N894" s="133" t="s">
        <v>5931</v>
      </c>
      <c r="O894" s="133" t="s">
        <v>5936</v>
      </c>
      <c r="P894" s="135" t="s">
        <v>1095</v>
      </c>
      <c r="Q894" s="145" t="str">
        <f t="shared" si="14"/>
        <v>31 - CASTERA-VIGNOLES</v>
      </c>
      <c r="R894" s="140">
        <v>44566</v>
      </c>
      <c r="S894" s="140">
        <v>44603</v>
      </c>
    </row>
    <row r="895" spans="14:19">
      <c r="N895" s="133" t="s">
        <v>5931</v>
      </c>
      <c r="O895" s="133" t="s">
        <v>5937</v>
      </c>
      <c r="P895" s="135" t="s">
        <v>1096</v>
      </c>
      <c r="Q895" s="145" t="str">
        <f t="shared" si="14"/>
        <v>31 - CHARLAS</v>
      </c>
      <c r="R895" s="140">
        <v>44566</v>
      </c>
      <c r="S895" s="140">
        <v>44603</v>
      </c>
    </row>
    <row r="896" spans="14:19">
      <c r="N896" s="133" t="s">
        <v>5931</v>
      </c>
      <c r="O896" s="133" t="s">
        <v>5938</v>
      </c>
      <c r="P896" s="135" t="s">
        <v>1097</v>
      </c>
      <c r="Q896" s="145" t="str">
        <f t="shared" si="14"/>
        <v>31 - CIADOUX</v>
      </c>
      <c r="R896" s="140">
        <v>44566</v>
      </c>
      <c r="S896" s="140">
        <v>44603</v>
      </c>
    </row>
    <row r="897" spans="14:19">
      <c r="N897" s="133" t="s">
        <v>5931</v>
      </c>
      <c r="O897" s="133" t="s">
        <v>5939</v>
      </c>
      <c r="P897" s="135" t="s">
        <v>1098</v>
      </c>
      <c r="Q897" s="145" t="str">
        <f t="shared" si="14"/>
        <v>31 - ESCANECRABE</v>
      </c>
      <c r="R897" s="140">
        <v>44566</v>
      </c>
      <c r="S897" s="140">
        <v>44603</v>
      </c>
    </row>
    <row r="898" spans="14:19">
      <c r="N898" s="133" t="s">
        <v>5931</v>
      </c>
      <c r="O898" s="133" t="s">
        <v>5940</v>
      </c>
      <c r="P898" s="135" t="s">
        <v>1099</v>
      </c>
      <c r="Q898" s="145" t="str">
        <f t="shared" si="14"/>
        <v>31 - ESPARRON</v>
      </c>
      <c r="R898" s="140">
        <v>44566</v>
      </c>
      <c r="S898" s="140">
        <v>44603</v>
      </c>
    </row>
    <row r="899" spans="14:19">
      <c r="N899" s="133" t="s">
        <v>5931</v>
      </c>
      <c r="O899" s="133" t="s">
        <v>5941</v>
      </c>
      <c r="P899" s="135" t="s">
        <v>1100</v>
      </c>
      <c r="Q899" s="145" t="str">
        <f t="shared" si="14"/>
        <v>31 - LESPUGUE</v>
      </c>
      <c r="R899" s="140">
        <v>44566</v>
      </c>
      <c r="S899" s="140">
        <v>44603</v>
      </c>
    </row>
    <row r="900" spans="14:19">
      <c r="N900" s="133" t="s">
        <v>5931</v>
      </c>
      <c r="O900" s="133" t="s">
        <v>5942</v>
      </c>
      <c r="P900" s="135" t="s">
        <v>1101</v>
      </c>
      <c r="Q900" s="145" t="str">
        <f t="shared" si="14"/>
        <v>31 - LILHAC</v>
      </c>
      <c r="R900" s="140">
        <v>44566</v>
      </c>
      <c r="S900" s="140">
        <v>44603</v>
      </c>
    </row>
    <row r="901" spans="14:19">
      <c r="N901" s="133" t="s">
        <v>5931</v>
      </c>
      <c r="O901" s="133" t="s">
        <v>5943</v>
      </c>
      <c r="P901" s="135" t="s">
        <v>1102</v>
      </c>
      <c r="Q901" s="145" t="str">
        <f t="shared" si="14"/>
        <v>31 - MONDILHAN</v>
      </c>
      <c r="R901" s="140">
        <v>44566</v>
      </c>
      <c r="S901" s="140">
        <v>44603</v>
      </c>
    </row>
    <row r="902" spans="14:19" ht="24">
      <c r="N902" s="133" t="s">
        <v>5931</v>
      </c>
      <c r="O902" s="133" t="s">
        <v>5944</v>
      </c>
      <c r="P902" s="135" t="s">
        <v>1103</v>
      </c>
      <c r="Q902" s="145" t="str">
        <f t="shared" si="14"/>
        <v>31 - MONTBERNARD</v>
      </c>
      <c r="R902" s="140">
        <v>44566</v>
      </c>
      <c r="S902" s="140">
        <v>44603</v>
      </c>
    </row>
    <row r="903" spans="14:19" ht="24">
      <c r="N903" s="133" t="s">
        <v>5931</v>
      </c>
      <c r="O903" s="133" t="s">
        <v>5945</v>
      </c>
      <c r="P903" s="135" t="s">
        <v>1104</v>
      </c>
      <c r="Q903" s="145" t="str">
        <f t="shared" si="14"/>
        <v>31 - MONTESQUIEU-GUITTAUT</v>
      </c>
      <c r="R903" s="140">
        <v>44566</v>
      </c>
      <c r="S903" s="140">
        <v>44603</v>
      </c>
    </row>
    <row r="904" spans="14:19" ht="24">
      <c r="N904" s="133" t="s">
        <v>5931</v>
      </c>
      <c r="O904" s="133" t="s">
        <v>5946</v>
      </c>
      <c r="P904" s="135" t="s">
        <v>1105</v>
      </c>
      <c r="Q904" s="145" t="str">
        <f t="shared" si="14"/>
        <v>31 - MONTGAILLARD-SUR-SAVE</v>
      </c>
      <c r="R904" s="140">
        <v>44566</v>
      </c>
      <c r="S904" s="140">
        <v>44603</v>
      </c>
    </row>
    <row r="905" spans="14:19">
      <c r="N905" s="133" t="s">
        <v>5931</v>
      </c>
      <c r="O905" s="133" t="s">
        <v>5947</v>
      </c>
      <c r="P905" s="135" t="s">
        <v>1106</v>
      </c>
      <c r="Q905" s="145" t="str">
        <f t="shared" si="14"/>
        <v>31 - NENIGAN</v>
      </c>
      <c r="R905" s="140">
        <v>44566</v>
      </c>
      <c r="S905" s="140">
        <v>44603</v>
      </c>
    </row>
    <row r="906" spans="14:19">
      <c r="N906" s="133" t="s">
        <v>5931</v>
      </c>
      <c r="O906" s="133" t="s">
        <v>5948</v>
      </c>
      <c r="P906" s="135" t="s">
        <v>1107</v>
      </c>
      <c r="Q906" s="145" t="str">
        <f t="shared" si="14"/>
        <v>31 - PEGUILHAN</v>
      </c>
      <c r="R906" s="140">
        <v>44566</v>
      </c>
      <c r="S906" s="140">
        <v>44603</v>
      </c>
    </row>
    <row r="907" spans="14:19">
      <c r="N907" s="133" t="s">
        <v>5931</v>
      </c>
      <c r="O907" s="133" t="s">
        <v>5949</v>
      </c>
      <c r="P907" s="135" t="s">
        <v>1108</v>
      </c>
      <c r="Q907" s="145" t="str">
        <f t="shared" ref="Q907:Q970" si="15">CONCATENATE(N907," - ",P907)</f>
        <v>31 - PUYMAURIN</v>
      </c>
      <c r="R907" s="140">
        <v>44566</v>
      </c>
      <c r="S907" s="140">
        <v>44603</v>
      </c>
    </row>
    <row r="908" spans="14:19">
      <c r="N908" s="133" t="s">
        <v>5931</v>
      </c>
      <c r="O908" s="133" t="s">
        <v>5950</v>
      </c>
      <c r="P908" s="135" t="s">
        <v>1109</v>
      </c>
      <c r="Q908" s="145" t="str">
        <f t="shared" si="15"/>
        <v>31 - SAINT-ANDRE</v>
      </c>
      <c r="R908" s="140">
        <v>44566</v>
      </c>
      <c r="S908" s="140">
        <v>44603</v>
      </c>
    </row>
    <row r="909" spans="14:19" ht="36">
      <c r="N909" s="133" t="s">
        <v>5931</v>
      </c>
      <c r="O909" s="133" t="s">
        <v>5951</v>
      </c>
      <c r="P909" s="135" t="s">
        <v>1110</v>
      </c>
      <c r="Q909" s="145" t="str">
        <f t="shared" si="15"/>
        <v>31 - SAINT-FERREOL-DE-COMMINGES</v>
      </c>
      <c r="R909" s="140">
        <v>44566</v>
      </c>
      <c r="S909" s="140">
        <v>44603</v>
      </c>
    </row>
    <row r="910" spans="14:19" ht="24">
      <c r="N910" s="133" t="s">
        <v>5931</v>
      </c>
      <c r="O910" s="133" t="s">
        <v>5952</v>
      </c>
      <c r="P910" s="135" t="s">
        <v>1111</v>
      </c>
      <c r="Q910" s="145" t="str">
        <f t="shared" si="15"/>
        <v>31 - SAINT-LARY-BOUJEAN</v>
      </c>
      <c r="R910" s="140">
        <v>44566</v>
      </c>
      <c r="S910" s="140">
        <v>44603</v>
      </c>
    </row>
    <row r="911" spans="14:19" ht="24">
      <c r="N911" s="133" t="s">
        <v>5931</v>
      </c>
      <c r="O911" s="133" t="s">
        <v>5953</v>
      </c>
      <c r="P911" s="135" t="s">
        <v>1112</v>
      </c>
      <c r="Q911" s="145" t="str">
        <f t="shared" si="15"/>
        <v>31 - SAINT-LAURENT</v>
      </c>
      <c r="R911" s="140">
        <v>44566</v>
      </c>
      <c r="S911" s="140">
        <v>44603</v>
      </c>
    </row>
    <row r="912" spans="14:19">
      <c r="N912" s="133" t="s">
        <v>5931</v>
      </c>
      <c r="O912" s="133" t="s">
        <v>5954</v>
      </c>
      <c r="P912" s="135" t="s">
        <v>1113</v>
      </c>
      <c r="Q912" s="145" t="str">
        <f t="shared" si="15"/>
        <v>31 - SAINT-MARCET</v>
      </c>
      <c r="R912" s="140">
        <v>44566</v>
      </c>
      <c r="S912" s="140">
        <v>44603</v>
      </c>
    </row>
    <row r="913" spans="14:19" ht="24">
      <c r="N913" s="133" t="s">
        <v>5931</v>
      </c>
      <c r="O913" s="133" t="s">
        <v>5955</v>
      </c>
      <c r="P913" s="135" t="s">
        <v>1114</v>
      </c>
      <c r="Q913" s="145" t="str">
        <f t="shared" si="15"/>
        <v>31 - SAINT-PE-DELBOSC</v>
      </c>
      <c r="R913" s="140">
        <v>44566</v>
      </c>
      <c r="S913" s="140">
        <v>44603</v>
      </c>
    </row>
    <row r="914" spans="14:19">
      <c r="N914" s="133" t="s">
        <v>5931</v>
      </c>
      <c r="O914" s="133" t="s">
        <v>5956</v>
      </c>
      <c r="P914" s="135" t="s">
        <v>1115</v>
      </c>
      <c r="Q914" s="145" t="str">
        <f t="shared" si="15"/>
        <v>31 - SALERM</v>
      </c>
      <c r="R914" s="140">
        <v>44566</v>
      </c>
      <c r="S914" s="140">
        <v>44603</v>
      </c>
    </row>
    <row r="915" spans="14:19">
      <c r="N915" s="133" t="s">
        <v>5931</v>
      </c>
      <c r="O915" s="133" t="s">
        <v>5957</v>
      </c>
      <c r="P915" s="135" t="s">
        <v>1116</v>
      </c>
      <c r="Q915" s="145" t="str">
        <f t="shared" si="15"/>
        <v>31 - SAMAN</v>
      </c>
      <c r="R915" s="140">
        <v>44566</v>
      </c>
      <c r="S915" s="140">
        <v>44603</v>
      </c>
    </row>
    <row r="916" spans="14:19">
      <c r="N916" s="133" t="s">
        <v>5958</v>
      </c>
      <c r="O916" s="133" t="s">
        <v>5959</v>
      </c>
      <c r="P916" s="135" t="s">
        <v>1117</v>
      </c>
      <c r="Q916" s="145" t="str">
        <f t="shared" si="15"/>
        <v>32 - AIGNAN</v>
      </c>
      <c r="R916" s="140">
        <v>44573</v>
      </c>
      <c r="S916" s="140">
        <v>44693</v>
      </c>
    </row>
    <row r="917" spans="14:19">
      <c r="N917" s="133" t="s">
        <v>5958</v>
      </c>
      <c r="O917" s="133" t="s">
        <v>5960</v>
      </c>
      <c r="P917" s="135" t="s">
        <v>1118</v>
      </c>
      <c r="Q917" s="145" t="str">
        <f t="shared" si="15"/>
        <v>32 - ANTRAS</v>
      </c>
      <c r="R917" s="140"/>
      <c r="S917" s="140"/>
    </row>
    <row r="918" spans="14:19" ht="24">
      <c r="N918" s="133" t="s">
        <v>5958</v>
      </c>
      <c r="O918" s="133" t="s">
        <v>5961</v>
      </c>
      <c r="P918" s="135" t="s">
        <v>1119</v>
      </c>
      <c r="Q918" s="145" t="str">
        <f t="shared" si="15"/>
        <v>32 - ARBLADE-LE-BAS</v>
      </c>
      <c r="R918" s="140">
        <v>44568</v>
      </c>
      <c r="S918" s="140">
        <v>44677</v>
      </c>
    </row>
    <row r="919" spans="14:19" ht="24">
      <c r="N919" s="133" t="s">
        <v>5958</v>
      </c>
      <c r="O919" s="133" t="s">
        <v>5962</v>
      </c>
      <c r="P919" s="135" t="s">
        <v>1120</v>
      </c>
      <c r="Q919" s="145" t="str">
        <f t="shared" si="15"/>
        <v>32 - ARBLADE-LE-HAUT</v>
      </c>
      <c r="R919" s="140">
        <v>44546</v>
      </c>
      <c r="S919" s="140">
        <v>44677</v>
      </c>
    </row>
    <row r="920" spans="14:19">
      <c r="N920" s="133" t="s">
        <v>5958</v>
      </c>
      <c r="O920" s="133" t="s">
        <v>5963</v>
      </c>
      <c r="P920" s="135" t="s">
        <v>1121</v>
      </c>
      <c r="Q920" s="145" t="str">
        <f t="shared" si="15"/>
        <v>32 - ARMENTIEUX</v>
      </c>
      <c r="R920" s="140"/>
      <c r="S920" s="140"/>
    </row>
    <row r="921" spans="14:19" ht="24">
      <c r="N921" s="133" t="s">
        <v>5958</v>
      </c>
      <c r="O921" s="133" t="s">
        <v>5964</v>
      </c>
      <c r="P921" s="135" t="s">
        <v>1122</v>
      </c>
      <c r="Q921" s="145" t="str">
        <f t="shared" si="15"/>
        <v>32 - ARMOUS-ET-CAU</v>
      </c>
      <c r="R921" s="140">
        <v>44626</v>
      </c>
      <c r="S921" s="140">
        <v>44690</v>
      </c>
    </row>
    <row r="922" spans="14:19">
      <c r="N922" s="133" t="s">
        <v>5958</v>
      </c>
      <c r="O922" s="133" t="s">
        <v>5965</v>
      </c>
      <c r="P922" s="135" t="s">
        <v>1123</v>
      </c>
      <c r="Q922" s="145" t="str">
        <f t="shared" si="15"/>
        <v>32 - ARROUEDE</v>
      </c>
      <c r="R922" s="140">
        <v>44617</v>
      </c>
      <c r="S922" s="140">
        <v>44686</v>
      </c>
    </row>
    <row r="923" spans="14:19" ht="24">
      <c r="N923" s="133" t="s">
        <v>5958</v>
      </c>
      <c r="O923" s="133" t="s">
        <v>5966</v>
      </c>
      <c r="P923" s="135" t="s">
        <v>1124</v>
      </c>
      <c r="Q923" s="145" t="str">
        <f t="shared" si="15"/>
        <v>32 - AUJAN-MOURNEDE</v>
      </c>
      <c r="R923" s="140">
        <v>44617</v>
      </c>
      <c r="S923" s="140">
        <v>44686</v>
      </c>
    </row>
    <row r="924" spans="14:19">
      <c r="N924" s="133" t="s">
        <v>5958</v>
      </c>
      <c r="O924" s="133" t="s">
        <v>5967</v>
      </c>
      <c r="P924" s="135" t="s">
        <v>1125</v>
      </c>
      <c r="Q924" s="145" t="str">
        <f t="shared" si="15"/>
        <v>32 - AURADE</v>
      </c>
      <c r="R924" s="140"/>
      <c r="S924" s="140"/>
    </row>
    <row r="925" spans="14:19">
      <c r="N925" s="133" t="s">
        <v>5958</v>
      </c>
      <c r="O925" s="133" t="s">
        <v>5968</v>
      </c>
      <c r="P925" s="135" t="s">
        <v>1126</v>
      </c>
      <c r="Q925" s="145" t="str">
        <f t="shared" si="15"/>
        <v>32 - AURENSAN</v>
      </c>
      <c r="R925" s="140">
        <v>44565</v>
      </c>
      <c r="S925" s="140">
        <v>44677</v>
      </c>
    </row>
    <row r="926" spans="14:19">
      <c r="N926" s="133" t="s">
        <v>5958</v>
      </c>
      <c r="O926" s="133" t="s">
        <v>5969</v>
      </c>
      <c r="P926" s="135" t="s">
        <v>1127</v>
      </c>
      <c r="Q926" s="145" t="str">
        <f t="shared" si="15"/>
        <v>32 - AURIMONT</v>
      </c>
      <c r="R926" s="140"/>
      <c r="S926" s="140"/>
    </row>
    <row r="927" spans="14:19">
      <c r="N927" s="133" t="s">
        <v>5958</v>
      </c>
      <c r="O927" s="133" t="s">
        <v>5970</v>
      </c>
      <c r="P927" s="135" t="s">
        <v>1475</v>
      </c>
      <c r="Q927" s="145" t="str">
        <f t="shared" si="15"/>
        <v>32 - AUSSOS</v>
      </c>
      <c r="R927" s="140">
        <v>44617</v>
      </c>
      <c r="S927" s="140">
        <v>44686</v>
      </c>
    </row>
    <row r="928" spans="14:19">
      <c r="N928" s="133" t="s">
        <v>5958</v>
      </c>
      <c r="O928" s="133" t="s">
        <v>5971</v>
      </c>
      <c r="P928" s="135" t="s">
        <v>1128</v>
      </c>
      <c r="Q928" s="145" t="str">
        <f t="shared" si="15"/>
        <v>32 - AUX-AUSSAT</v>
      </c>
      <c r="R928" s="140">
        <v>44621</v>
      </c>
      <c r="S928" s="140">
        <v>44690</v>
      </c>
    </row>
    <row r="929" spans="14:19" ht="24">
      <c r="N929" s="133" t="s">
        <v>5958</v>
      </c>
      <c r="O929" s="133" t="s">
        <v>5972</v>
      </c>
      <c r="P929" s="135" t="s">
        <v>1129</v>
      </c>
      <c r="Q929" s="145" t="str">
        <f t="shared" si="15"/>
        <v>32 - AVERON-BERGELLE</v>
      </c>
      <c r="R929" s="140">
        <v>44546</v>
      </c>
      <c r="S929" s="140">
        <v>44693</v>
      </c>
    </row>
    <row r="930" spans="14:19">
      <c r="N930" s="133" t="s">
        <v>5958</v>
      </c>
      <c r="O930" s="133" t="s">
        <v>5973</v>
      </c>
      <c r="P930" s="135" t="s">
        <v>1130</v>
      </c>
      <c r="Q930" s="145" t="str">
        <f t="shared" si="15"/>
        <v>32 - AYGUETINTE</v>
      </c>
      <c r="R930" s="140"/>
      <c r="S930" s="140"/>
    </row>
    <row r="931" spans="14:19">
      <c r="N931" s="133" t="s">
        <v>5958</v>
      </c>
      <c r="O931" s="133" t="s">
        <v>5974</v>
      </c>
      <c r="P931" s="135" t="s">
        <v>1131</v>
      </c>
      <c r="Q931" s="145" t="str">
        <f t="shared" si="15"/>
        <v>32 - AYZIEU</v>
      </c>
      <c r="R931" s="140">
        <v>44546</v>
      </c>
      <c r="S931" s="140">
        <v>44661</v>
      </c>
    </row>
    <row r="932" spans="14:19">
      <c r="N932" s="133" t="s">
        <v>5958</v>
      </c>
      <c r="O932" s="133" t="s">
        <v>5975</v>
      </c>
      <c r="P932" s="135" t="s">
        <v>1132</v>
      </c>
      <c r="Q932" s="145" t="str">
        <f t="shared" si="15"/>
        <v>32 - BAJONNETTE</v>
      </c>
      <c r="R932" s="140">
        <v>44580</v>
      </c>
      <c r="S932" s="140">
        <v>44629</v>
      </c>
    </row>
    <row r="933" spans="14:19" ht="24">
      <c r="N933" s="133" t="s">
        <v>5958</v>
      </c>
      <c r="O933" s="133" t="s">
        <v>5976</v>
      </c>
      <c r="P933" s="135" t="s">
        <v>1133</v>
      </c>
      <c r="Q933" s="145" t="str">
        <f t="shared" si="15"/>
        <v>32 - BARCELONNE-DU-GERS</v>
      </c>
      <c r="R933" s="140">
        <v>44565</v>
      </c>
      <c r="S933" s="140">
        <v>44677</v>
      </c>
    </row>
    <row r="934" spans="14:19">
      <c r="N934" s="133" t="s">
        <v>5958</v>
      </c>
      <c r="O934" s="133" t="s">
        <v>5977</v>
      </c>
      <c r="P934" s="135" t="s">
        <v>1134</v>
      </c>
      <c r="Q934" s="145" t="str">
        <f t="shared" si="15"/>
        <v>32 - BARCUGNAN</v>
      </c>
      <c r="R934" s="140">
        <v>44616</v>
      </c>
      <c r="S934" s="140">
        <v>44686</v>
      </c>
    </row>
    <row r="935" spans="14:19">
      <c r="N935" s="133" t="s">
        <v>5958</v>
      </c>
      <c r="O935" s="133" t="s">
        <v>5978</v>
      </c>
      <c r="P935" s="135" t="s">
        <v>1135</v>
      </c>
      <c r="Q935" s="145" t="str">
        <f t="shared" si="15"/>
        <v>32 - BARRAN</v>
      </c>
      <c r="R935" s="140">
        <v>44621</v>
      </c>
      <c r="S935" s="140">
        <v>44690</v>
      </c>
    </row>
    <row r="936" spans="14:19">
      <c r="N936" s="133" t="s">
        <v>5958</v>
      </c>
      <c r="O936" s="133" t="s">
        <v>5979</v>
      </c>
      <c r="P936" s="135" t="s">
        <v>641</v>
      </c>
      <c r="Q936" s="145" t="str">
        <f t="shared" si="15"/>
        <v>32 - BARS</v>
      </c>
      <c r="R936" s="140">
        <v>44621</v>
      </c>
      <c r="S936" s="140">
        <v>44690</v>
      </c>
    </row>
    <row r="937" spans="14:19">
      <c r="N937" s="133" t="s">
        <v>5958</v>
      </c>
      <c r="O937" s="133" t="s">
        <v>5980</v>
      </c>
      <c r="P937" s="135" t="s">
        <v>1136</v>
      </c>
      <c r="Q937" s="145" t="str">
        <f t="shared" si="15"/>
        <v>32 - BASCOUS</v>
      </c>
      <c r="R937" s="140">
        <v>44546</v>
      </c>
      <c r="S937" s="140">
        <v>44693</v>
      </c>
    </row>
    <row r="938" spans="14:19">
      <c r="N938" s="133" t="s">
        <v>5958</v>
      </c>
      <c r="O938" s="133" t="s">
        <v>5981</v>
      </c>
      <c r="P938" s="135" t="s">
        <v>1137</v>
      </c>
      <c r="Q938" s="145" t="str">
        <f t="shared" si="15"/>
        <v>32 - BASSOUES</v>
      </c>
      <c r="R938" s="140">
        <v>44626</v>
      </c>
      <c r="S938" s="140">
        <v>44690</v>
      </c>
    </row>
    <row r="939" spans="14:19">
      <c r="N939" s="133" t="s">
        <v>5958</v>
      </c>
      <c r="O939" s="133" t="s">
        <v>5982</v>
      </c>
      <c r="P939" s="135" t="s">
        <v>1138</v>
      </c>
      <c r="Q939" s="145" t="str">
        <f t="shared" si="15"/>
        <v>32 - BAZIAN</v>
      </c>
      <c r="R939" s="140">
        <v>44584</v>
      </c>
      <c r="S939" s="140">
        <v>44690</v>
      </c>
    </row>
    <row r="940" spans="14:19">
      <c r="N940" s="133" t="s">
        <v>5958</v>
      </c>
      <c r="O940" s="133" t="s">
        <v>5983</v>
      </c>
      <c r="P940" s="135" t="s">
        <v>1139</v>
      </c>
      <c r="Q940" s="145" t="str">
        <f t="shared" si="15"/>
        <v>32 - BAZUGUES</v>
      </c>
      <c r="R940" s="140">
        <v>44621</v>
      </c>
      <c r="S940" s="140">
        <v>44690</v>
      </c>
    </row>
    <row r="941" spans="14:19">
      <c r="N941" s="133" t="s">
        <v>5958</v>
      </c>
      <c r="O941" s="133" t="s">
        <v>5984</v>
      </c>
      <c r="P941" s="135" t="s">
        <v>1140</v>
      </c>
      <c r="Q941" s="145" t="str">
        <f t="shared" si="15"/>
        <v>32 - BEAUCAIRE</v>
      </c>
      <c r="R941" s="140"/>
      <c r="S941" s="140"/>
    </row>
    <row r="942" spans="14:19" ht="24">
      <c r="N942" s="133" t="s">
        <v>5958</v>
      </c>
      <c r="O942" s="133" t="s">
        <v>5985</v>
      </c>
      <c r="P942" s="135" t="s">
        <v>1141</v>
      </c>
      <c r="Q942" s="145" t="str">
        <f t="shared" si="15"/>
        <v>32 - BEAUMARCHES</v>
      </c>
      <c r="R942" s="140">
        <v>44646</v>
      </c>
      <c r="S942" s="140">
        <v>44693</v>
      </c>
    </row>
    <row r="943" spans="14:19">
      <c r="N943" s="133" t="s">
        <v>5958</v>
      </c>
      <c r="O943" s="133" t="s">
        <v>5986</v>
      </c>
      <c r="P943" s="135" t="s">
        <v>1142</v>
      </c>
      <c r="Q943" s="145" t="str">
        <f t="shared" si="15"/>
        <v>32 - BEAUMONT</v>
      </c>
      <c r="R943" s="140">
        <v>44580</v>
      </c>
      <c r="S943" s="140">
        <v>44661</v>
      </c>
    </row>
    <row r="944" spans="14:19">
      <c r="N944" s="133" t="s">
        <v>5958</v>
      </c>
      <c r="O944" s="133" t="s">
        <v>5987</v>
      </c>
      <c r="P944" s="135" t="s">
        <v>1143</v>
      </c>
      <c r="Q944" s="145" t="str">
        <f t="shared" si="15"/>
        <v>32 - BEAUPUY</v>
      </c>
      <c r="R944" s="140"/>
      <c r="S944" s="140"/>
    </row>
    <row r="945" spans="14:19">
      <c r="N945" s="133" t="s">
        <v>5958</v>
      </c>
      <c r="O945" s="133" t="s">
        <v>5988</v>
      </c>
      <c r="P945" s="135" t="s">
        <v>1144</v>
      </c>
      <c r="Q945" s="145" t="str">
        <f t="shared" si="15"/>
        <v>32 - BECCAS</v>
      </c>
      <c r="R945" s="140">
        <v>44621</v>
      </c>
      <c r="S945" s="140">
        <v>44656</v>
      </c>
    </row>
    <row r="946" spans="14:19">
      <c r="N946" s="133" t="s">
        <v>5958</v>
      </c>
      <c r="O946" s="133" t="s">
        <v>5989</v>
      </c>
      <c r="P946" s="135" t="s">
        <v>1145</v>
      </c>
      <c r="Q946" s="145" t="str">
        <f t="shared" si="15"/>
        <v>32 - BELLEGARDE</v>
      </c>
      <c r="R946" s="140">
        <v>44617</v>
      </c>
      <c r="S946" s="140">
        <v>44686</v>
      </c>
    </row>
    <row r="947" spans="14:19" ht="24">
      <c r="N947" s="133" t="s">
        <v>5958</v>
      </c>
      <c r="O947" s="133" t="s">
        <v>5990</v>
      </c>
      <c r="P947" s="135" t="s">
        <v>1146</v>
      </c>
      <c r="Q947" s="145" t="str">
        <f t="shared" si="15"/>
        <v>32 - BELLOC-SAINT-CLAMENS</v>
      </c>
      <c r="R947" s="140">
        <v>44617</v>
      </c>
      <c r="S947" s="140">
        <v>44686</v>
      </c>
    </row>
    <row r="948" spans="14:19">
      <c r="N948" s="133" t="s">
        <v>5958</v>
      </c>
      <c r="O948" s="133" t="s">
        <v>5991</v>
      </c>
      <c r="P948" s="135" t="s">
        <v>1147</v>
      </c>
      <c r="Q948" s="145" t="str">
        <f t="shared" si="15"/>
        <v>32 - BELMONT</v>
      </c>
      <c r="R948" s="140">
        <v>44573</v>
      </c>
      <c r="S948" s="140">
        <v>44693</v>
      </c>
    </row>
    <row r="949" spans="14:19">
      <c r="N949" s="133" t="s">
        <v>5958</v>
      </c>
      <c r="O949" s="133" t="s">
        <v>5992</v>
      </c>
      <c r="P949" s="135" t="s">
        <v>1148</v>
      </c>
      <c r="Q949" s="145" t="str">
        <f t="shared" si="15"/>
        <v>32 - BERAUT</v>
      </c>
      <c r="R949" s="140">
        <v>44572</v>
      </c>
      <c r="S949" s="140">
        <v>44629</v>
      </c>
    </row>
    <row r="950" spans="14:19">
      <c r="N950" s="133" t="s">
        <v>5958</v>
      </c>
      <c r="O950" s="133" t="s">
        <v>5993</v>
      </c>
      <c r="P950" s="135" t="s">
        <v>1149</v>
      </c>
      <c r="Q950" s="145" t="str">
        <f t="shared" si="15"/>
        <v>32 - BERDOUES</v>
      </c>
      <c r="R950" s="140">
        <v>44621</v>
      </c>
      <c r="S950" s="140">
        <v>44690</v>
      </c>
    </row>
    <row r="951" spans="14:19">
      <c r="N951" s="133" t="s">
        <v>5958</v>
      </c>
      <c r="O951" s="133" t="s">
        <v>5994</v>
      </c>
      <c r="P951" s="135" t="s">
        <v>1150</v>
      </c>
      <c r="Q951" s="145" t="str">
        <f t="shared" si="15"/>
        <v>32 - BERNEDE</v>
      </c>
      <c r="R951" s="140">
        <v>44565</v>
      </c>
      <c r="S951" s="140">
        <v>44677</v>
      </c>
    </row>
    <row r="952" spans="14:19">
      <c r="N952" s="133" t="s">
        <v>5958</v>
      </c>
      <c r="O952" s="133" t="s">
        <v>5995</v>
      </c>
      <c r="P952" s="135" t="s">
        <v>1151</v>
      </c>
      <c r="Q952" s="145" t="str">
        <f t="shared" si="15"/>
        <v>32 - BERRAC</v>
      </c>
      <c r="R952" s="140"/>
      <c r="S952" s="140"/>
    </row>
    <row r="953" spans="14:19" ht="24">
      <c r="N953" s="133" t="s">
        <v>5958</v>
      </c>
      <c r="O953" s="133" t="s">
        <v>5996</v>
      </c>
      <c r="P953" s="135" t="s">
        <v>1152</v>
      </c>
      <c r="Q953" s="145" t="str">
        <f t="shared" si="15"/>
        <v>32 - BETCAVE-AGUIN</v>
      </c>
      <c r="R953" s="140">
        <v>44621</v>
      </c>
      <c r="S953" s="140">
        <v>44656</v>
      </c>
    </row>
    <row r="954" spans="14:19">
      <c r="N954" s="133" t="s">
        <v>5958</v>
      </c>
      <c r="O954" s="133" t="s">
        <v>5997</v>
      </c>
      <c r="P954" s="135" t="s">
        <v>1153</v>
      </c>
      <c r="Q954" s="145" t="str">
        <f t="shared" si="15"/>
        <v>32 - BETOUS</v>
      </c>
      <c r="R954" s="140">
        <v>44546</v>
      </c>
      <c r="S954" s="140">
        <v>44693</v>
      </c>
    </row>
    <row r="955" spans="14:19">
      <c r="N955" s="133" t="s">
        <v>5958</v>
      </c>
      <c r="O955" s="133" t="s">
        <v>5998</v>
      </c>
      <c r="P955" s="135" t="s">
        <v>1154</v>
      </c>
      <c r="Q955" s="145" t="str">
        <f t="shared" si="15"/>
        <v>32 - BETPLAN</v>
      </c>
      <c r="R955" s="140">
        <v>44615</v>
      </c>
      <c r="S955" s="140">
        <v>44686</v>
      </c>
    </row>
    <row r="956" spans="14:19">
      <c r="N956" s="133" t="s">
        <v>5958</v>
      </c>
      <c r="O956" s="133" t="s">
        <v>5999</v>
      </c>
      <c r="P956" s="135" t="s">
        <v>1155</v>
      </c>
      <c r="Q956" s="145" t="str">
        <f t="shared" si="15"/>
        <v>32 - BEZERIL</v>
      </c>
      <c r="R956" s="140"/>
      <c r="S956" s="140"/>
    </row>
    <row r="957" spans="14:19">
      <c r="N957" s="133" t="s">
        <v>5958</v>
      </c>
      <c r="O957" s="133" t="s">
        <v>6000</v>
      </c>
      <c r="P957" s="135" t="s">
        <v>1156</v>
      </c>
      <c r="Q957" s="145" t="str">
        <f t="shared" si="15"/>
        <v>32 - BEZOLLES</v>
      </c>
      <c r="R957" s="140">
        <v>44584</v>
      </c>
      <c r="S957" s="140">
        <v>44661</v>
      </c>
    </row>
    <row r="958" spans="14:19">
      <c r="N958" s="133" t="s">
        <v>5958</v>
      </c>
      <c r="O958" s="133" t="s">
        <v>6001</v>
      </c>
      <c r="P958" s="135" t="s">
        <v>1157</v>
      </c>
      <c r="Q958" s="145" t="str">
        <f t="shared" si="15"/>
        <v>32 - BEZUES-BAJON</v>
      </c>
      <c r="R958" s="140">
        <v>44617</v>
      </c>
      <c r="S958" s="140">
        <v>44686</v>
      </c>
    </row>
    <row r="959" spans="14:19">
      <c r="N959" s="133" t="s">
        <v>5958</v>
      </c>
      <c r="O959" s="133" t="s">
        <v>6002</v>
      </c>
      <c r="P959" s="135" t="s">
        <v>1158</v>
      </c>
      <c r="Q959" s="145" t="str">
        <f t="shared" si="15"/>
        <v>32 - BIRAN</v>
      </c>
      <c r="R959" s="140">
        <v>44635</v>
      </c>
      <c r="S959" s="140">
        <v>44690</v>
      </c>
    </row>
    <row r="960" spans="14:19">
      <c r="N960" s="133" t="s">
        <v>5958</v>
      </c>
      <c r="O960" s="133" t="s">
        <v>6003</v>
      </c>
      <c r="P960" s="135" t="s">
        <v>1159</v>
      </c>
      <c r="Q960" s="145" t="str">
        <f t="shared" si="15"/>
        <v>32 - BIVES</v>
      </c>
      <c r="R960" s="140">
        <v>44580</v>
      </c>
      <c r="S960" s="140">
        <v>44629</v>
      </c>
    </row>
    <row r="961" spans="14:19">
      <c r="N961" s="133" t="s">
        <v>5958</v>
      </c>
      <c r="O961" s="133" t="s">
        <v>6004</v>
      </c>
      <c r="P961" s="135" t="s">
        <v>1160</v>
      </c>
      <c r="Q961" s="145" t="str">
        <f t="shared" si="15"/>
        <v>32 - BLAZIERT</v>
      </c>
      <c r="R961" s="140">
        <v>44572</v>
      </c>
      <c r="S961" s="140">
        <v>44629</v>
      </c>
    </row>
    <row r="962" spans="14:19" ht="24">
      <c r="N962" s="133" t="s">
        <v>5958</v>
      </c>
      <c r="O962" s="133" t="s">
        <v>6005</v>
      </c>
      <c r="P962" s="135" t="s">
        <v>1161</v>
      </c>
      <c r="Q962" s="145" t="str">
        <f t="shared" si="15"/>
        <v>32 - BLOUSSON-SERIAN</v>
      </c>
      <c r="R962" s="140">
        <v>44621</v>
      </c>
      <c r="S962" s="140">
        <v>44656</v>
      </c>
    </row>
    <row r="963" spans="14:19">
      <c r="N963" s="133" t="s">
        <v>5958</v>
      </c>
      <c r="O963" s="133" t="s">
        <v>6006</v>
      </c>
      <c r="P963" s="135" t="s">
        <v>1162</v>
      </c>
      <c r="Q963" s="145" t="str">
        <f t="shared" si="15"/>
        <v>32 - BONAS</v>
      </c>
      <c r="R963" s="140"/>
      <c r="S963" s="140"/>
    </row>
    <row r="964" spans="14:19" ht="24">
      <c r="N964" s="133" t="s">
        <v>5958</v>
      </c>
      <c r="O964" s="133" t="s">
        <v>6007</v>
      </c>
      <c r="P964" s="135" t="s">
        <v>1163</v>
      </c>
      <c r="Q964" s="145" t="str">
        <f t="shared" si="15"/>
        <v>32 - BOURROUILLAN</v>
      </c>
      <c r="R964" s="140">
        <v>44546</v>
      </c>
      <c r="S964" s="140">
        <v>44661</v>
      </c>
    </row>
    <row r="965" spans="14:19" ht="24">
      <c r="N965" s="133" t="s">
        <v>5958</v>
      </c>
      <c r="O965" s="133" t="s">
        <v>6008</v>
      </c>
      <c r="P965" s="135" t="s">
        <v>1164</v>
      </c>
      <c r="Q965" s="145" t="str">
        <f t="shared" si="15"/>
        <v>32 - BOUZON-GELLENAVE</v>
      </c>
      <c r="R965" s="140">
        <v>44546</v>
      </c>
      <c r="S965" s="140">
        <v>44693</v>
      </c>
    </row>
    <row r="966" spans="14:19" ht="24">
      <c r="N966" s="133" t="s">
        <v>5958</v>
      </c>
      <c r="O966" s="133" t="s">
        <v>6009</v>
      </c>
      <c r="P966" s="135" t="s">
        <v>1165</v>
      </c>
      <c r="Q966" s="145" t="str">
        <f t="shared" si="15"/>
        <v>32 - BRETAGNE-D'ARMAGNAC</v>
      </c>
      <c r="R966" s="140">
        <v>44551</v>
      </c>
      <c r="S966" s="140">
        <v>44661</v>
      </c>
    </row>
    <row r="967" spans="14:19">
      <c r="N967" s="133" t="s">
        <v>5958</v>
      </c>
      <c r="O967" s="133" t="s">
        <v>6010</v>
      </c>
      <c r="P967" s="135" t="s">
        <v>1167</v>
      </c>
      <c r="Q967" s="145" t="str">
        <f t="shared" si="15"/>
        <v>32 - BRUGNENS</v>
      </c>
      <c r="R967" s="140">
        <v>44580</v>
      </c>
      <c r="S967" s="140">
        <v>44629</v>
      </c>
    </row>
    <row r="968" spans="14:19" ht="24">
      <c r="N968" s="133" t="s">
        <v>5958</v>
      </c>
      <c r="O968" s="133" t="s">
        <v>6011</v>
      </c>
      <c r="P968" s="135" t="s">
        <v>1168</v>
      </c>
      <c r="Q968" s="145" t="str">
        <f t="shared" si="15"/>
        <v>32 - CABAS-LOUMASSES</v>
      </c>
      <c r="R968" s="140">
        <v>44617</v>
      </c>
      <c r="S968" s="140">
        <v>44686</v>
      </c>
    </row>
    <row r="969" spans="14:19">
      <c r="N969" s="133" t="s">
        <v>5958</v>
      </c>
      <c r="O969" s="133" t="s">
        <v>6012</v>
      </c>
      <c r="P969" s="135" t="s">
        <v>1169</v>
      </c>
      <c r="Q969" s="145" t="str">
        <f t="shared" si="15"/>
        <v>32 - CADEILHAN</v>
      </c>
      <c r="R969" s="140">
        <v>44580</v>
      </c>
      <c r="S969" s="140">
        <v>44629</v>
      </c>
    </row>
    <row r="970" spans="14:19" ht="24">
      <c r="N970" s="133" t="s">
        <v>5958</v>
      </c>
      <c r="O970" s="133" t="s">
        <v>6013</v>
      </c>
      <c r="P970" s="135" t="s">
        <v>1170</v>
      </c>
      <c r="Q970" s="145" t="str">
        <f t="shared" si="15"/>
        <v>32 - CAHUZAC-SUR-ADOUR</v>
      </c>
      <c r="R970" s="140">
        <v>44575</v>
      </c>
      <c r="S970" s="140">
        <v>44677</v>
      </c>
    </row>
    <row r="971" spans="14:19">
      <c r="N971" s="133" t="s">
        <v>5958</v>
      </c>
      <c r="O971" s="133" t="s">
        <v>6014</v>
      </c>
      <c r="P971" s="135" t="s">
        <v>1171</v>
      </c>
      <c r="Q971" s="145" t="str">
        <f t="shared" ref="Q971:Q1034" si="16">CONCATENATE(N971," - ",P971)</f>
        <v>32 - CAILLAVET</v>
      </c>
      <c r="R971" s="140">
        <v>44584</v>
      </c>
      <c r="S971" s="140">
        <v>44690</v>
      </c>
    </row>
    <row r="972" spans="14:19">
      <c r="N972" s="133" t="s">
        <v>5958</v>
      </c>
      <c r="O972" s="133" t="s">
        <v>6015</v>
      </c>
      <c r="P972" s="135" t="s">
        <v>1172</v>
      </c>
      <c r="Q972" s="145" t="str">
        <f t="shared" si="16"/>
        <v>32 - CALLIAN</v>
      </c>
      <c r="R972" s="140">
        <v>44635</v>
      </c>
      <c r="S972" s="140">
        <v>44690</v>
      </c>
    </row>
    <row r="973" spans="14:19" ht="24">
      <c r="N973" s="133" t="s">
        <v>5958</v>
      </c>
      <c r="O973" s="133" t="s">
        <v>6016</v>
      </c>
      <c r="P973" s="135" t="s">
        <v>1173</v>
      </c>
      <c r="Q973" s="145" t="str">
        <f t="shared" si="16"/>
        <v>32 - CAMPAGNE-D'ARMAGNAC</v>
      </c>
      <c r="R973" s="140">
        <v>44546</v>
      </c>
      <c r="S973" s="140">
        <v>44661</v>
      </c>
    </row>
    <row r="974" spans="14:19" ht="36">
      <c r="N974" s="133" t="s">
        <v>5958</v>
      </c>
      <c r="O974" s="133" t="s">
        <v>6017</v>
      </c>
      <c r="P974" s="135" t="s">
        <v>1176</v>
      </c>
      <c r="Q974" s="145" t="str">
        <f t="shared" si="16"/>
        <v>32 - CASTELNAU D'AUZAN LABARRERE</v>
      </c>
      <c r="R974" s="140">
        <v>44552</v>
      </c>
      <c r="S974" s="140">
        <v>44661</v>
      </c>
    </row>
    <row r="975" spans="14:19" ht="24">
      <c r="N975" s="133" t="s">
        <v>5958</v>
      </c>
      <c r="O975" s="133" t="s">
        <v>6018</v>
      </c>
      <c r="P975" s="135" t="s">
        <v>1174</v>
      </c>
      <c r="Q975" s="145" t="str">
        <f t="shared" si="16"/>
        <v>32 - CASTELNAU-D'ANGLES</v>
      </c>
      <c r="R975" s="140">
        <v>44635</v>
      </c>
      <c r="S975" s="140">
        <v>44690</v>
      </c>
    </row>
    <row r="976" spans="14:19" ht="24">
      <c r="N976" s="133" t="s">
        <v>5958</v>
      </c>
      <c r="O976" s="133" t="s">
        <v>6019</v>
      </c>
      <c r="P976" s="135" t="s">
        <v>1175</v>
      </c>
      <c r="Q976" s="145" t="str">
        <f t="shared" si="16"/>
        <v>32 - CASTELNAU-D'ARBIEU</v>
      </c>
      <c r="R976" s="140">
        <v>44580</v>
      </c>
      <c r="S976" s="140">
        <v>44629</v>
      </c>
    </row>
    <row r="977" spans="14:19" ht="36">
      <c r="N977" s="133" t="s">
        <v>5958</v>
      </c>
      <c r="O977" s="133" t="s">
        <v>6020</v>
      </c>
      <c r="P977" s="135" t="s">
        <v>1177</v>
      </c>
      <c r="Q977" s="145" t="str">
        <f t="shared" si="16"/>
        <v>32 - CASTELNAU-SUR-L'AUVIGNON</v>
      </c>
      <c r="R977" s="140">
        <v>44572</v>
      </c>
      <c r="S977" s="140">
        <v>44629</v>
      </c>
    </row>
    <row r="978" spans="14:19">
      <c r="N978" s="133" t="s">
        <v>5958</v>
      </c>
      <c r="O978" s="133" t="s">
        <v>6021</v>
      </c>
      <c r="P978" s="135" t="s">
        <v>1178</v>
      </c>
      <c r="Q978" s="145" t="str">
        <f t="shared" si="16"/>
        <v>32 - CASTELNAVET</v>
      </c>
      <c r="R978" s="140">
        <v>44573</v>
      </c>
      <c r="S978" s="140">
        <v>44693</v>
      </c>
    </row>
    <row r="979" spans="14:19" ht="24">
      <c r="N979" s="133" t="s">
        <v>5958</v>
      </c>
      <c r="O979" s="133" t="s">
        <v>6022</v>
      </c>
      <c r="P979" s="135" t="s">
        <v>1179</v>
      </c>
      <c r="Q979" s="145" t="str">
        <f t="shared" si="16"/>
        <v>32 - CASTERA-LECTOUROIS</v>
      </c>
      <c r="R979" s="140">
        <v>44572</v>
      </c>
      <c r="S979" s="140">
        <v>44629</v>
      </c>
    </row>
    <row r="980" spans="14:19" ht="24">
      <c r="N980" s="133" t="s">
        <v>5958</v>
      </c>
      <c r="O980" s="133" t="s">
        <v>6023</v>
      </c>
      <c r="P980" s="135" t="s">
        <v>1180</v>
      </c>
      <c r="Q980" s="145" t="str">
        <f t="shared" si="16"/>
        <v>32 - CASTERA-VERDUZAN</v>
      </c>
      <c r="R980" s="140"/>
      <c r="S980" s="140"/>
    </row>
    <row r="981" spans="14:19" ht="24">
      <c r="N981" s="133" t="s">
        <v>5958</v>
      </c>
      <c r="O981" s="133" t="s">
        <v>6024</v>
      </c>
      <c r="P981" s="135" t="s">
        <v>1181</v>
      </c>
      <c r="Q981" s="145" t="str">
        <f t="shared" si="16"/>
        <v>32 - CASTET-ARROUY</v>
      </c>
      <c r="R981" s="140"/>
      <c r="S981" s="140"/>
    </row>
    <row r="982" spans="14:19">
      <c r="N982" s="133" t="s">
        <v>5958</v>
      </c>
      <c r="O982" s="133" t="s">
        <v>6025</v>
      </c>
      <c r="P982" s="135" t="s">
        <v>1182</v>
      </c>
      <c r="Q982" s="145" t="str">
        <f t="shared" si="16"/>
        <v>32 - CASTEX</v>
      </c>
      <c r="R982" s="140">
        <v>44610</v>
      </c>
      <c r="S982" s="140">
        <v>44686</v>
      </c>
    </row>
    <row r="983" spans="14:19" ht="24">
      <c r="N983" s="133" t="s">
        <v>5958</v>
      </c>
      <c r="O983" s="133" t="s">
        <v>6026</v>
      </c>
      <c r="P983" s="135" t="s">
        <v>1183</v>
      </c>
      <c r="Q983" s="145" t="str">
        <f t="shared" si="16"/>
        <v>32 - CASTEX-D'ARMAGNAC</v>
      </c>
      <c r="R983" s="140">
        <v>44575</v>
      </c>
      <c r="S983" s="140">
        <v>44677</v>
      </c>
    </row>
    <row r="984" spans="14:19" ht="24">
      <c r="N984" s="133" t="s">
        <v>5958</v>
      </c>
      <c r="O984" s="133" t="s">
        <v>6027</v>
      </c>
      <c r="P984" s="135" t="s">
        <v>1184</v>
      </c>
      <c r="Q984" s="145" t="str">
        <f t="shared" si="16"/>
        <v>32 - CASTILLON-DEBATS</v>
      </c>
      <c r="R984" s="140">
        <v>44573</v>
      </c>
      <c r="S984" s="140">
        <v>44693</v>
      </c>
    </row>
    <row r="985" spans="14:19" ht="24">
      <c r="N985" s="133" t="s">
        <v>5958</v>
      </c>
      <c r="O985" s="133" t="s">
        <v>6028</v>
      </c>
      <c r="P985" s="135" t="s">
        <v>1185</v>
      </c>
      <c r="Q985" s="145" t="str">
        <f t="shared" si="16"/>
        <v>32 - CASTILLON-SAVES</v>
      </c>
      <c r="R985" s="140"/>
      <c r="S985" s="140"/>
    </row>
    <row r="986" spans="14:19">
      <c r="N986" s="133" t="s">
        <v>5958</v>
      </c>
      <c r="O986" s="133" t="s">
        <v>6029</v>
      </c>
      <c r="P986" s="135" t="s">
        <v>1186</v>
      </c>
      <c r="Q986" s="145" t="str">
        <f t="shared" si="16"/>
        <v>32 - CATONVIELLE</v>
      </c>
      <c r="R986" s="140"/>
      <c r="S986" s="140"/>
    </row>
    <row r="987" spans="14:19">
      <c r="N987" s="133" t="s">
        <v>5958</v>
      </c>
      <c r="O987" s="133" t="s">
        <v>6030</v>
      </c>
      <c r="P987" s="135" t="s">
        <v>1187</v>
      </c>
      <c r="Q987" s="145" t="str">
        <f t="shared" si="16"/>
        <v>32 - CAUMONT</v>
      </c>
      <c r="R987" s="140">
        <v>44568</v>
      </c>
      <c r="S987" s="140">
        <v>44677</v>
      </c>
    </row>
    <row r="988" spans="14:19" ht="24">
      <c r="N988" s="133" t="s">
        <v>5958</v>
      </c>
      <c r="O988" s="133" t="s">
        <v>6031</v>
      </c>
      <c r="P988" s="135" t="s">
        <v>1188</v>
      </c>
      <c r="Q988" s="145" t="str">
        <f t="shared" si="16"/>
        <v>32 - CAUPENNE-D'ARMAGNAC</v>
      </c>
      <c r="R988" s="140">
        <v>44546</v>
      </c>
      <c r="S988" s="140">
        <v>44677</v>
      </c>
    </row>
    <row r="989" spans="14:19">
      <c r="N989" s="133" t="s">
        <v>5958</v>
      </c>
      <c r="O989" s="133" t="s">
        <v>6032</v>
      </c>
      <c r="P989" s="135" t="s">
        <v>1189</v>
      </c>
      <c r="Q989" s="145" t="str">
        <f t="shared" si="16"/>
        <v>32 - CAUSSENS</v>
      </c>
      <c r="R989" s="140">
        <v>44572</v>
      </c>
      <c r="S989" s="140">
        <v>44629</v>
      </c>
    </row>
    <row r="990" spans="14:19">
      <c r="N990" s="133" t="s">
        <v>5958</v>
      </c>
      <c r="O990" s="133" t="s">
        <v>6033</v>
      </c>
      <c r="P990" s="135" t="s">
        <v>1190</v>
      </c>
      <c r="Q990" s="145" t="str">
        <f t="shared" si="16"/>
        <v>32 - CAZAUBON</v>
      </c>
      <c r="R990" s="140">
        <v>44546</v>
      </c>
      <c r="S990" s="140">
        <v>44661</v>
      </c>
    </row>
    <row r="991" spans="14:19" ht="24">
      <c r="N991" s="133" t="s">
        <v>5958</v>
      </c>
      <c r="O991" s="133" t="s">
        <v>6034</v>
      </c>
      <c r="P991" s="135" t="s">
        <v>1191</v>
      </c>
      <c r="Q991" s="145" t="str">
        <f t="shared" si="16"/>
        <v>32 - CAZAUX-D'ANGLES</v>
      </c>
      <c r="R991" s="140">
        <v>44584</v>
      </c>
      <c r="S991" s="140">
        <v>44690</v>
      </c>
    </row>
    <row r="992" spans="14:19">
      <c r="N992" s="133" t="s">
        <v>5958</v>
      </c>
      <c r="O992" s="133" t="s">
        <v>6035</v>
      </c>
      <c r="P992" s="135" t="s">
        <v>1192</v>
      </c>
      <c r="Q992" s="145" t="str">
        <f t="shared" si="16"/>
        <v>32 - CAZAUX-SAVES</v>
      </c>
      <c r="R992" s="140"/>
      <c r="S992" s="140"/>
    </row>
    <row r="993" spans="14:19" ht="24">
      <c r="N993" s="133" t="s">
        <v>5958</v>
      </c>
      <c r="O993" s="133" t="s">
        <v>6036</v>
      </c>
      <c r="P993" s="135" t="s">
        <v>1193</v>
      </c>
      <c r="Q993" s="145" t="str">
        <f t="shared" si="16"/>
        <v>32 - CAZAUX-VILLECOMTAL</v>
      </c>
      <c r="R993" s="140">
        <v>44621</v>
      </c>
      <c r="S993" s="140">
        <v>44656</v>
      </c>
    </row>
    <row r="994" spans="14:19">
      <c r="N994" s="133" t="s">
        <v>5958</v>
      </c>
      <c r="O994" s="133" t="s">
        <v>6037</v>
      </c>
      <c r="P994" s="135" t="s">
        <v>1194</v>
      </c>
      <c r="Q994" s="145" t="str">
        <f t="shared" si="16"/>
        <v>32 - CAZENEUVE</v>
      </c>
      <c r="R994" s="140">
        <v>44551</v>
      </c>
      <c r="S994" s="140">
        <v>44661</v>
      </c>
    </row>
    <row r="995" spans="14:19">
      <c r="N995" s="133" t="s">
        <v>5958</v>
      </c>
      <c r="O995" s="133" t="s">
        <v>6038</v>
      </c>
      <c r="P995" s="135" t="s">
        <v>1195</v>
      </c>
      <c r="Q995" s="145" t="str">
        <f t="shared" si="16"/>
        <v>32 - CERAN</v>
      </c>
      <c r="R995" s="140">
        <v>44580</v>
      </c>
      <c r="S995" s="140">
        <v>44629</v>
      </c>
    </row>
    <row r="996" spans="14:19">
      <c r="N996" s="133" t="s">
        <v>5958</v>
      </c>
      <c r="O996" s="133" t="s">
        <v>6039</v>
      </c>
      <c r="P996" s="135" t="s">
        <v>1196</v>
      </c>
      <c r="Q996" s="145" t="str">
        <f t="shared" si="16"/>
        <v>32 - CEZAN</v>
      </c>
      <c r="R996" s="140"/>
      <c r="S996" s="140"/>
    </row>
    <row r="997" spans="14:19">
      <c r="N997" s="133" t="s">
        <v>5958</v>
      </c>
      <c r="O997" s="133" t="s">
        <v>6040</v>
      </c>
      <c r="P997" s="135" t="s">
        <v>1197</v>
      </c>
      <c r="Q997" s="145" t="str">
        <f t="shared" si="16"/>
        <v>32 - CHELAN</v>
      </c>
      <c r="R997" s="140">
        <v>44617</v>
      </c>
      <c r="S997" s="140">
        <v>44686</v>
      </c>
    </row>
    <row r="998" spans="14:19" ht="24">
      <c r="N998" s="133" t="s">
        <v>5958</v>
      </c>
      <c r="O998" s="133" t="s">
        <v>6041</v>
      </c>
      <c r="P998" s="135" t="s">
        <v>1198</v>
      </c>
      <c r="Q998" s="145" t="str">
        <f t="shared" si="16"/>
        <v>32 - CLERMONT-POUYGUILLES</v>
      </c>
      <c r="R998" s="140">
        <v>44617</v>
      </c>
      <c r="S998" s="140">
        <v>44686</v>
      </c>
    </row>
    <row r="999" spans="14:19" ht="24">
      <c r="N999" s="133" t="s">
        <v>5958</v>
      </c>
      <c r="O999" s="133" t="s">
        <v>6042</v>
      </c>
      <c r="P999" s="135" t="s">
        <v>1199</v>
      </c>
      <c r="Q999" s="145" t="str">
        <f t="shared" si="16"/>
        <v>32 - CLERMONT-SAVES</v>
      </c>
      <c r="R999" s="140"/>
      <c r="S999" s="140"/>
    </row>
    <row r="1000" spans="14:19">
      <c r="N1000" s="133" t="s">
        <v>5958</v>
      </c>
      <c r="O1000" s="133" t="s">
        <v>6043</v>
      </c>
      <c r="P1000" s="135" t="s">
        <v>1200</v>
      </c>
      <c r="Q1000" s="145" t="str">
        <f t="shared" si="16"/>
        <v>32 - CONDOM</v>
      </c>
      <c r="R1000" s="140">
        <v>44572</v>
      </c>
      <c r="S1000" s="140">
        <v>44629</v>
      </c>
    </row>
    <row r="1001" spans="14:19">
      <c r="N1001" s="133" t="s">
        <v>5958</v>
      </c>
      <c r="O1001" s="133" t="s">
        <v>6044</v>
      </c>
      <c r="P1001" s="135" t="s">
        <v>1201</v>
      </c>
      <c r="Q1001" s="145" t="str">
        <f t="shared" si="16"/>
        <v>32 - CORNEILLAN</v>
      </c>
      <c r="R1001" s="140">
        <v>44565</v>
      </c>
      <c r="S1001" s="140">
        <v>44677</v>
      </c>
    </row>
    <row r="1002" spans="14:19" ht="24">
      <c r="N1002" s="133" t="s">
        <v>5958</v>
      </c>
      <c r="O1002" s="133" t="s">
        <v>6045</v>
      </c>
      <c r="P1002" s="135" t="s">
        <v>1202</v>
      </c>
      <c r="Q1002" s="145" t="str">
        <f t="shared" si="16"/>
        <v>32 - COULOUME-MONDEBAT</v>
      </c>
      <c r="R1002" s="140">
        <v>44575</v>
      </c>
      <c r="S1002" s="140">
        <v>44693</v>
      </c>
    </row>
    <row r="1003" spans="14:19">
      <c r="N1003" s="133" t="s">
        <v>5958</v>
      </c>
      <c r="O1003" s="133" t="s">
        <v>6046</v>
      </c>
      <c r="P1003" s="135" t="s">
        <v>1203</v>
      </c>
      <c r="Q1003" s="145" t="str">
        <f t="shared" si="16"/>
        <v>32 - COURRENSAN</v>
      </c>
      <c r="R1003" s="140">
        <v>44552</v>
      </c>
      <c r="S1003" s="140">
        <v>44661</v>
      </c>
    </row>
    <row r="1004" spans="14:19">
      <c r="N1004" s="133" t="s">
        <v>5958</v>
      </c>
      <c r="O1004" s="133" t="s">
        <v>6047</v>
      </c>
      <c r="P1004" s="135" t="s">
        <v>1204</v>
      </c>
      <c r="Q1004" s="145" t="str">
        <f t="shared" si="16"/>
        <v>32 - CRAVENCERES</v>
      </c>
      <c r="R1004" s="140">
        <v>44546</v>
      </c>
      <c r="S1004" s="140">
        <v>44693</v>
      </c>
    </row>
    <row r="1005" spans="14:19">
      <c r="N1005" s="133" t="s">
        <v>5958</v>
      </c>
      <c r="O1005" s="133" t="s">
        <v>6048</v>
      </c>
      <c r="P1005" s="135" t="s">
        <v>1205</v>
      </c>
      <c r="Q1005" s="145" t="str">
        <f t="shared" si="16"/>
        <v>32 - CUELAS</v>
      </c>
      <c r="R1005" s="140">
        <v>44616</v>
      </c>
      <c r="S1005" s="140">
        <v>44686</v>
      </c>
    </row>
    <row r="1006" spans="14:19">
      <c r="N1006" s="133" t="s">
        <v>5958</v>
      </c>
      <c r="O1006" s="133" t="s">
        <v>6049</v>
      </c>
      <c r="P1006" s="135" t="s">
        <v>1206</v>
      </c>
      <c r="Q1006" s="145" t="str">
        <f t="shared" si="16"/>
        <v>32 - DEMU</v>
      </c>
      <c r="R1006" s="140">
        <v>44546</v>
      </c>
      <c r="S1006" s="140">
        <v>44693</v>
      </c>
    </row>
    <row r="1007" spans="14:19">
      <c r="N1007" s="133" t="s">
        <v>5958</v>
      </c>
      <c r="O1007" s="133" t="s">
        <v>6050</v>
      </c>
      <c r="P1007" s="135" t="s">
        <v>1207</v>
      </c>
      <c r="Q1007" s="145" t="str">
        <f t="shared" si="16"/>
        <v>32 - DUFFORT</v>
      </c>
      <c r="R1007" s="140">
        <v>44616</v>
      </c>
      <c r="S1007" s="140">
        <v>44686</v>
      </c>
    </row>
    <row r="1008" spans="14:19">
      <c r="N1008" s="133" t="s">
        <v>5958</v>
      </c>
      <c r="O1008" s="133" t="s">
        <v>6051</v>
      </c>
      <c r="P1008" s="135" t="s">
        <v>1208</v>
      </c>
      <c r="Q1008" s="145" t="str">
        <f t="shared" si="16"/>
        <v>32 - DURBAN</v>
      </c>
      <c r="R1008" s="140">
        <v>44621</v>
      </c>
      <c r="S1008" s="140">
        <v>44656</v>
      </c>
    </row>
    <row r="1009" spans="14:19">
      <c r="N1009" s="133" t="s">
        <v>5958</v>
      </c>
      <c r="O1009" s="133" t="s">
        <v>6052</v>
      </c>
      <c r="P1009" s="135" t="s">
        <v>1209</v>
      </c>
      <c r="Q1009" s="145" t="str">
        <f t="shared" si="16"/>
        <v>32 - EAUZE</v>
      </c>
      <c r="R1009" s="140">
        <v>44546</v>
      </c>
      <c r="S1009" s="140">
        <v>44661</v>
      </c>
    </row>
    <row r="1010" spans="14:19">
      <c r="N1010" s="133" t="s">
        <v>5958</v>
      </c>
      <c r="O1010" s="133" t="s">
        <v>6053</v>
      </c>
      <c r="P1010" s="135" t="s">
        <v>1210</v>
      </c>
      <c r="Q1010" s="145" t="str">
        <f t="shared" si="16"/>
        <v>32 - ENDOUFIELLE</v>
      </c>
      <c r="R1010" s="140"/>
      <c r="S1010" s="140"/>
    </row>
    <row r="1011" spans="14:19" ht="24">
      <c r="N1011" s="133" t="s">
        <v>5958</v>
      </c>
      <c r="O1011" s="133" t="s">
        <v>6054</v>
      </c>
      <c r="P1011" s="135" t="s">
        <v>1211</v>
      </c>
      <c r="Q1011" s="145" t="str">
        <f t="shared" si="16"/>
        <v>32 - ESCLASSAN-LABASTIDE</v>
      </c>
      <c r="R1011" s="140">
        <v>44617</v>
      </c>
      <c r="S1011" s="140">
        <v>44686</v>
      </c>
    </row>
    <row r="1012" spans="14:19" ht="24">
      <c r="N1012" s="133" t="s">
        <v>5958</v>
      </c>
      <c r="O1012" s="133" t="s">
        <v>6055</v>
      </c>
      <c r="P1012" s="135" t="s">
        <v>1212</v>
      </c>
      <c r="Q1012" s="145" t="str">
        <f t="shared" si="16"/>
        <v>32 - ESCORNEBŒUF</v>
      </c>
      <c r="R1012" s="140"/>
      <c r="S1012" s="140"/>
    </row>
    <row r="1013" spans="14:19">
      <c r="N1013" s="133" t="s">
        <v>5958</v>
      </c>
      <c r="O1013" s="133" t="s">
        <v>6056</v>
      </c>
      <c r="P1013" s="135" t="s">
        <v>1213</v>
      </c>
      <c r="Q1013" s="145" t="str">
        <f t="shared" si="16"/>
        <v>32 - ESPAS</v>
      </c>
      <c r="R1013" s="140">
        <v>44546</v>
      </c>
      <c r="S1013" s="140">
        <v>44693</v>
      </c>
    </row>
    <row r="1014" spans="14:19">
      <c r="N1014" s="133" t="s">
        <v>5958</v>
      </c>
      <c r="O1014" s="133" t="s">
        <v>6057</v>
      </c>
      <c r="P1014" s="135" t="s">
        <v>1214</v>
      </c>
      <c r="Q1014" s="145" t="str">
        <f t="shared" si="16"/>
        <v>32 - ESTAMPES</v>
      </c>
      <c r="R1014" s="140">
        <v>44615</v>
      </c>
      <c r="S1014" s="140">
        <v>44686</v>
      </c>
    </row>
    <row r="1015" spans="14:19">
      <c r="N1015" s="133" t="s">
        <v>5958</v>
      </c>
      <c r="O1015" s="133" t="s">
        <v>6058</v>
      </c>
      <c r="P1015" s="135" t="s">
        <v>1215</v>
      </c>
      <c r="Q1015" s="145" t="str">
        <f t="shared" si="16"/>
        <v>32 - ESTANG</v>
      </c>
      <c r="R1015" s="140">
        <v>44551</v>
      </c>
      <c r="S1015" s="140">
        <v>44661</v>
      </c>
    </row>
    <row r="1016" spans="14:19">
      <c r="N1016" s="133" t="s">
        <v>5958</v>
      </c>
      <c r="O1016" s="133" t="s">
        <v>6059</v>
      </c>
      <c r="P1016" s="135" t="s">
        <v>1216</v>
      </c>
      <c r="Q1016" s="145" t="str">
        <f t="shared" si="16"/>
        <v>32 - ESTIPOUY</v>
      </c>
      <c r="R1016" s="140">
        <v>44621</v>
      </c>
      <c r="S1016" s="140">
        <v>44690</v>
      </c>
    </row>
    <row r="1017" spans="14:19" ht="24">
      <c r="N1017" s="133" t="s">
        <v>5958</v>
      </c>
      <c r="O1017" s="133" t="s">
        <v>6060</v>
      </c>
      <c r="P1017" s="135" t="s">
        <v>1217</v>
      </c>
      <c r="Q1017" s="145" t="str">
        <f t="shared" si="16"/>
        <v>32 - FAGET-ABBATIAL</v>
      </c>
      <c r="R1017" s="140">
        <v>44621</v>
      </c>
      <c r="S1017" s="140">
        <v>44656</v>
      </c>
    </row>
    <row r="1018" spans="14:19">
      <c r="N1018" s="133" t="s">
        <v>5958</v>
      </c>
      <c r="O1018" s="133" t="s">
        <v>6061</v>
      </c>
      <c r="P1018" s="135" t="s">
        <v>1218</v>
      </c>
      <c r="Q1018" s="145" t="str">
        <f t="shared" si="16"/>
        <v>32 - FLAMARENS</v>
      </c>
      <c r="R1018" s="140"/>
      <c r="S1018" s="140"/>
    </row>
    <row r="1019" spans="14:19">
      <c r="N1019" s="133" t="s">
        <v>5958</v>
      </c>
      <c r="O1019" s="133" t="s">
        <v>6062</v>
      </c>
      <c r="P1019" s="135" t="s">
        <v>1219</v>
      </c>
      <c r="Q1019" s="145" t="str">
        <f t="shared" si="16"/>
        <v>32 - FLEURANCE</v>
      </c>
      <c r="R1019" s="140">
        <v>44580</v>
      </c>
      <c r="S1019" s="140">
        <v>44629</v>
      </c>
    </row>
    <row r="1020" spans="14:19">
      <c r="N1020" s="133" t="s">
        <v>5958</v>
      </c>
      <c r="O1020" s="133" t="s">
        <v>6063</v>
      </c>
      <c r="P1020" s="135" t="s">
        <v>1220</v>
      </c>
      <c r="Q1020" s="145" t="str">
        <f t="shared" si="16"/>
        <v>32 - FOURCES</v>
      </c>
      <c r="R1020" s="140">
        <v>44580</v>
      </c>
      <c r="S1020" s="140">
        <v>44661</v>
      </c>
    </row>
    <row r="1021" spans="14:19">
      <c r="N1021" s="133" t="s">
        <v>5958</v>
      </c>
      <c r="O1021" s="133" t="s">
        <v>6064</v>
      </c>
      <c r="P1021" s="135" t="s">
        <v>1221</v>
      </c>
      <c r="Q1021" s="145" t="str">
        <f t="shared" si="16"/>
        <v>32 - FREGOUVILLE</v>
      </c>
      <c r="R1021" s="140"/>
      <c r="S1021" s="140"/>
    </row>
    <row r="1022" spans="14:19">
      <c r="N1022" s="133" t="s">
        <v>5958</v>
      </c>
      <c r="O1022" s="133" t="s">
        <v>6065</v>
      </c>
      <c r="P1022" s="135" t="s">
        <v>1222</v>
      </c>
      <c r="Q1022" s="145" t="str">
        <f t="shared" si="16"/>
        <v>32 - FUSTEROUAU</v>
      </c>
      <c r="R1022" s="140">
        <v>44575</v>
      </c>
      <c r="S1022" s="140">
        <v>44693</v>
      </c>
    </row>
    <row r="1023" spans="14:19">
      <c r="N1023" s="133" t="s">
        <v>5958</v>
      </c>
      <c r="O1023" s="133" t="s">
        <v>6066</v>
      </c>
      <c r="P1023" s="135" t="s">
        <v>1223</v>
      </c>
      <c r="Q1023" s="145" t="str">
        <f t="shared" si="16"/>
        <v>32 - GALIAX</v>
      </c>
      <c r="R1023" s="140">
        <v>44575</v>
      </c>
      <c r="S1023" s="140">
        <v>44661</v>
      </c>
    </row>
    <row r="1024" spans="14:19" ht="36">
      <c r="N1024" s="133" t="s">
        <v>5958</v>
      </c>
      <c r="O1024" s="133" t="s">
        <v>6067</v>
      </c>
      <c r="P1024" s="135" t="s">
        <v>1224</v>
      </c>
      <c r="Q1024" s="145" t="str">
        <f t="shared" si="16"/>
        <v>32 - GAVARRET-SUR-AULOUSTE</v>
      </c>
      <c r="R1024" s="140">
        <v>44580</v>
      </c>
      <c r="S1024" s="140">
        <v>44629</v>
      </c>
    </row>
    <row r="1025" spans="14:19">
      <c r="N1025" s="133" t="s">
        <v>5958</v>
      </c>
      <c r="O1025" s="133" t="s">
        <v>6068</v>
      </c>
      <c r="P1025" s="135" t="s">
        <v>1225</v>
      </c>
      <c r="Q1025" s="145" t="str">
        <f t="shared" si="16"/>
        <v>32 - GAZAUPOUY</v>
      </c>
      <c r="R1025" s="140"/>
      <c r="S1025" s="140"/>
    </row>
    <row r="1026" spans="14:19" ht="24">
      <c r="N1026" s="133" t="s">
        <v>5958</v>
      </c>
      <c r="O1026" s="133" t="s">
        <v>6069</v>
      </c>
      <c r="P1026" s="135" t="s">
        <v>1226</v>
      </c>
      <c r="Q1026" s="145" t="str">
        <f t="shared" si="16"/>
        <v>32 - GAZAX-ET-BACCARISSE</v>
      </c>
      <c r="R1026" s="140">
        <v>44635</v>
      </c>
      <c r="S1026" s="140">
        <v>44690</v>
      </c>
    </row>
    <row r="1027" spans="14:19">
      <c r="N1027" s="133" t="s">
        <v>5958</v>
      </c>
      <c r="O1027" s="133" t="s">
        <v>6070</v>
      </c>
      <c r="P1027" s="135" t="s">
        <v>1227</v>
      </c>
      <c r="Q1027" s="145" t="str">
        <f t="shared" si="16"/>
        <v>32 - GEE-RIVIERE</v>
      </c>
      <c r="R1027" s="140">
        <v>44565</v>
      </c>
      <c r="S1027" s="140">
        <v>44677</v>
      </c>
    </row>
    <row r="1028" spans="14:19">
      <c r="N1028" s="133" t="s">
        <v>5958</v>
      </c>
      <c r="O1028" s="133" t="s">
        <v>6071</v>
      </c>
      <c r="P1028" s="135" t="s">
        <v>1228</v>
      </c>
      <c r="Q1028" s="145" t="str">
        <f t="shared" si="16"/>
        <v>32 - GIMBREDE</v>
      </c>
      <c r="R1028" s="140"/>
      <c r="S1028" s="140"/>
    </row>
    <row r="1029" spans="14:19">
      <c r="N1029" s="133" t="s">
        <v>5958</v>
      </c>
      <c r="O1029" s="133" t="s">
        <v>6072</v>
      </c>
      <c r="P1029" s="135" t="s">
        <v>1229</v>
      </c>
      <c r="Q1029" s="145" t="str">
        <f t="shared" si="16"/>
        <v>32 - GIMONT</v>
      </c>
      <c r="R1029" s="140"/>
      <c r="S1029" s="140"/>
    </row>
    <row r="1030" spans="14:19">
      <c r="N1030" s="133" t="s">
        <v>5958</v>
      </c>
      <c r="O1030" s="133" t="s">
        <v>6073</v>
      </c>
      <c r="P1030" s="135" t="s">
        <v>1230</v>
      </c>
      <c r="Q1030" s="145" t="str">
        <f t="shared" si="16"/>
        <v>32 - GISCARO</v>
      </c>
      <c r="R1030" s="140"/>
      <c r="S1030" s="140"/>
    </row>
    <row r="1031" spans="14:19">
      <c r="N1031" s="133" t="s">
        <v>5958</v>
      </c>
      <c r="O1031" s="133" t="s">
        <v>6074</v>
      </c>
      <c r="P1031" s="135" t="s">
        <v>1231</v>
      </c>
      <c r="Q1031" s="145" t="str">
        <f t="shared" si="16"/>
        <v>32 - GONDRIN</v>
      </c>
      <c r="R1031" s="140">
        <v>44580</v>
      </c>
      <c r="S1031" s="140">
        <v>44661</v>
      </c>
    </row>
    <row r="1032" spans="14:19">
      <c r="N1032" s="133" t="s">
        <v>5958</v>
      </c>
      <c r="O1032" s="133" t="s">
        <v>6075</v>
      </c>
      <c r="P1032" s="135" t="s">
        <v>1232</v>
      </c>
      <c r="Q1032" s="145" t="str">
        <f t="shared" si="16"/>
        <v>32 - GOUTZ</v>
      </c>
      <c r="R1032" s="140">
        <v>44580</v>
      </c>
      <c r="S1032" s="140">
        <v>44629</v>
      </c>
    </row>
    <row r="1033" spans="14:19">
      <c r="N1033" s="133" t="s">
        <v>5958</v>
      </c>
      <c r="O1033" s="133" t="s">
        <v>6076</v>
      </c>
      <c r="P1033" s="135" t="s">
        <v>1233</v>
      </c>
      <c r="Q1033" s="145" t="str">
        <f t="shared" si="16"/>
        <v>32 - GOUX</v>
      </c>
      <c r="R1033" s="140">
        <v>44574</v>
      </c>
      <c r="S1033" s="140">
        <v>44677</v>
      </c>
    </row>
    <row r="1034" spans="14:19">
      <c r="N1034" s="133" t="s">
        <v>5958</v>
      </c>
      <c r="O1034" s="133" t="s">
        <v>6077</v>
      </c>
      <c r="P1034" s="135" t="s">
        <v>1234</v>
      </c>
      <c r="Q1034" s="145" t="str">
        <f t="shared" si="16"/>
        <v>32 - HAGET</v>
      </c>
      <c r="R1034" s="140">
        <v>44615</v>
      </c>
      <c r="S1034" s="140">
        <v>44686</v>
      </c>
    </row>
    <row r="1035" spans="14:19" ht="24">
      <c r="N1035" s="133" t="s">
        <v>5958</v>
      </c>
      <c r="O1035" s="133" t="s">
        <v>6078</v>
      </c>
      <c r="P1035" s="135" t="s">
        <v>1236</v>
      </c>
      <c r="Q1035" s="145" t="str">
        <f t="shared" ref="Q1035:Q1098" si="17">CONCATENATE(N1035," - ",P1035)</f>
        <v>32 - IDRAC-RESPAILLES</v>
      </c>
      <c r="R1035" s="140">
        <v>44621</v>
      </c>
      <c r="S1035" s="140">
        <v>44690</v>
      </c>
    </row>
    <row r="1036" spans="14:19">
      <c r="N1036" s="133" t="s">
        <v>5958</v>
      </c>
      <c r="O1036" s="133" t="s">
        <v>6079</v>
      </c>
      <c r="P1036" s="135" t="s">
        <v>1240</v>
      </c>
      <c r="Q1036" s="145" t="str">
        <f t="shared" si="17"/>
        <v>32 - IZOTGES</v>
      </c>
      <c r="R1036" s="140">
        <v>44575</v>
      </c>
      <c r="S1036" s="140">
        <v>44677</v>
      </c>
    </row>
    <row r="1037" spans="14:19">
      <c r="N1037" s="133" t="s">
        <v>5958</v>
      </c>
      <c r="O1037" s="133" t="s">
        <v>6080</v>
      </c>
      <c r="P1037" s="135" t="s">
        <v>1241</v>
      </c>
      <c r="Q1037" s="145" t="str">
        <f t="shared" si="17"/>
        <v>32 - JEGUN</v>
      </c>
      <c r="R1037" s="140"/>
      <c r="S1037" s="140"/>
    </row>
    <row r="1038" spans="14:19">
      <c r="N1038" s="133" t="s">
        <v>5958</v>
      </c>
      <c r="O1038" s="133" t="s">
        <v>6081</v>
      </c>
      <c r="P1038" s="135" t="s">
        <v>1242</v>
      </c>
      <c r="Q1038" s="145" t="str">
        <f t="shared" si="17"/>
        <v>32 - JU-BELLOC</v>
      </c>
      <c r="R1038" s="140">
        <v>44574</v>
      </c>
      <c r="S1038" s="140">
        <v>44661</v>
      </c>
    </row>
    <row r="1039" spans="14:19">
      <c r="N1039" s="133" t="s">
        <v>5958</v>
      </c>
      <c r="O1039" s="133" t="s">
        <v>6082</v>
      </c>
      <c r="P1039" s="135" t="s">
        <v>518</v>
      </c>
      <c r="Q1039" s="145" t="str">
        <f t="shared" si="17"/>
        <v>32 - JUILLAC</v>
      </c>
      <c r="R1039" s="140"/>
      <c r="S1039" s="140"/>
    </row>
    <row r="1040" spans="14:19">
      <c r="N1040" s="133" t="s">
        <v>5958</v>
      </c>
      <c r="O1040" s="133" t="s">
        <v>6083</v>
      </c>
      <c r="P1040" s="135" t="s">
        <v>1243</v>
      </c>
      <c r="Q1040" s="145" t="str">
        <f t="shared" si="17"/>
        <v>32 - JUILLES</v>
      </c>
      <c r="R1040" s="140"/>
      <c r="S1040" s="140"/>
    </row>
    <row r="1041" spans="14:19">
      <c r="N1041" s="133" t="s">
        <v>5958</v>
      </c>
      <c r="O1041" s="133" t="s">
        <v>6084</v>
      </c>
      <c r="P1041" s="135" t="s">
        <v>1244</v>
      </c>
      <c r="Q1041" s="145" t="str">
        <f t="shared" si="17"/>
        <v>32 - JUSTIAN</v>
      </c>
      <c r="R1041" s="140">
        <v>44580</v>
      </c>
      <c r="S1041" s="140">
        <v>44661</v>
      </c>
    </row>
    <row r="1042" spans="14:19">
      <c r="N1042" s="133" t="s">
        <v>5958</v>
      </c>
      <c r="O1042" s="133" t="s">
        <v>6085</v>
      </c>
      <c r="P1042" s="135" t="s">
        <v>1385</v>
      </c>
      <c r="Q1042" s="145" t="str">
        <f t="shared" si="17"/>
        <v>32 - LA ROMIEU</v>
      </c>
      <c r="R1042" s="140">
        <v>44572</v>
      </c>
      <c r="S1042" s="140">
        <v>44629</v>
      </c>
    </row>
    <row r="1043" spans="14:19">
      <c r="N1043" s="133" t="s">
        <v>5958</v>
      </c>
      <c r="O1043" s="133" t="s">
        <v>6086</v>
      </c>
      <c r="P1043" s="135" t="s">
        <v>1439</v>
      </c>
      <c r="Q1043" s="145" t="str">
        <f t="shared" si="17"/>
        <v>32 - LA SAUVETAT</v>
      </c>
      <c r="R1043" s="140">
        <v>44572</v>
      </c>
      <c r="S1043" s="140">
        <v>44629</v>
      </c>
    </row>
    <row r="1044" spans="14:19">
      <c r="N1044" s="133" t="s">
        <v>5958</v>
      </c>
      <c r="O1044" s="133" t="s">
        <v>6087</v>
      </c>
      <c r="P1044" s="135" t="s">
        <v>1245</v>
      </c>
      <c r="Q1044" s="145" t="str">
        <f t="shared" si="17"/>
        <v>32 - LAAS</v>
      </c>
      <c r="R1044" s="140">
        <v>44621</v>
      </c>
      <c r="S1044" s="140">
        <v>44690</v>
      </c>
    </row>
    <row r="1045" spans="14:19">
      <c r="N1045" s="133" t="s">
        <v>5958</v>
      </c>
      <c r="O1045" s="133" t="s">
        <v>6088</v>
      </c>
      <c r="P1045" s="135" t="s">
        <v>1246</v>
      </c>
      <c r="Q1045" s="145" t="str">
        <f t="shared" si="17"/>
        <v>32 - LABARTHE</v>
      </c>
      <c r="R1045" s="140">
        <v>44621</v>
      </c>
      <c r="S1045" s="140">
        <v>44656</v>
      </c>
    </row>
    <row r="1046" spans="14:19">
      <c r="N1046" s="133" t="s">
        <v>5958</v>
      </c>
      <c r="O1046" s="133" t="s">
        <v>6089</v>
      </c>
      <c r="P1046" s="135" t="s">
        <v>1247</v>
      </c>
      <c r="Q1046" s="145" t="str">
        <f t="shared" si="17"/>
        <v>32 - LABARTHETE</v>
      </c>
      <c r="R1046" s="140">
        <v>44565</v>
      </c>
      <c r="S1046" s="140">
        <v>44677</v>
      </c>
    </row>
    <row r="1047" spans="14:19" ht="24">
      <c r="N1047" s="133" t="s">
        <v>5958</v>
      </c>
      <c r="O1047" s="133" t="s">
        <v>6090</v>
      </c>
      <c r="P1047" s="135" t="s">
        <v>1248</v>
      </c>
      <c r="Q1047" s="145" t="str">
        <f t="shared" si="17"/>
        <v>32 - LABASTIDE-SAVES</v>
      </c>
      <c r="R1047" s="140"/>
      <c r="S1047" s="140"/>
    </row>
    <row r="1048" spans="14:19">
      <c r="N1048" s="133" t="s">
        <v>5958</v>
      </c>
      <c r="O1048" s="133" t="s">
        <v>6091</v>
      </c>
      <c r="P1048" s="135" t="s">
        <v>1249</v>
      </c>
      <c r="Q1048" s="145" t="str">
        <f t="shared" si="17"/>
        <v>32 - LABEJAN</v>
      </c>
      <c r="R1048" s="140">
        <v>44621</v>
      </c>
      <c r="S1048" s="140">
        <v>44656</v>
      </c>
    </row>
    <row r="1049" spans="14:19" ht="24">
      <c r="N1049" s="133" t="s">
        <v>5958</v>
      </c>
      <c r="O1049" s="133" t="s">
        <v>6092</v>
      </c>
      <c r="P1049" s="135" t="s">
        <v>1250</v>
      </c>
      <c r="Q1049" s="145" t="str">
        <f t="shared" si="17"/>
        <v>32 - LADEVEZE-RIVIERE</v>
      </c>
      <c r="R1049" s="140">
        <v>44583</v>
      </c>
      <c r="S1049" s="140">
        <v>44661</v>
      </c>
    </row>
    <row r="1050" spans="14:19" ht="24">
      <c r="N1050" s="133" t="s">
        <v>5958</v>
      </c>
      <c r="O1050" s="133" t="s">
        <v>6093</v>
      </c>
      <c r="P1050" s="135" t="s">
        <v>1251</v>
      </c>
      <c r="Q1050" s="145" t="str">
        <f t="shared" si="17"/>
        <v>32 - LADEVEZE-VILLE</v>
      </c>
      <c r="R1050" s="140">
        <v>44583</v>
      </c>
      <c r="S1050" s="140">
        <v>44661</v>
      </c>
    </row>
    <row r="1051" spans="14:19">
      <c r="N1051" s="133" t="s">
        <v>5958</v>
      </c>
      <c r="O1051" s="133" t="s">
        <v>6094</v>
      </c>
      <c r="P1051" s="135" t="s">
        <v>1252</v>
      </c>
      <c r="Q1051" s="145" t="str">
        <f t="shared" si="17"/>
        <v>32 - LAGARDE</v>
      </c>
      <c r="R1051" s="140">
        <v>44572</v>
      </c>
      <c r="S1051" s="140">
        <v>44629</v>
      </c>
    </row>
    <row r="1052" spans="14:19" ht="24">
      <c r="N1052" s="133" t="s">
        <v>5958</v>
      </c>
      <c r="O1052" s="133" t="s">
        <v>6095</v>
      </c>
      <c r="P1052" s="135" t="s">
        <v>1253</v>
      </c>
      <c r="Q1052" s="145" t="str">
        <f t="shared" si="17"/>
        <v>32 - LAGARDE-HACHAN</v>
      </c>
      <c r="R1052" s="140">
        <v>44617</v>
      </c>
      <c r="S1052" s="140">
        <v>44686</v>
      </c>
    </row>
    <row r="1053" spans="14:19">
      <c r="N1053" s="133" t="s">
        <v>5958</v>
      </c>
      <c r="O1053" s="133" t="s">
        <v>6096</v>
      </c>
      <c r="P1053" s="135" t="s">
        <v>1254</v>
      </c>
      <c r="Q1053" s="145" t="str">
        <f t="shared" si="17"/>
        <v>32 - LAGARDERE</v>
      </c>
      <c r="R1053" s="140">
        <v>44580</v>
      </c>
      <c r="S1053" s="140">
        <v>44661</v>
      </c>
    </row>
    <row r="1054" spans="14:19" ht="24">
      <c r="N1054" s="133" t="s">
        <v>5958</v>
      </c>
      <c r="O1054" s="133" t="s">
        <v>6097</v>
      </c>
      <c r="P1054" s="135" t="s">
        <v>1255</v>
      </c>
      <c r="Q1054" s="145" t="str">
        <f t="shared" si="17"/>
        <v>32 - LAGRAULET-DU-GERS</v>
      </c>
      <c r="R1054" s="140">
        <v>44552</v>
      </c>
      <c r="S1054" s="140">
        <v>44661</v>
      </c>
    </row>
    <row r="1055" spans="14:19" ht="24">
      <c r="N1055" s="133" t="s">
        <v>5958</v>
      </c>
      <c r="O1055" s="133" t="s">
        <v>6098</v>
      </c>
      <c r="P1055" s="135" t="s">
        <v>1256</v>
      </c>
      <c r="Q1055" s="145" t="str">
        <f t="shared" si="17"/>
        <v>32 - LAGUIAN-MAZOUS</v>
      </c>
      <c r="R1055" s="140">
        <v>44615</v>
      </c>
      <c r="S1055" s="140">
        <v>44686</v>
      </c>
    </row>
    <row r="1056" spans="14:19">
      <c r="N1056" s="133" t="s">
        <v>5958</v>
      </c>
      <c r="O1056" s="133" t="s">
        <v>6099</v>
      </c>
      <c r="P1056" s="135" t="s">
        <v>1257</v>
      </c>
      <c r="Q1056" s="145" t="str">
        <f t="shared" si="17"/>
        <v>32 - LAHAS</v>
      </c>
      <c r="R1056" s="140"/>
      <c r="S1056" s="140"/>
    </row>
    <row r="1057" spans="14:19">
      <c r="N1057" s="133" t="s">
        <v>5958</v>
      </c>
      <c r="O1057" s="133" t="s">
        <v>6100</v>
      </c>
      <c r="P1057" s="135" t="s">
        <v>1258</v>
      </c>
      <c r="Q1057" s="145" t="str">
        <f t="shared" si="17"/>
        <v>32 - LALANNE</v>
      </c>
      <c r="R1057" s="140">
        <v>44580</v>
      </c>
      <c r="S1057" s="140">
        <v>44629</v>
      </c>
    </row>
    <row r="1058" spans="14:19" ht="24">
      <c r="N1058" s="133" t="s">
        <v>5958</v>
      </c>
      <c r="O1058" s="133" t="s">
        <v>6101</v>
      </c>
      <c r="P1058" s="135" t="s">
        <v>1259</v>
      </c>
      <c r="Q1058" s="145" t="str">
        <f t="shared" si="17"/>
        <v>32 - LALANNE-ARQUE</v>
      </c>
      <c r="R1058" s="140">
        <v>44567</v>
      </c>
      <c r="S1058" s="140">
        <v>44602</v>
      </c>
    </row>
    <row r="1059" spans="14:19">
      <c r="N1059" s="133" t="s">
        <v>5958</v>
      </c>
      <c r="O1059" s="133" t="s">
        <v>6102</v>
      </c>
      <c r="P1059" s="135" t="s">
        <v>1260</v>
      </c>
      <c r="Q1059" s="145" t="str">
        <f t="shared" si="17"/>
        <v>32 - LAMAGUERE</v>
      </c>
      <c r="R1059" s="140">
        <v>44621</v>
      </c>
      <c r="S1059" s="140">
        <v>44656</v>
      </c>
    </row>
    <row r="1060" spans="14:19">
      <c r="N1060" s="133" t="s">
        <v>5958</v>
      </c>
      <c r="O1060" s="133" t="s">
        <v>6103</v>
      </c>
      <c r="P1060" s="135" t="s">
        <v>1261</v>
      </c>
      <c r="Q1060" s="145" t="str">
        <f t="shared" si="17"/>
        <v>32 - LAMAZERE</v>
      </c>
      <c r="R1060" s="140">
        <v>44621</v>
      </c>
      <c r="S1060" s="140">
        <v>44690</v>
      </c>
    </row>
    <row r="1061" spans="14:19" ht="24">
      <c r="N1061" s="133" t="s">
        <v>5958</v>
      </c>
      <c r="O1061" s="133" t="s">
        <v>6104</v>
      </c>
      <c r="P1061" s="135" t="s">
        <v>1262</v>
      </c>
      <c r="Q1061" s="145" t="str">
        <f t="shared" si="17"/>
        <v>32 - LAMOTHE-GOAS</v>
      </c>
      <c r="R1061" s="140">
        <v>44572</v>
      </c>
      <c r="S1061" s="140">
        <v>44629</v>
      </c>
    </row>
    <row r="1062" spans="14:19" ht="24">
      <c r="N1062" s="133" t="s">
        <v>5958</v>
      </c>
      <c r="O1062" s="133" t="s">
        <v>6105</v>
      </c>
      <c r="P1062" s="135" t="s">
        <v>1263</v>
      </c>
      <c r="Q1062" s="145" t="str">
        <f t="shared" si="17"/>
        <v>32 - LANNEMAIGNAN</v>
      </c>
      <c r="R1062" s="140">
        <v>44580</v>
      </c>
      <c r="S1062" s="140">
        <v>44677</v>
      </c>
    </row>
    <row r="1063" spans="14:19">
      <c r="N1063" s="133" t="s">
        <v>5958</v>
      </c>
      <c r="O1063" s="133" t="s">
        <v>6106</v>
      </c>
      <c r="P1063" s="135" t="s">
        <v>1264</v>
      </c>
      <c r="Q1063" s="145" t="str">
        <f t="shared" si="17"/>
        <v>32 - LANNEPAX</v>
      </c>
      <c r="R1063" s="140">
        <v>44552</v>
      </c>
      <c r="S1063" s="140">
        <v>44661</v>
      </c>
    </row>
    <row r="1064" spans="14:19" ht="24">
      <c r="N1064" s="133" t="s">
        <v>5958</v>
      </c>
      <c r="O1064" s="133" t="s">
        <v>6107</v>
      </c>
      <c r="P1064" s="135" t="s">
        <v>1265</v>
      </c>
      <c r="Q1064" s="145" t="str">
        <f t="shared" si="17"/>
        <v>32 - LANNE-SOUBIRAN</v>
      </c>
      <c r="R1064" s="140">
        <v>44546</v>
      </c>
      <c r="S1064" s="140">
        <v>44677</v>
      </c>
    </row>
    <row r="1065" spans="14:19">
      <c r="N1065" s="133" t="s">
        <v>5958</v>
      </c>
      <c r="O1065" s="133" t="s">
        <v>6108</v>
      </c>
      <c r="P1065" s="135" t="s">
        <v>1266</v>
      </c>
      <c r="Q1065" s="145" t="str">
        <f t="shared" si="17"/>
        <v>32 - LANNUX</v>
      </c>
      <c r="R1065" s="140">
        <v>44565</v>
      </c>
      <c r="S1065" s="140">
        <v>44677</v>
      </c>
    </row>
    <row r="1066" spans="14:19">
      <c r="N1066" s="133" t="s">
        <v>5958</v>
      </c>
      <c r="O1066" s="133" t="s">
        <v>6109</v>
      </c>
      <c r="P1066" s="135" t="s">
        <v>1267</v>
      </c>
      <c r="Q1066" s="145" t="str">
        <f t="shared" si="17"/>
        <v>32 - LAREE</v>
      </c>
      <c r="R1066" s="140">
        <v>44580</v>
      </c>
      <c r="S1066" s="140">
        <v>44661</v>
      </c>
    </row>
    <row r="1067" spans="14:19">
      <c r="N1067" s="133" t="s">
        <v>5958</v>
      </c>
      <c r="O1067" s="133" t="s">
        <v>6110</v>
      </c>
      <c r="P1067" s="135" t="s">
        <v>1268</v>
      </c>
      <c r="Q1067" s="145" t="str">
        <f t="shared" si="17"/>
        <v>32 - LARRESSINGLE</v>
      </c>
      <c r="R1067" s="140">
        <v>44580</v>
      </c>
      <c r="S1067" s="140">
        <v>44661</v>
      </c>
    </row>
    <row r="1068" spans="14:19" ht="24">
      <c r="N1068" s="133" t="s">
        <v>5958</v>
      </c>
      <c r="O1068" s="133" t="s">
        <v>6111</v>
      </c>
      <c r="P1068" s="135" t="s">
        <v>1269</v>
      </c>
      <c r="Q1068" s="145" t="str">
        <f t="shared" si="17"/>
        <v>32 - LARROQUE-ENGALIN</v>
      </c>
      <c r="R1068" s="140">
        <v>44572</v>
      </c>
      <c r="S1068" s="140">
        <v>44629</v>
      </c>
    </row>
    <row r="1069" spans="14:19" ht="24">
      <c r="N1069" s="133" t="s">
        <v>5958</v>
      </c>
      <c r="O1069" s="133" t="s">
        <v>6112</v>
      </c>
      <c r="P1069" s="135" t="s">
        <v>1270</v>
      </c>
      <c r="Q1069" s="145" t="str">
        <f t="shared" si="17"/>
        <v>32 - LARROQUE-SAINT-SERNIN</v>
      </c>
      <c r="R1069" s="140">
        <v>44572</v>
      </c>
      <c r="S1069" s="140">
        <v>44629</v>
      </c>
    </row>
    <row r="1070" spans="14:19" ht="24">
      <c r="N1070" s="133" t="s">
        <v>5958</v>
      </c>
      <c r="O1070" s="133" t="s">
        <v>6113</v>
      </c>
      <c r="P1070" s="135" t="s">
        <v>1271</v>
      </c>
      <c r="Q1070" s="145" t="str">
        <f t="shared" si="17"/>
        <v>32 - LARROQUE-SUR-L'OSSE</v>
      </c>
      <c r="R1070" s="140">
        <v>44580</v>
      </c>
      <c r="S1070" s="140">
        <v>44661</v>
      </c>
    </row>
    <row r="1071" spans="14:19">
      <c r="N1071" s="133" t="s">
        <v>5958</v>
      </c>
      <c r="O1071" s="133" t="s">
        <v>6114</v>
      </c>
      <c r="P1071" s="135" t="s">
        <v>1272</v>
      </c>
      <c r="Q1071" s="145" t="str">
        <f t="shared" si="17"/>
        <v>32 - LASSERADE</v>
      </c>
      <c r="R1071" s="140">
        <v>44575</v>
      </c>
      <c r="S1071" s="140">
        <v>44693</v>
      </c>
    </row>
    <row r="1072" spans="14:19">
      <c r="N1072" s="133" t="s">
        <v>5958</v>
      </c>
      <c r="O1072" s="133" t="s">
        <v>6115</v>
      </c>
      <c r="P1072" s="135" t="s">
        <v>1273</v>
      </c>
      <c r="Q1072" s="145" t="str">
        <f t="shared" si="17"/>
        <v>32 - LAUJUZAN</v>
      </c>
      <c r="R1072" s="140">
        <v>44546</v>
      </c>
      <c r="S1072" s="140">
        <v>44677</v>
      </c>
    </row>
    <row r="1073" spans="14:19">
      <c r="N1073" s="133" t="s">
        <v>5958</v>
      </c>
      <c r="O1073" s="133" t="s">
        <v>6116</v>
      </c>
      <c r="P1073" s="135" t="s">
        <v>1274</v>
      </c>
      <c r="Q1073" s="145" t="str">
        <f t="shared" si="17"/>
        <v>32 - LAURAET</v>
      </c>
      <c r="R1073" s="140">
        <v>44580</v>
      </c>
      <c r="S1073" s="140">
        <v>44661</v>
      </c>
    </row>
    <row r="1074" spans="14:19">
      <c r="N1074" s="133" t="s">
        <v>5958</v>
      </c>
      <c r="O1074" s="133" t="s">
        <v>6117</v>
      </c>
      <c r="P1074" s="135" t="s">
        <v>1275</v>
      </c>
      <c r="Q1074" s="145" t="str">
        <f t="shared" si="17"/>
        <v>32 - LAVARDENS</v>
      </c>
      <c r="R1074" s="140"/>
      <c r="S1074" s="140"/>
    </row>
    <row r="1075" spans="14:19">
      <c r="N1075" s="133" t="s">
        <v>5958</v>
      </c>
      <c r="O1075" s="133" t="s">
        <v>6118</v>
      </c>
      <c r="P1075" s="135" t="s">
        <v>1276</v>
      </c>
      <c r="Q1075" s="145" t="str">
        <f t="shared" si="17"/>
        <v>32 - LAVERAET</v>
      </c>
      <c r="R1075" s="140">
        <v>44626</v>
      </c>
      <c r="S1075" s="140">
        <v>44690</v>
      </c>
    </row>
    <row r="1076" spans="14:19" ht="24">
      <c r="N1076" s="133" t="s">
        <v>5958</v>
      </c>
      <c r="O1076" s="133" t="s">
        <v>6119</v>
      </c>
      <c r="P1076" s="135" t="s">
        <v>1166</v>
      </c>
      <c r="Q1076" s="145" t="str">
        <f t="shared" si="17"/>
        <v>32 - LE BROUILH-MONBERT</v>
      </c>
      <c r="R1076" s="140">
        <v>44635</v>
      </c>
      <c r="S1076" s="140">
        <v>44690</v>
      </c>
    </row>
    <row r="1077" spans="14:19">
      <c r="N1077" s="133" t="s">
        <v>5958</v>
      </c>
      <c r="O1077" s="133" t="s">
        <v>6120</v>
      </c>
      <c r="P1077" s="135" t="s">
        <v>1235</v>
      </c>
      <c r="Q1077" s="145" t="str">
        <f t="shared" si="17"/>
        <v>32 - LE HOUGA</v>
      </c>
      <c r="R1077" s="140">
        <v>44568</v>
      </c>
      <c r="S1077" s="140">
        <v>44677</v>
      </c>
    </row>
    <row r="1078" spans="14:19">
      <c r="N1078" s="133" t="s">
        <v>5958</v>
      </c>
      <c r="O1078" s="133" t="s">
        <v>6121</v>
      </c>
      <c r="P1078" s="135" t="s">
        <v>1277</v>
      </c>
      <c r="Q1078" s="145" t="str">
        <f t="shared" si="17"/>
        <v>32 - LECTOURE</v>
      </c>
      <c r="R1078" s="140">
        <v>44572</v>
      </c>
      <c r="S1078" s="140">
        <v>44629</v>
      </c>
    </row>
    <row r="1079" spans="14:19" ht="24">
      <c r="N1079" s="133" t="s">
        <v>5958</v>
      </c>
      <c r="O1079" s="133" t="s">
        <v>6122</v>
      </c>
      <c r="P1079" s="135" t="s">
        <v>1278</v>
      </c>
      <c r="Q1079" s="145" t="str">
        <f t="shared" si="17"/>
        <v>32 - LELIN-LAPUJOLLE</v>
      </c>
      <c r="R1079" s="140">
        <v>44568</v>
      </c>
      <c r="S1079" s="140">
        <v>44677</v>
      </c>
    </row>
    <row r="1080" spans="14:19">
      <c r="N1080" s="133" t="s">
        <v>5958</v>
      </c>
      <c r="O1080" s="133" t="s">
        <v>6123</v>
      </c>
      <c r="P1080" s="135" t="s">
        <v>1279</v>
      </c>
      <c r="Q1080" s="145" t="str">
        <f t="shared" si="17"/>
        <v>32 - LIAS</v>
      </c>
      <c r="R1080" s="140"/>
      <c r="S1080" s="140"/>
    </row>
    <row r="1081" spans="14:19" ht="24">
      <c r="N1081" s="133" t="s">
        <v>5958</v>
      </c>
      <c r="O1081" s="133" t="s">
        <v>6124</v>
      </c>
      <c r="P1081" s="135" t="s">
        <v>1280</v>
      </c>
      <c r="Q1081" s="145" t="str">
        <f t="shared" si="17"/>
        <v>32 - LIAS-D'ARMAGNAC</v>
      </c>
      <c r="R1081" s="140">
        <v>44547</v>
      </c>
      <c r="S1081" s="140">
        <v>44661</v>
      </c>
    </row>
    <row r="1082" spans="14:19" ht="24">
      <c r="N1082" s="133" t="s">
        <v>5958</v>
      </c>
      <c r="O1082" s="133" t="s">
        <v>6125</v>
      </c>
      <c r="P1082" s="135" t="s">
        <v>1237</v>
      </c>
      <c r="Q1082" s="145" t="str">
        <f t="shared" si="17"/>
        <v>32 - L'ISLE-BOUZON</v>
      </c>
      <c r="R1082" s="140">
        <v>44580</v>
      </c>
      <c r="S1082" s="140">
        <v>44629</v>
      </c>
    </row>
    <row r="1083" spans="14:19">
      <c r="N1083" s="133" t="s">
        <v>5958</v>
      </c>
      <c r="O1083" s="133" t="s">
        <v>6126</v>
      </c>
      <c r="P1083" s="135" t="s">
        <v>1238</v>
      </c>
      <c r="Q1083" s="145" t="str">
        <f t="shared" si="17"/>
        <v>32 - L'ISLE-DE-NOE</v>
      </c>
      <c r="R1083" s="140">
        <v>44621</v>
      </c>
      <c r="S1083" s="140">
        <v>44690</v>
      </c>
    </row>
    <row r="1084" spans="14:19" ht="24">
      <c r="N1084" s="133" t="s">
        <v>5958</v>
      </c>
      <c r="O1084" s="133" t="s">
        <v>6127</v>
      </c>
      <c r="P1084" s="135" t="s">
        <v>1239</v>
      </c>
      <c r="Q1084" s="145" t="str">
        <f t="shared" si="17"/>
        <v>32 - L'ISLE-JOURDAIN</v>
      </c>
      <c r="R1084" s="140"/>
      <c r="S1084" s="140"/>
    </row>
    <row r="1085" spans="14:19">
      <c r="N1085" s="133" t="s">
        <v>5958</v>
      </c>
      <c r="O1085" s="133" t="s">
        <v>6128</v>
      </c>
      <c r="P1085" s="135" t="s">
        <v>1281</v>
      </c>
      <c r="Q1085" s="145" t="str">
        <f t="shared" si="17"/>
        <v>32 - LOUBEDAT</v>
      </c>
      <c r="R1085" s="140">
        <v>44546</v>
      </c>
      <c r="S1085" s="140">
        <v>44693</v>
      </c>
    </row>
    <row r="1086" spans="14:19">
      <c r="N1086" s="133" t="s">
        <v>5958</v>
      </c>
      <c r="O1086" s="133" t="s">
        <v>6129</v>
      </c>
      <c r="P1086" s="135" t="s">
        <v>1282</v>
      </c>
      <c r="Q1086" s="145" t="str">
        <f t="shared" si="17"/>
        <v>32 - LOUBERSAN</v>
      </c>
      <c r="R1086" s="140">
        <v>44621</v>
      </c>
      <c r="S1086" s="140">
        <v>44656</v>
      </c>
    </row>
    <row r="1087" spans="14:19" ht="24">
      <c r="N1087" s="133" t="s">
        <v>5958</v>
      </c>
      <c r="O1087" s="133" t="s">
        <v>6130</v>
      </c>
      <c r="P1087" s="135" t="s">
        <v>1283</v>
      </c>
      <c r="Q1087" s="145" t="str">
        <f t="shared" si="17"/>
        <v>32 - LOURTIES-MONBRUN</v>
      </c>
      <c r="R1087" s="140">
        <v>44617</v>
      </c>
      <c r="S1087" s="140">
        <v>44686</v>
      </c>
    </row>
    <row r="1088" spans="14:19">
      <c r="N1088" s="133" t="s">
        <v>5958</v>
      </c>
      <c r="O1088" s="133" t="s">
        <v>6131</v>
      </c>
      <c r="P1088" s="135" t="s">
        <v>1284</v>
      </c>
      <c r="Q1088" s="145" t="str">
        <f t="shared" si="17"/>
        <v>32 - LOUSLITGES</v>
      </c>
      <c r="R1088" s="140">
        <v>44646</v>
      </c>
      <c r="S1088" s="140">
        <v>44693</v>
      </c>
    </row>
    <row r="1089" spans="14:19" ht="24">
      <c r="N1089" s="133" t="s">
        <v>5958</v>
      </c>
      <c r="O1089" s="133" t="s">
        <v>6132</v>
      </c>
      <c r="P1089" s="135" t="s">
        <v>1285</v>
      </c>
      <c r="Q1089" s="145" t="str">
        <f t="shared" si="17"/>
        <v>32 - LOUSSOUS-DEBAT</v>
      </c>
      <c r="R1089" s="140">
        <v>44575</v>
      </c>
      <c r="S1089" s="140">
        <v>44693</v>
      </c>
    </row>
    <row r="1090" spans="14:19">
      <c r="N1090" s="133" t="s">
        <v>5958</v>
      </c>
      <c r="O1090" s="133" t="s">
        <v>6133</v>
      </c>
      <c r="P1090" s="135" t="s">
        <v>1286</v>
      </c>
      <c r="Q1090" s="145" t="str">
        <f t="shared" si="17"/>
        <v>32 - LUPIAC</v>
      </c>
      <c r="R1090" s="140">
        <v>44573</v>
      </c>
      <c r="S1090" s="140">
        <v>44693</v>
      </c>
    </row>
    <row r="1091" spans="14:19">
      <c r="N1091" s="133" t="s">
        <v>5958</v>
      </c>
      <c r="O1091" s="133" t="s">
        <v>6134</v>
      </c>
      <c r="P1091" s="135" t="s">
        <v>1287</v>
      </c>
      <c r="Q1091" s="145" t="str">
        <f t="shared" si="17"/>
        <v>32 - LUPPE-VIOLLES</v>
      </c>
      <c r="R1091" s="140">
        <v>44568</v>
      </c>
      <c r="S1091" s="140">
        <v>44677</v>
      </c>
    </row>
    <row r="1092" spans="14:19">
      <c r="N1092" s="133" t="s">
        <v>5958</v>
      </c>
      <c r="O1092" s="133" t="s">
        <v>6135</v>
      </c>
      <c r="P1092" s="135" t="s">
        <v>1288</v>
      </c>
      <c r="Q1092" s="145" t="str">
        <f t="shared" si="17"/>
        <v>32 - MAGNAN</v>
      </c>
      <c r="R1092" s="140">
        <v>44546</v>
      </c>
      <c r="S1092" s="140">
        <v>44677</v>
      </c>
    </row>
    <row r="1093" spans="14:19">
      <c r="N1093" s="133" t="s">
        <v>5958</v>
      </c>
      <c r="O1093" s="133" t="s">
        <v>6136</v>
      </c>
      <c r="P1093" s="135" t="s">
        <v>1289</v>
      </c>
      <c r="Q1093" s="145" t="str">
        <f t="shared" si="17"/>
        <v>32 - MAGNAS</v>
      </c>
      <c r="R1093" s="140">
        <v>44580</v>
      </c>
      <c r="S1093" s="140">
        <v>44629</v>
      </c>
    </row>
    <row r="1094" spans="14:19" ht="24">
      <c r="N1094" s="133" t="s">
        <v>5958</v>
      </c>
      <c r="O1094" s="133" t="s">
        <v>6137</v>
      </c>
      <c r="P1094" s="135" t="s">
        <v>1290</v>
      </c>
      <c r="Q1094" s="145" t="str">
        <f t="shared" si="17"/>
        <v>32 - MAIGNAUT-TAUZIA</v>
      </c>
      <c r="R1094" s="140"/>
      <c r="S1094" s="140"/>
    </row>
    <row r="1095" spans="14:19">
      <c r="N1095" s="133" t="s">
        <v>5958</v>
      </c>
      <c r="O1095" s="133" t="s">
        <v>6138</v>
      </c>
      <c r="P1095" s="135" t="s">
        <v>1291</v>
      </c>
      <c r="Q1095" s="145" t="str">
        <f t="shared" si="17"/>
        <v>32 - MALABAT</v>
      </c>
      <c r="R1095" s="140">
        <v>44621</v>
      </c>
      <c r="S1095" s="140">
        <v>44656</v>
      </c>
    </row>
    <row r="1096" spans="14:19" ht="24">
      <c r="N1096" s="133" t="s">
        <v>5958</v>
      </c>
      <c r="O1096" s="133" t="s">
        <v>6139</v>
      </c>
      <c r="P1096" s="135" t="s">
        <v>1292</v>
      </c>
      <c r="Q1096" s="145" t="str">
        <f t="shared" si="17"/>
        <v>32 - MANAS-BASTANOUS</v>
      </c>
      <c r="R1096" s="140">
        <v>44616</v>
      </c>
      <c r="S1096" s="140">
        <v>44686</v>
      </c>
    </row>
    <row r="1097" spans="14:19">
      <c r="N1097" s="133" t="s">
        <v>5958</v>
      </c>
      <c r="O1097" s="133" t="s">
        <v>6140</v>
      </c>
      <c r="P1097" s="135" t="s">
        <v>1293</v>
      </c>
      <c r="Q1097" s="145" t="str">
        <f t="shared" si="17"/>
        <v>32 - MANCIET</v>
      </c>
      <c r="R1097" s="140">
        <v>44546</v>
      </c>
      <c r="S1097" s="140">
        <v>44661</v>
      </c>
    </row>
    <row r="1098" spans="14:19" ht="24">
      <c r="N1098" s="133" t="s">
        <v>5958</v>
      </c>
      <c r="O1098" s="133" t="s">
        <v>6141</v>
      </c>
      <c r="P1098" s="135" t="s">
        <v>1294</v>
      </c>
      <c r="Q1098" s="145" t="str">
        <f t="shared" si="17"/>
        <v>32 - MANENT-MONTANE</v>
      </c>
      <c r="R1098" s="140">
        <v>44617</v>
      </c>
      <c r="S1098" s="140">
        <v>44686</v>
      </c>
    </row>
    <row r="1099" spans="14:19">
      <c r="N1099" s="133" t="s">
        <v>5958</v>
      </c>
      <c r="O1099" s="133" t="s">
        <v>6142</v>
      </c>
      <c r="P1099" s="135" t="s">
        <v>1295</v>
      </c>
      <c r="Q1099" s="145" t="str">
        <f t="shared" ref="Q1099:Q1162" si="18">CONCATENATE(N1099," - ",P1099)</f>
        <v>32 - MANSENCOME</v>
      </c>
      <c r="R1099" s="140"/>
      <c r="S1099" s="140"/>
    </row>
    <row r="1100" spans="14:19">
      <c r="N1100" s="133" t="s">
        <v>5958</v>
      </c>
      <c r="O1100" s="133" t="s">
        <v>6143</v>
      </c>
      <c r="P1100" s="135" t="s">
        <v>1296</v>
      </c>
      <c r="Q1100" s="145" t="str">
        <f t="shared" si="18"/>
        <v>32 - MARAMBAT</v>
      </c>
      <c r="R1100" s="140">
        <v>44573</v>
      </c>
      <c r="S1100" s="140">
        <v>44661</v>
      </c>
    </row>
    <row r="1101" spans="14:19">
      <c r="N1101" s="133" t="s">
        <v>5958</v>
      </c>
      <c r="O1101" s="133" t="s">
        <v>6144</v>
      </c>
      <c r="P1101" s="135" t="s">
        <v>1297</v>
      </c>
      <c r="Q1101" s="145" t="str">
        <f t="shared" si="18"/>
        <v>32 - MARAVAT</v>
      </c>
      <c r="R1101" s="140">
        <v>44580</v>
      </c>
      <c r="S1101" s="140">
        <v>44629</v>
      </c>
    </row>
    <row r="1102" spans="14:19">
      <c r="N1102" s="133" t="s">
        <v>5958</v>
      </c>
      <c r="O1102" s="133" t="s">
        <v>6145</v>
      </c>
      <c r="P1102" s="135" t="s">
        <v>1298</v>
      </c>
      <c r="Q1102" s="145" t="str">
        <f t="shared" si="18"/>
        <v>32 - MARCIAC</v>
      </c>
      <c r="R1102" s="140"/>
      <c r="S1102" s="140"/>
    </row>
    <row r="1103" spans="14:19">
      <c r="N1103" s="133" t="s">
        <v>5958</v>
      </c>
      <c r="O1103" s="133" t="s">
        <v>6146</v>
      </c>
      <c r="P1103" s="135" t="s">
        <v>1299</v>
      </c>
      <c r="Q1103" s="145" t="str">
        <f t="shared" si="18"/>
        <v>32 - MARESTAING</v>
      </c>
      <c r="R1103" s="140"/>
      <c r="S1103" s="140"/>
    </row>
    <row r="1104" spans="14:19" ht="24">
      <c r="N1104" s="133" t="s">
        <v>5958</v>
      </c>
      <c r="O1104" s="133" t="s">
        <v>6147</v>
      </c>
      <c r="P1104" s="135" t="s">
        <v>1300</v>
      </c>
      <c r="Q1104" s="145" t="str">
        <f t="shared" si="18"/>
        <v>32 - MARGOUET-MEYMES</v>
      </c>
      <c r="R1104" s="140">
        <v>44546</v>
      </c>
      <c r="S1104" s="140">
        <v>44693</v>
      </c>
    </row>
    <row r="1105" spans="14:19">
      <c r="N1105" s="133" t="s">
        <v>5958</v>
      </c>
      <c r="O1105" s="133" t="s">
        <v>6148</v>
      </c>
      <c r="P1105" s="135" t="s">
        <v>1301</v>
      </c>
      <c r="Q1105" s="145" t="str">
        <f t="shared" si="18"/>
        <v>32 - MARGUESTAU</v>
      </c>
      <c r="R1105" s="140">
        <v>44551</v>
      </c>
      <c r="S1105" s="140">
        <v>44661</v>
      </c>
    </row>
    <row r="1106" spans="14:19">
      <c r="N1106" s="133" t="s">
        <v>5958</v>
      </c>
      <c r="O1106" s="133" t="s">
        <v>6149</v>
      </c>
      <c r="P1106" s="135" t="s">
        <v>1302</v>
      </c>
      <c r="Q1106" s="145" t="str">
        <f t="shared" si="18"/>
        <v>32 - MARSEILLAN</v>
      </c>
      <c r="R1106" s="140">
        <v>44621</v>
      </c>
      <c r="S1106" s="140">
        <v>44690</v>
      </c>
    </row>
    <row r="1107" spans="14:19">
      <c r="N1107" s="133" t="s">
        <v>5958</v>
      </c>
      <c r="O1107" s="133" t="s">
        <v>6150</v>
      </c>
      <c r="P1107" s="135" t="s">
        <v>1303</v>
      </c>
      <c r="Q1107" s="145" t="str">
        <f t="shared" si="18"/>
        <v>32 - MARSOLAN</v>
      </c>
      <c r="R1107" s="140">
        <v>44572</v>
      </c>
      <c r="S1107" s="140">
        <v>44629</v>
      </c>
    </row>
    <row r="1108" spans="14:19">
      <c r="N1108" s="133" t="s">
        <v>5958</v>
      </c>
      <c r="O1108" s="133" t="s">
        <v>6151</v>
      </c>
      <c r="P1108" s="135" t="s">
        <v>1304</v>
      </c>
      <c r="Q1108" s="145" t="str">
        <f t="shared" si="18"/>
        <v>32 - MASCARAS</v>
      </c>
      <c r="R1108" s="140">
        <v>44626</v>
      </c>
      <c r="S1108" s="140">
        <v>44690</v>
      </c>
    </row>
    <row r="1109" spans="14:19" ht="24">
      <c r="N1109" s="133" t="s">
        <v>5958</v>
      </c>
      <c r="O1109" s="133" t="s">
        <v>6152</v>
      </c>
      <c r="P1109" s="135" t="s">
        <v>1305</v>
      </c>
      <c r="Q1109" s="145" t="str">
        <f t="shared" si="18"/>
        <v>32 - MAS-D'AUVIGNON</v>
      </c>
      <c r="R1109" s="140">
        <v>44572</v>
      </c>
      <c r="S1109" s="140">
        <v>44629</v>
      </c>
    </row>
    <row r="1110" spans="14:19">
      <c r="N1110" s="133" t="s">
        <v>5958</v>
      </c>
      <c r="O1110" s="133" t="s">
        <v>6153</v>
      </c>
      <c r="P1110" s="135" t="s">
        <v>1306</v>
      </c>
      <c r="Q1110" s="145" t="str">
        <f t="shared" si="18"/>
        <v>32 - MASSEUBE</v>
      </c>
      <c r="R1110" s="140">
        <v>44617</v>
      </c>
      <c r="S1110" s="140">
        <v>44686</v>
      </c>
    </row>
    <row r="1111" spans="14:19" ht="24">
      <c r="N1111" s="133" t="s">
        <v>5958</v>
      </c>
      <c r="O1111" s="133" t="s">
        <v>6154</v>
      </c>
      <c r="P1111" s="135" t="s">
        <v>1307</v>
      </c>
      <c r="Q1111" s="145" t="str">
        <f t="shared" si="18"/>
        <v>32 - MAULEON-D'ARMAGNAC</v>
      </c>
      <c r="R1111" s="140">
        <v>44580</v>
      </c>
      <c r="S1111" s="140">
        <v>44677</v>
      </c>
    </row>
    <row r="1112" spans="14:19">
      <c r="N1112" s="133" t="s">
        <v>5958</v>
      </c>
      <c r="O1112" s="133" t="s">
        <v>6155</v>
      </c>
      <c r="P1112" s="135" t="s">
        <v>1308</v>
      </c>
      <c r="Q1112" s="145" t="str">
        <f t="shared" si="18"/>
        <v>32 - MAULICHERES</v>
      </c>
      <c r="R1112" s="140">
        <v>44573</v>
      </c>
      <c r="S1112" s="140">
        <v>44677</v>
      </c>
    </row>
    <row r="1113" spans="14:19" ht="24">
      <c r="N1113" s="133" t="s">
        <v>5958</v>
      </c>
      <c r="O1113" s="133" t="s">
        <v>6156</v>
      </c>
      <c r="P1113" s="135" t="s">
        <v>1309</v>
      </c>
      <c r="Q1113" s="145" t="str">
        <f t="shared" si="18"/>
        <v>32 - MAUMUSSON-LAGUIAN</v>
      </c>
      <c r="R1113" s="140">
        <v>44573</v>
      </c>
      <c r="S1113" s="140">
        <v>44677</v>
      </c>
    </row>
    <row r="1114" spans="14:19">
      <c r="N1114" s="133" t="s">
        <v>5958</v>
      </c>
      <c r="O1114" s="133" t="s">
        <v>6157</v>
      </c>
      <c r="P1114" s="135" t="s">
        <v>1310</v>
      </c>
      <c r="Q1114" s="145" t="str">
        <f t="shared" si="18"/>
        <v>32 - MAUPAS</v>
      </c>
      <c r="R1114" s="140">
        <v>44546</v>
      </c>
      <c r="S1114" s="140">
        <v>44661</v>
      </c>
    </row>
    <row r="1115" spans="14:19">
      <c r="N1115" s="133" t="s">
        <v>5958</v>
      </c>
      <c r="O1115" s="133" t="s">
        <v>6158</v>
      </c>
      <c r="P1115" s="135" t="s">
        <v>1311</v>
      </c>
      <c r="Q1115" s="145" t="str">
        <f t="shared" si="18"/>
        <v>32 - MAURENS</v>
      </c>
      <c r="R1115" s="140"/>
      <c r="S1115" s="140"/>
    </row>
    <row r="1116" spans="14:19">
      <c r="N1116" s="133" t="s">
        <v>5958</v>
      </c>
      <c r="O1116" s="133" t="s">
        <v>6159</v>
      </c>
      <c r="P1116" s="135" t="s">
        <v>1312</v>
      </c>
      <c r="Q1116" s="145" t="str">
        <f t="shared" si="18"/>
        <v>32 - MAUROUX</v>
      </c>
      <c r="R1116" s="140"/>
      <c r="S1116" s="140"/>
    </row>
    <row r="1117" spans="14:19">
      <c r="N1117" s="133" t="s">
        <v>5958</v>
      </c>
      <c r="O1117" s="133" t="s">
        <v>6160</v>
      </c>
      <c r="P1117" s="135" t="s">
        <v>1313</v>
      </c>
      <c r="Q1117" s="145" t="str">
        <f t="shared" si="18"/>
        <v>32 - MEILHAN</v>
      </c>
      <c r="R1117" s="140">
        <v>44621</v>
      </c>
      <c r="S1117" s="140">
        <v>44656</v>
      </c>
    </row>
    <row r="1118" spans="14:19">
      <c r="N1118" s="133" t="s">
        <v>5958</v>
      </c>
      <c r="O1118" s="133" t="s">
        <v>6161</v>
      </c>
      <c r="P1118" s="135" t="s">
        <v>1314</v>
      </c>
      <c r="Q1118" s="145" t="str">
        <f t="shared" si="18"/>
        <v>32 - MERENS</v>
      </c>
      <c r="R1118" s="140"/>
      <c r="S1118" s="140"/>
    </row>
    <row r="1119" spans="14:19">
      <c r="N1119" s="133" t="s">
        <v>5958</v>
      </c>
      <c r="O1119" s="133" t="s">
        <v>6162</v>
      </c>
      <c r="P1119" s="135" t="s">
        <v>1315</v>
      </c>
      <c r="Q1119" s="145" t="str">
        <f t="shared" si="18"/>
        <v>32 - MIELAN</v>
      </c>
      <c r="R1119" s="140">
        <v>44615</v>
      </c>
      <c r="S1119" s="140">
        <v>44690</v>
      </c>
    </row>
    <row r="1120" spans="14:19">
      <c r="N1120" s="133" t="s">
        <v>5958</v>
      </c>
      <c r="O1120" s="133" t="s">
        <v>6163</v>
      </c>
      <c r="P1120" s="135" t="s">
        <v>1316</v>
      </c>
      <c r="Q1120" s="145" t="str">
        <f t="shared" si="18"/>
        <v>32 - MIRADOUX</v>
      </c>
      <c r="R1120" s="140"/>
      <c r="S1120" s="140"/>
    </row>
    <row r="1121" spans="14:19" ht="24">
      <c r="N1121" s="133" t="s">
        <v>5958</v>
      </c>
      <c r="O1121" s="133" t="s">
        <v>6164</v>
      </c>
      <c r="P1121" s="135" t="s">
        <v>1317</v>
      </c>
      <c r="Q1121" s="145" t="str">
        <f t="shared" si="18"/>
        <v>32 - MIRAMONT-D'ASTARAC</v>
      </c>
      <c r="R1121" s="140">
        <v>44621</v>
      </c>
      <c r="S1121" s="140">
        <v>44690</v>
      </c>
    </row>
    <row r="1122" spans="14:19" ht="24">
      <c r="N1122" s="133" t="s">
        <v>5958</v>
      </c>
      <c r="O1122" s="133" t="s">
        <v>6165</v>
      </c>
      <c r="P1122" s="135" t="s">
        <v>1318</v>
      </c>
      <c r="Q1122" s="145" t="str">
        <f t="shared" si="18"/>
        <v>32 - MIRAMONT-LATOUR</v>
      </c>
      <c r="R1122" s="140">
        <v>44580</v>
      </c>
      <c r="S1122" s="140">
        <v>44629</v>
      </c>
    </row>
    <row r="1123" spans="14:19">
      <c r="N1123" s="133" t="s">
        <v>5958</v>
      </c>
      <c r="O1123" s="133" t="s">
        <v>6166</v>
      </c>
      <c r="P1123" s="135" t="s">
        <v>1319</v>
      </c>
      <c r="Q1123" s="145" t="str">
        <f t="shared" si="18"/>
        <v>32 - MIRANDE</v>
      </c>
      <c r="R1123" s="140">
        <v>44621</v>
      </c>
      <c r="S1123" s="140">
        <v>44690</v>
      </c>
    </row>
    <row r="1124" spans="14:19">
      <c r="N1124" s="133" t="s">
        <v>5958</v>
      </c>
      <c r="O1124" s="133" t="s">
        <v>6167</v>
      </c>
      <c r="P1124" s="135" t="s">
        <v>1320</v>
      </c>
      <c r="Q1124" s="145" t="str">
        <f t="shared" si="18"/>
        <v>32 - MIRANNES</v>
      </c>
      <c r="R1124" s="140">
        <v>44621</v>
      </c>
      <c r="S1124" s="140">
        <v>44690</v>
      </c>
    </row>
    <row r="1125" spans="14:19">
      <c r="N1125" s="133" t="s">
        <v>5958</v>
      </c>
      <c r="O1125" s="133" t="s">
        <v>6168</v>
      </c>
      <c r="P1125" s="135" t="s">
        <v>1321</v>
      </c>
      <c r="Q1125" s="145" t="str">
        <f t="shared" si="18"/>
        <v>32 - MIREPOIX</v>
      </c>
      <c r="R1125" s="140"/>
      <c r="S1125" s="140"/>
    </row>
    <row r="1126" spans="14:19">
      <c r="N1126" s="133" t="s">
        <v>5958</v>
      </c>
      <c r="O1126" s="133" t="s">
        <v>6169</v>
      </c>
      <c r="P1126" s="135" t="s">
        <v>1322</v>
      </c>
      <c r="Q1126" s="145" t="str">
        <f t="shared" si="18"/>
        <v>32 - MONBLANC</v>
      </c>
      <c r="R1126" s="140"/>
      <c r="S1126" s="140"/>
    </row>
    <row r="1127" spans="14:19">
      <c r="N1127" s="133" t="s">
        <v>5958</v>
      </c>
      <c r="O1127" s="133" t="s">
        <v>6170</v>
      </c>
      <c r="P1127" s="135" t="s">
        <v>1323</v>
      </c>
      <c r="Q1127" s="145" t="str">
        <f t="shared" si="18"/>
        <v>32 - MONCASSIN</v>
      </c>
      <c r="R1127" s="140">
        <v>44617</v>
      </c>
      <c r="S1127" s="140">
        <v>44686</v>
      </c>
    </row>
    <row r="1128" spans="14:19">
      <c r="N1128" s="133" t="s">
        <v>5958</v>
      </c>
      <c r="O1128" s="133" t="s">
        <v>6171</v>
      </c>
      <c r="P1128" s="135" t="s">
        <v>1324</v>
      </c>
      <c r="Q1128" s="145" t="str">
        <f t="shared" si="18"/>
        <v>32 - MONCLAR</v>
      </c>
      <c r="R1128" s="140">
        <v>44580</v>
      </c>
      <c r="S1128" s="140">
        <v>44677</v>
      </c>
    </row>
    <row r="1129" spans="14:19" ht="24">
      <c r="N1129" s="133" t="s">
        <v>5958</v>
      </c>
      <c r="O1129" s="133" t="s">
        <v>6172</v>
      </c>
      <c r="P1129" s="135" t="s">
        <v>1325</v>
      </c>
      <c r="Q1129" s="145" t="str">
        <f t="shared" si="18"/>
        <v>32 - MONCLAR-SUR-LOSSE</v>
      </c>
      <c r="R1129" s="140">
        <v>44621</v>
      </c>
      <c r="S1129" s="140">
        <v>44690</v>
      </c>
    </row>
    <row r="1130" spans="14:19" ht="24">
      <c r="N1130" s="133" t="s">
        <v>5958</v>
      </c>
      <c r="O1130" s="133" t="s">
        <v>6173</v>
      </c>
      <c r="P1130" s="135" t="s">
        <v>1326</v>
      </c>
      <c r="Q1130" s="145" t="str">
        <f t="shared" si="18"/>
        <v>32 - MONCORNEIL-GRAZAN</v>
      </c>
      <c r="R1130" s="140">
        <v>44621</v>
      </c>
      <c r="S1130" s="140">
        <v>44656</v>
      </c>
    </row>
    <row r="1131" spans="14:19" ht="24">
      <c r="N1131" s="133" t="s">
        <v>5958</v>
      </c>
      <c r="O1131" s="133" t="s">
        <v>6174</v>
      </c>
      <c r="P1131" s="135" t="s">
        <v>1327</v>
      </c>
      <c r="Q1131" s="145" t="str">
        <f t="shared" si="18"/>
        <v>32 - MONFERRAN-PLAVES</v>
      </c>
      <c r="R1131" s="140">
        <v>44621</v>
      </c>
      <c r="S1131" s="140">
        <v>44656</v>
      </c>
    </row>
    <row r="1132" spans="14:19" ht="24">
      <c r="N1132" s="133" t="s">
        <v>5958</v>
      </c>
      <c r="O1132" s="133" t="s">
        <v>6175</v>
      </c>
      <c r="P1132" s="135" t="s">
        <v>1328</v>
      </c>
      <c r="Q1132" s="145" t="str">
        <f t="shared" si="18"/>
        <v>32 - MONFERRAN-SAVES</v>
      </c>
      <c r="R1132" s="140"/>
      <c r="S1132" s="140"/>
    </row>
    <row r="1133" spans="14:19">
      <c r="N1133" s="133" t="s">
        <v>5958</v>
      </c>
      <c r="O1133" s="133" t="s">
        <v>6176</v>
      </c>
      <c r="P1133" s="135" t="s">
        <v>1329</v>
      </c>
      <c r="Q1133" s="145" t="str">
        <f t="shared" si="18"/>
        <v>32 - MONGUILHEM</v>
      </c>
      <c r="R1133" s="140">
        <v>44575</v>
      </c>
      <c r="S1133" s="140">
        <v>44677</v>
      </c>
    </row>
    <row r="1134" spans="14:19" ht="24">
      <c r="N1134" s="133" t="s">
        <v>5958</v>
      </c>
      <c r="O1134" s="133" t="s">
        <v>6177</v>
      </c>
      <c r="P1134" s="135" t="s">
        <v>1330</v>
      </c>
      <c r="Q1134" s="145" t="str">
        <f t="shared" si="18"/>
        <v>32 - MONLAUR-BERNET</v>
      </c>
      <c r="R1134" s="140">
        <v>44617</v>
      </c>
      <c r="S1134" s="140">
        <v>44686</v>
      </c>
    </row>
    <row r="1135" spans="14:19">
      <c r="N1135" s="133" t="s">
        <v>5958</v>
      </c>
      <c r="O1135" s="133" t="s">
        <v>6178</v>
      </c>
      <c r="P1135" s="135" t="s">
        <v>1331</v>
      </c>
      <c r="Q1135" s="145" t="str">
        <f t="shared" si="18"/>
        <v>32 - MONLEZUN</v>
      </c>
      <c r="R1135" s="140">
        <v>44621</v>
      </c>
      <c r="S1135" s="140">
        <v>44690</v>
      </c>
    </row>
    <row r="1136" spans="14:19" ht="24">
      <c r="N1136" s="133" t="s">
        <v>5958</v>
      </c>
      <c r="O1136" s="133" t="s">
        <v>6179</v>
      </c>
      <c r="P1136" s="135" t="s">
        <v>1332</v>
      </c>
      <c r="Q1136" s="145" t="str">
        <f t="shared" si="18"/>
        <v>32 - MONLEZUN-D'ARMAGNAC</v>
      </c>
      <c r="R1136" s="140">
        <v>44573</v>
      </c>
      <c r="S1136" s="140">
        <v>44677</v>
      </c>
    </row>
    <row r="1137" spans="14:19">
      <c r="N1137" s="133" t="s">
        <v>5958</v>
      </c>
      <c r="O1137" s="133" t="s">
        <v>6180</v>
      </c>
      <c r="P1137" s="135" t="s">
        <v>1333</v>
      </c>
      <c r="Q1137" s="145" t="str">
        <f t="shared" si="18"/>
        <v>32 - MONPARDIAC</v>
      </c>
      <c r="R1137" s="140">
        <v>44621</v>
      </c>
      <c r="S1137" s="140">
        <v>44690</v>
      </c>
    </row>
    <row r="1138" spans="14:19">
      <c r="N1138" s="133" t="s">
        <v>5958</v>
      </c>
      <c r="O1138" s="133" t="s">
        <v>6181</v>
      </c>
      <c r="P1138" s="135" t="s">
        <v>844</v>
      </c>
      <c r="Q1138" s="145" t="str">
        <f t="shared" si="18"/>
        <v>32 - MONTAUT</v>
      </c>
      <c r="R1138" s="140">
        <v>44617</v>
      </c>
      <c r="S1138" s="140">
        <v>44686</v>
      </c>
    </row>
    <row r="1139" spans="14:19" ht="24">
      <c r="N1139" s="133" t="s">
        <v>5958</v>
      </c>
      <c r="O1139" s="133" t="s">
        <v>6182</v>
      </c>
      <c r="P1139" s="135" t="s">
        <v>1334</v>
      </c>
      <c r="Q1139" s="145" t="str">
        <f t="shared" si="18"/>
        <v>32 - MONT-D'ASTARAC</v>
      </c>
      <c r="R1139" s="140">
        <v>44617</v>
      </c>
      <c r="S1139" s="140">
        <v>44686</v>
      </c>
    </row>
    <row r="1140" spans="14:19" ht="24">
      <c r="N1140" s="133" t="s">
        <v>5958</v>
      </c>
      <c r="O1140" s="133" t="s">
        <v>6183</v>
      </c>
      <c r="P1140" s="135" t="s">
        <v>1335</v>
      </c>
      <c r="Q1140" s="145" t="str">
        <f t="shared" si="18"/>
        <v>32 - MONT-DE-MARRAST</v>
      </c>
      <c r="R1140" s="140">
        <v>44616</v>
      </c>
      <c r="S1140" s="140">
        <v>44686</v>
      </c>
    </row>
    <row r="1141" spans="14:19" ht="24">
      <c r="N1141" s="133" t="s">
        <v>5958</v>
      </c>
      <c r="O1141" s="133" t="s">
        <v>6184</v>
      </c>
      <c r="P1141" s="135" t="s">
        <v>1336</v>
      </c>
      <c r="Q1141" s="145" t="str">
        <f t="shared" si="18"/>
        <v>32 - MONTEGUT-ARROS</v>
      </c>
      <c r="R1141" s="140">
        <v>44610</v>
      </c>
      <c r="S1141" s="140">
        <v>44686</v>
      </c>
    </row>
    <row r="1142" spans="14:19" ht="24">
      <c r="N1142" s="133" t="s">
        <v>5958</v>
      </c>
      <c r="O1142" s="133" t="s">
        <v>6185</v>
      </c>
      <c r="P1142" s="135" t="s">
        <v>1337</v>
      </c>
      <c r="Q1142" s="145" t="str">
        <f t="shared" si="18"/>
        <v>32 - MONTESQUIOU</v>
      </c>
      <c r="R1142" s="140">
        <v>44621</v>
      </c>
      <c r="S1142" s="140">
        <v>44690</v>
      </c>
    </row>
    <row r="1143" spans="14:19" ht="24">
      <c r="N1143" s="133" t="s">
        <v>5958</v>
      </c>
      <c r="O1143" s="133" t="s">
        <v>6186</v>
      </c>
      <c r="P1143" s="135" t="s">
        <v>1338</v>
      </c>
      <c r="Q1143" s="145" t="str">
        <f t="shared" si="18"/>
        <v>32 - MONTESTRUC-SUR-GERS</v>
      </c>
      <c r="R1143" s="140">
        <v>44580</v>
      </c>
      <c r="S1143" s="140">
        <v>44629</v>
      </c>
    </row>
    <row r="1144" spans="14:19">
      <c r="N1144" s="133" t="s">
        <v>5958</v>
      </c>
      <c r="O1144" s="133" t="s">
        <v>6187</v>
      </c>
      <c r="P1144" s="135" t="s">
        <v>1339</v>
      </c>
      <c r="Q1144" s="145" t="str">
        <f t="shared" si="18"/>
        <v>32 - MONTIES</v>
      </c>
      <c r="R1144" s="140">
        <v>44621</v>
      </c>
      <c r="S1144" s="140">
        <v>44656</v>
      </c>
    </row>
    <row r="1145" spans="14:19">
      <c r="N1145" s="133" t="s">
        <v>5958</v>
      </c>
      <c r="O1145" s="133" t="s">
        <v>6188</v>
      </c>
      <c r="P1145" s="135" t="s">
        <v>1340</v>
      </c>
      <c r="Q1145" s="145" t="str">
        <f t="shared" si="18"/>
        <v>32 - MONTIRON</v>
      </c>
      <c r="R1145" s="140"/>
      <c r="S1145" s="140"/>
    </row>
    <row r="1146" spans="14:19">
      <c r="N1146" s="133" t="s">
        <v>5958</v>
      </c>
      <c r="O1146" s="133" t="s">
        <v>6189</v>
      </c>
      <c r="P1146" s="135" t="s">
        <v>1341</v>
      </c>
      <c r="Q1146" s="145" t="str">
        <f t="shared" si="18"/>
        <v>32 - MONTREAL</v>
      </c>
      <c r="R1146" s="140">
        <v>44580</v>
      </c>
      <c r="S1146" s="140">
        <v>44661</v>
      </c>
    </row>
    <row r="1147" spans="14:19">
      <c r="N1147" s="133" t="s">
        <v>5958</v>
      </c>
      <c r="O1147" s="133" t="s">
        <v>6190</v>
      </c>
      <c r="P1147" s="135" t="s">
        <v>1342</v>
      </c>
      <c r="Q1147" s="145" t="str">
        <f t="shared" si="18"/>
        <v>32 - MORMES</v>
      </c>
      <c r="R1147" s="140">
        <v>44573</v>
      </c>
      <c r="S1147" s="140">
        <v>44677</v>
      </c>
    </row>
    <row r="1148" spans="14:19">
      <c r="N1148" s="133" t="s">
        <v>5958</v>
      </c>
      <c r="O1148" s="133" t="s">
        <v>6191</v>
      </c>
      <c r="P1148" s="135" t="s">
        <v>1343</v>
      </c>
      <c r="Q1148" s="145" t="str">
        <f t="shared" si="18"/>
        <v>32 - MOUCHAN</v>
      </c>
      <c r="R1148" s="140">
        <v>44580</v>
      </c>
      <c r="S1148" s="140">
        <v>44661</v>
      </c>
    </row>
    <row r="1149" spans="14:19">
      <c r="N1149" s="133" t="s">
        <v>5958</v>
      </c>
      <c r="O1149" s="133" t="s">
        <v>6192</v>
      </c>
      <c r="P1149" s="135" t="s">
        <v>1344</v>
      </c>
      <c r="Q1149" s="145" t="str">
        <f t="shared" si="18"/>
        <v>32 - MOUCHES</v>
      </c>
      <c r="R1149" s="140">
        <v>44621</v>
      </c>
      <c r="S1149" s="140">
        <v>44690</v>
      </c>
    </row>
    <row r="1150" spans="14:19">
      <c r="N1150" s="133" t="s">
        <v>5958</v>
      </c>
      <c r="O1150" s="133" t="s">
        <v>6193</v>
      </c>
      <c r="P1150" s="135" t="s">
        <v>1345</v>
      </c>
      <c r="Q1150" s="145" t="str">
        <f t="shared" si="18"/>
        <v>32 - MOUREDE</v>
      </c>
      <c r="R1150" s="140">
        <v>44573</v>
      </c>
      <c r="S1150" s="140">
        <v>44661</v>
      </c>
    </row>
    <row r="1151" spans="14:19">
      <c r="N1151" s="133" t="s">
        <v>5958</v>
      </c>
      <c r="O1151" s="133" t="s">
        <v>6194</v>
      </c>
      <c r="P1151" s="135" t="s">
        <v>1346</v>
      </c>
      <c r="Q1151" s="145" t="str">
        <f t="shared" si="18"/>
        <v>32 - NIZAS</v>
      </c>
      <c r="R1151" s="140"/>
      <c r="S1151" s="140"/>
    </row>
    <row r="1152" spans="14:19">
      <c r="N1152" s="133" t="s">
        <v>5958</v>
      </c>
      <c r="O1152" s="133" t="s">
        <v>6195</v>
      </c>
      <c r="P1152" s="135" t="s">
        <v>1347</v>
      </c>
      <c r="Q1152" s="145" t="str">
        <f t="shared" si="18"/>
        <v>32 - NOGARO</v>
      </c>
      <c r="R1152" s="140">
        <v>44546</v>
      </c>
      <c r="S1152" s="140">
        <v>44677</v>
      </c>
    </row>
    <row r="1153" spans="14:19">
      <c r="N1153" s="133" t="s">
        <v>5958</v>
      </c>
      <c r="O1153" s="133" t="s">
        <v>6196</v>
      </c>
      <c r="P1153" s="135" t="s">
        <v>1348</v>
      </c>
      <c r="Q1153" s="145" t="str">
        <f t="shared" si="18"/>
        <v>32 - NOILHAN</v>
      </c>
      <c r="R1153" s="140"/>
      <c r="S1153" s="140"/>
    </row>
    <row r="1154" spans="14:19">
      <c r="N1154" s="133" t="s">
        <v>5958</v>
      </c>
      <c r="O1154" s="133" t="s">
        <v>6197</v>
      </c>
      <c r="P1154" s="135" t="s">
        <v>1349</v>
      </c>
      <c r="Q1154" s="145" t="str">
        <f t="shared" si="18"/>
        <v>32 - NOULENS</v>
      </c>
      <c r="R1154" s="140">
        <v>44546</v>
      </c>
      <c r="S1154" s="140">
        <v>44661</v>
      </c>
    </row>
    <row r="1155" spans="14:19">
      <c r="N1155" s="133" t="s">
        <v>5958</v>
      </c>
      <c r="O1155" s="133" t="s">
        <v>6198</v>
      </c>
      <c r="P1155" s="135" t="s">
        <v>1350</v>
      </c>
      <c r="Q1155" s="145" t="str">
        <f t="shared" si="18"/>
        <v>32 - ORBESSAN</v>
      </c>
      <c r="R1155" s="140">
        <v>44621</v>
      </c>
      <c r="S1155" s="140">
        <v>44656</v>
      </c>
    </row>
    <row r="1156" spans="14:19">
      <c r="N1156" s="133" t="s">
        <v>5958</v>
      </c>
      <c r="O1156" s="133" t="s">
        <v>6199</v>
      </c>
      <c r="P1156" s="135" t="s">
        <v>1351</v>
      </c>
      <c r="Q1156" s="145" t="str">
        <f t="shared" si="18"/>
        <v>32 - ORNEZAN</v>
      </c>
      <c r="R1156" s="140">
        <v>44621</v>
      </c>
      <c r="S1156" s="140">
        <v>44656</v>
      </c>
    </row>
    <row r="1157" spans="14:19">
      <c r="N1157" s="133" t="s">
        <v>5958</v>
      </c>
      <c r="O1157" s="133" t="s">
        <v>6200</v>
      </c>
      <c r="P1157" s="135" t="s">
        <v>1352</v>
      </c>
      <c r="Q1157" s="145" t="str">
        <f t="shared" si="18"/>
        <v>32 - PALLANNE</v>
      </c>
      <c r="R1157" s="140">
        <v>44621</v>
      </c>
      <c r="S1157" s="140">
        <v>44690</v>
      </c>
    </row>
    <row r="1158" spans="14:19">
      <c r="N1158" s="133" t="s">
        <v>5958</v>
      </c>
      <c r="O1158" s="133" t="s">
        <v>6201</v>
      </c>
      <c r="P1158" s="135" t="s">
        <v>1353</v>
      </c>
      <c r="Q1158" s="145" t="str">
        <f t="shared" si="18"/>
        <v>32 - PANASSAC</v>
      </c>
      <c r="R1158" s="140">
        <v>44617</v>
      </c>
      <c r="S1158" s="140">
        <v>44686</v>
      </c>
    </row>
    <row r="1159" spans="14:19">
      <c r="N1159" s="133" t="s">
        <v>5958</v>
      </c>
      <c r="O1159" s="133" t="s">
        <v>6202</v>
      </c>
      <c r="P1159" s="135" t="s">
        <v>1354</v>
      </c>
      <c r="Q1159" s="145" t="str">
        <f t="shared" si="18"/>
        <v>32 - PANJAS</v>
      </c>
      <c r="R1159" s="140">
        <v>44546</v>
      </c>
      <c r="S1159" s="140">
        <v>44661</v>
      </c>
    </row>
    <row r="1160" spans="14:19">
      <c r="N1160" s="133" t="s">
        <v>5958</v>
      </c>
      <c r="O1160" s="133" t="s">
        <v>6203</v>
      </c>
      <c r="P1160" s="135" t="s">
        <v>1355</v>
      </c>
      <c r="Q1160" s="145" t="str">
        <f t="shared" si="18"/>
        <v>32 - PAUILHAC</v>
      </c>
      <c r="R1160" s="140">
        <v>44572</v>
      </c>
      <c r="S1160" s="140">
        <v>44629</v>
      </c>
    </row>
    <row r="1161" spans="14:19">
      <c r="N1161" s="133" t="s">
        <v>5958</v>
      </c>
      <c r="O1161" s="133" t="s">
        <v>6204</v>
      </c>
      <c r="P1161" s="135" t="s">
        <v>1356</v>
      </c>
      <c r="Q1161" s="145" t="str">
        <f t="shared" si="18"/>
        <v>32 - PEBEES</v>
      </c>
      <c r="R1161" s="140"/>
      <c r="S1161" s="140"/>
    </row>
    <row r="1162" spans="14:19">
      <c r="N1162" s="133" t="s">
        <v>5958</v>
      </c>
      <c r="O1162" s="133" t="s">
        <v>6205</v>
      </c>
      <c r="P1162" s="135" t="s">
        <v>1357</v>
      </c>
      <c r="Q1162" s="145" t="str">
        <f t="shared" si="18"/>
        <v>32 - PERCHEDE</v>
      </c>
      <c r="R1162" s="140">
        <v>44551</v>
      </c>
      <c r="S1162" s="140">
        <v>44677</v>
      </c>
    </row>
    <row r="1163" spans="14:19">
      <c r="N1163" s="133" t="s">
        <v>5958</v>
      </c>
      <c r="O1163" s="133" t="s">
        <v>6206</v>
      </c>
      <c r="P1163" s="135" t="s">
        <v>1358</v>
      </c>
      <c r="Q1163" s="145" t="str">
        <f t="shared" ref="Q1163:Q1226" si="19">CONCATENATE(N1163," - ",P1163)</f>
        <v>32 - PEYRECAVE</v>
      </c>
      <c r="R1163" s="140"/>
      <c r="S1163" s="140"/>
    </row>
    <row r="1164" spans="14:19" ht="24">
      <c r="N1164" s="133" t="s">
        <v>5958</v>
      </c>
      <c r="O1164" s="133" t="s">
        <v>6207</v>
      </c>
      <c r="P1164" s="135" t="s">
        <v>1359</v>
      </c>
      <c r="Q1164" s="145" t="str">
        <f t="shared" si="19"/>
        <v>32 - PEYRUSSE-GRANDE</v>
      </c>
      <c r="R1164" s="140">
        <v>44635</v>
      </c>
      <c r="S1164" s="140">
        <v>44690</v>
      </c>
    </row>
    <row r="1165" spans="14:19" ht="24">
      <c r="N1165" s="133" t="s">
        <v>5958</v>
      </c>
      <c r="O1165" s="133" t="s">
        <v>6208</v>
      </c>
      <c r="P1165" s="135" t="s">
        <v>1360</v>
      </c>
      <c r="Q1165" s="145" t="str">
        <f t="shared" si="19"/>
        <v>32 - PEYRUSSE-MASSAS</v>
      </c>
      <c r="R1165" s="140"/>
      <c r="S1165" s="140"/>
    </row>
    <row r="1166" spans="14:19" ht="24">
      <c r="N1166" s="133" t="s">
        <v>5958</v>
      </c>
      <c r="O1166" s="133" t="s">
        <v>6209</v>
      </c>
      <c r="P1166" s="135" t="s">
        <v>1361</v>
      </c>
      <c r="Q1166" s="145" t="str">
        <f t="shared" si="19"/>
        <v>32 - PEYRUSSE-VIEILLE</v>
      </c>
      <c r="R1166" s="140">
        <v>44646</v>
      </c>
      <c r="S1166" s="140">
        <v>44693</v>
      </c>
    </row>
    <row r="1167" spans="14:19">
      <c r="N1167" s="133" t="s">
        <v>5958</v>
      </c>
      <c r="O1167" s="133" t="s">
        <v>6210</v>
      </c>
      <c r="P1167" s="135" t="s">
        <v>1362</v>
      </c>
      <c r="Q1167" s="145" t="str">
        <f t="shared" si="19"/>
        <v>32 - PIS</v>
      </c>
      <c r="R1167" s="140">
        <v>44580</v>
      </c>
      <c r="S1167" s="140">
        <v>44629</v>
      </c>
    </row>
    <row r="1168" spans="14:19">
      <c r="N1168" s="133" t="s">
        <v>5958</v>
      </c>
      <c r="O1168" s="133" t="s">
        <v>6211</v>
      </c>
      <c r="P1168" s="135" t="s">
        <v>752</v>
      </c>
      <c r="Q1168" s="145" t="str">
        <f t="shared" si="19"/>
        <v>32 - PLAISANCE</v>
      </c>
      <c r="R1168" s="140">
        <v>44575</v>
      </c>
      <c r="S1168" s="140">
        <v>44661</v>
      </c>
    </row>
    <row r="1169" spans="14:19">
      <c r="N1169" s="133" t="s">
        <v>5958</v>
      </c>
      <c r="O1169" s="133" t="s">
        <v>6212</v>
      </c>
      <c r="P1169" s="135" t="s">
        <v>1363</v>
      </c>
      <c r="Q1169" s="145" t="str">
        <f t="shared" si="19"/>
        <v>32 - PLIEUX</v>
      </c>
      <c r="R1169" s="140"/>
      <c r="S1169" s="140"/>
    </row>
    <row r="1170" spans="14:19">
      <c r="N1170" s="133" t="s">
        <v>5958</v>
      </c>
      <c r="O1170" s="133" t="s">
        <v>6213</v>
      </c>
      <c r="P1170" s="135" t="s">
        <v>1364</v>
      </c>
      <c r="Q1170" s="145" t="str">
        <f t="shared" si="19"/>
        <v>32 - POLASTRON</v>
      </c>
      <c r="R1170" s="140"/>
      <c r="S1170" s="140"/>
    </row>
    <row r="1171" spans="14:19">
      <c r="N1171" s="133" t="s">
        <v>5958</v>
      </c>
      <c r="O1171" s="133" t="s">
        <v>6214</v>
      </c>
      <c r="P1171" s="135" t="s">
        <v>1365</v>
      </c>
      <c r="Q1171" s="145" t="str">
        <f t="shared" si="19"/>
        <v>32 - POMPIAC</v>
      </c>
      <c r="R1171" s="140"/>
      <c r="S1171" s="140"/>
    </row>
    <row r="1172" spans="14:19">
      <c r="N1172" s="133" t="s">
        <v>5958</v>
      </c>
      <c r="O1172" s="133" t="s">
        <v>6215</v>
      </c>
      <c r="P1172" s="135" t="s">
        <v>1366</v>
      </c>
      <c r="Q1172" s="145" t="str">
        <f t="shared" si="19"/>
        <v>32 - PONSAMPERE</v>
      </c>
      <c r="R1172" s="140">
        <v>44621</v>
      </c>
      <c r="S1172" s="140">
        <v>44690</v>
      </c>
    </row>
    <row r="1173" spans="14:19" ht="24">
      <c r="N1173" s="133" t="s">
        <v>5958</v>
      </c>
      <c r="O1173" s="133" t="s">
        <v>6216</v>
      </c>
      <c r="P1173" s="135" t="s">
        <v>1367</v>
      </c>
      <c r="Q1173" s="145" t="str">
        <f t="shared" si="19"/>
        <v>32 - PONSAN-SOUBIRAN</v>
      </c>
      <c r="R1173" s="140">
        <v>44617</v>
      </c>
      <c r="S1173" s="140">
        <v>44686</v>
      </c>
    </row>
    <row r="1174" spans="14:19" ht="24">
      <c r="N1174" s="133" t="s">
        <v>5958</v>
      </c>
      <c r="O1174" s="133" t="s">
        <v>6217</v>
      </c>
      <c r="P1174" s="135" t="s">
        <v>1368</v>
      </c>
      <c r="Q1174" s="145" t="str">
        <f t="shared" si="19"/>
        <v>32 - POUYDRAGUIN</v>
      </c>
      <c r="R1174" s="140">
        <v>44575</v>
      </c>
      <c r="S1174" s="140">
        <v>44693</v>
      </c>
    </row>
    <row r="1175" spans="14:19">
      <c r="N1175" s="133" t="s">
        <v>5958</v>
      </c>
      <c r="O1175" s="133" t="s">
        <v>6218</v>
      </c>
      <c r="P1175" s="135" t="s">
        <v>1369</v>
      </c>
      <c r="Q1175" s="145" t="str">
        <f t="shared" si="19"/>
        <v>32 - POUYLEBON</v>
      </c>
      <c r="R1175" s="140">
        <v>44621</v>
      </c>
      <c r="S1175" s="140">
        <v>44690</v>
      </c>
    </row>
    <row r="1176" spans="14:19" ht="24">
      <c r="N1176" s="133" t="s">
        <v>5958</v>
      </c>
      <c r="O1176" s="133" t="s">
        <v>6219</v>
      </c>
      <c r="P1176" s="135" t="s">
        <v>1370</v>
      </c>
      <c r="Q1176" s="145" t="str">
        <f t="shared" si="19"/>
        <v>32 - POUY-LOUBRIN</v>
      </c>
      <c r="R1176" s="140">
        <v>44621</v>
      </c>
      <c r="S1176" s="140">
        <v>44656</v>
      </c>
    </row>
    <row r="1177" spans="14:19">
      <c r="N1177" s="133" t="s">
        <v>5958</v>
      </c>
      <c r="O1177" s="133" t="s">
        <v>6220</v>
      </c>
      <c r="P1177" s="135" t="s">
        <v>1371</v>
      </c>
      <c r="Q1177" s="145" t="str">
        <f t="shared" si="19"/>
        <v>32 - PRECHAC</v>
      </c>
      <c r="R1177" s="140">
        <v>44580</v>
      </c>
      <c r="S1177" s="140">
        <v>44629</v>
      </c>
    </row>
    <row r="1178" spans="14:19" ht="24">
      <c r="N1178" s="133" t="s">
        <v>5958</v>
      </c>
      <c r="O1178" s="133" t="s">
        <v>6221</v>
      </c>
      <c r="P1178" s="135" t="s">
        <v>1372</v>
      </c>
      <c r="Q1178" s="145" t="str">
        <f t="shared" si="19"/>
        <v>32 - PRECHAC-SUR-ADOUR</v>
      </c>
      <c r="R1178" s="140">
        <v>44574</v>
      </c>
      <c r="S1178" s="140">
        <v>44661</v>
      </c>
    </row>
    <row r="1179" spans="14:19">
      <c r="N1179" s="133" t="s">
        <v>5958</v>
      </c>
      <c r="O1179" s="133" t="s">
        <v>6222</v>
      </c>
      <c r="P1179" s="135" t="s">
        <v>1373</v>
      </c>
      <c r="Q1179" s="145" t="str">
        <f t="shared" si="19"/>
        <v>32 - PREIGNAN</v>
      </c>
      <c r="R1179" s="140"/>
      <c r="S1179" s="140"/>
    </row>
    <row r="1180" spans="14:19">
      <c r="N1180" s="133" t="s">
        <v>5958</v>
      </c>
      <c r="O1180" s="133" t="s">
        <v>6223</v>
      </c>
      <c r="P1180" s="135" t="s">
        <v>1374</v>
      </c>
      <c r="Q1180" s="145" t="str">
        <f t="shared" si="19"/>
        <v>32 - PRENERON</v>
      </c>
      <c r="R1180" s="140">
        <v>44573</v>
      </c>
      <c r="S1180" s="140">
        <v>44661</v>
      </c>
    </row>
    <row r="1181" spans="14:19">
      <c r="N1181" s="133" t="s">
        <v>5958</v>
      </c>
      <c r="O1181" s="133" t="s">
        <v>6224</v>
      </c>
      <c r="P1181" s="135" t="s">
        <v>1375</v>
      </c>
      <c r="Q1181" s="145" t="str">
        <f t="shared" si="19"/>
        <v>32 - PROJAN</v>
      </c>
      <c r="R1181" s="140">
        <v>44565</v>
      </c>
      <c r="S1181" s="140">
        <v>44677</v>
      </c>
    </row>
    <row r="1182" spans="14:19">
      <c r="N1182" s="133" t="s">
        <v>5958</v>
      </c>
      <c r="O1182" s="133" t="s">
        <v>6225</v>
      </c>
      <c r="P1182" s="135" t="s">
        <v>1376</v>
      </c>
      <c r="Q1182" s="145" t="str">
        <f t="shared" si="19"/>
        <v>32 - PUYCASQUIER</v>
      </c>
      <c r="R1182" s="140"/>
      <c r="S1182" s="140"/>
    </row>
    <row r="1183" spans="14:19">
      <c r="N1183" s="133" t="s">
        <v>5958</v>
      </c>
      <c r="O1183" s="133" t="s">
        <v>6226</v>
      </c>
      <c r="P1183" s="135" t="s">
        <v>1377</v>
      </c>
      <c r="Q1183" s="145" t="str">
        <f t="shared" si="19"/>
        <v>32 - PUYSEGUR</v>
      </c>
      <c r="R1183" s="140">
        <v>44580</v>
      </c>
      <c r="S1183" s="140">
        <v>44629</v>
      </c>
    </row>
    <row r="1184" spans="14:19">
      <c r="N1184" s="133" t="s">
        <v>5958</v>
      </c>
      <c r="O1184" s="133" t="s">
        <v>6227</v>
      </c>
      <c r="P1184" s="135" t="s">
        <v>1378</v>
      </c>
      <c r="Q1184" s="145" t="str">
        <f t="shared" si="19"/>
        <v>32 - RAMOUZENS</v>
      </c>
      <c r="R1184" s="140">
        <v>44546</v>
      </c>
      <c r="S1184" s="140">
        <v>44661</v>
      </c>
    </row>
    <row r="1185" spans="14:19">
      <c r="N1185" s="133" t="s">
        <v>5958</v>
      </c>
      <c r="O1185" s="133" t="s">
        <v>6228</v>
      </c>
      <c r="P1185" s="135" t="s">
        <v>1379</v>
      </c>
      <c r="Q1185" s="145" t="str">
        <f t="shared" si="19"/>
        <v>32 - RAZENGUES</v>
      </c>
      <c r="R1185" s="140"/>
      <c r="S1185" s="140"/>
    </row>
    <row r="1186" spans="14:19">
      <c r="N1186" s="133" t="s">
        <v>5958</v>
      </c>
      <c r="O1186" s="133" t="s">
        <v>6229</v>
      </c>
      <c r="P1186" s="135" t="s">
        <v>1380</v>
      </c>
      <c r="Q1186" s="145" t="str">
        <f t="shared" si="19"/>
        <v>32 - REANS</v>
      </c>
      <c r="R1186" s="140">
        <v>44546</v>
      </c>
      <c r="S1186" s="140">
        <v>44661</v>
      </c>
    </row>
    <row r="1187" spans="14:19">
      <c r="N1187" s="133" t="s">
        <v>5958</v>
      </c>
      <c r="O1187" s="133" t="s">
        <v>6230</v>
      </c>
      <c r="P1187" s="135" t="s">
        <v>1381</v>
      </c>
      <c r="Q1187" s="145" t="str">
        <f t="shared" si="19"/>
        <v>32 - REJAUMONT</v>
      </c>
      <c r="R1187" s="140">
        <v>44580</v>
      </c>
      <c r="S1187" s="140">
        <v>44629</v>
      </c>
    </row>
    <row r="1188" spans="14:19">
      <c r="N1188" s="133" t="s">
        <v>5958</v>
      </c>
      <c r="O1188" s="133" t="s">
        <v>6231</v>
      </c>
      <c r="P1188" s="135" t="s">
        <v>1382</v>
      </c>
      <c r="Q1188" s="145" t="str">
        <f t="shared" si="19"/>
        <v>32 - RICOURT</v>
      </c>
      <c r="R1188" s="140">
        <v>44621</v>
      </c>
      <c r="S1188" s="140">
        <v>44690</v>
      </c>
    </row>
    <row r="1189" spans="14:19">
      <c r="N1189" s="133" t="s">
        <v>5958</v>
      </c>
      <c r="O1189" s="133" t="s">
        <v>6232</v>
      </c>
      <c r="P1189" s="135" t="s">
        <v>1383</v>
      </c>
      <c r="Q1189" s="145" t="str">
        <f t="shared" si="19"/>
        <v>32 - RIGUEPEU</v>
      </c>
      <c r="R1189" s="140">
        <v>44635</v>
      </c>
      <c r="S1189" s="140">
        <v>44690</v>
      </c>
    </row>
    <row r="1190" spans="14:19">
      <c r="N1190" s="133" t="s">
        <v>5958</v>
      </c>
      <c r="O1190" s="133" t="s">
        <v>6233</v>
      </c>
      <c r="P1190" s="135" t="s">
        <v>1384</v>
      </c>
      <c r="Q1190" s="145" t="str">
        <f t="shared" si="19"/>
        <v>32 - RISCLE</v>
      </c>
      <c r="R1190" s="140">
        <v>44573</v>
      </c>
      <c r="S1190" s="140">
        <v>44677</v>
      </c>
    </row>
    <row r="1191" spans="14:19">
      <c r="N1191" s="133" t="s">
        <v>5958</v>
      </c>
      <c r="O1191" s="133" t="s">
        <v>6234</v>
      </c>
      <c r="P1191" s="135" t="s">
        <v>1386</v>
      </c>
      <c r="Q1191" s="145" t="str">
        <f t="shared" si="19"/>
        <v>32 - ROQUEBRUNE</v>
      </c>
      <c r="R1191" s="140">
        <v>44573</v>
      </c>
      <c r="S1191" s="140">
        <v>44693</v>
      </c>
    </row>
    <row r="1192" spans="14:19">
      <c r="N1192" s="133" t="s">
        <v>5958</v>
      </c>
      <c r="O1192" s="133" t="s">
        <v>6235</v>
      </c>
      <c r="P1192" s="135" t="s">
        <v>1387</v>
      </c>
      <c r="Q1192" s="145" t="str">
        <f t="shared" si="19"/>
        <v>32 - ROQUEFORT</v>
      </c>
      <c r="R1192" s="140">
        <v>44580</v>
      </c>
      <c r="S1192" s="140">
        <v>44629</v>
      </c>
    </row>
    <row r="1193" spans="14:19">
      <c r="N1193" s="133" t="s">
        <v>5958</v>
      </c>
      <c r="O1193" s="133" t="s">
        <v>6236</v>
      </c>
      <c r="P1193" s="135" t="s">
        <v>1388</v>
      </c>
      <c r="Q1193" s="145" t="str">
        <f t="shared" si="19"/>
        <v>32 - ROQUELAURE</v>
      </c>
      <c r="R1193" s="140"/>
      <c r="S1193" s="140"/>
    </row>
    <row r="1194" spans="14:19" ht="24">
      <c r="N1194" s="133" t="s">
        <v>5958</v>
      </c>
      <c r="O1194" s="133" t="s">
        <v>6237</v>
      </c>
      <c r="P1194" s="135" t="s">
        <v>1389</v>
      </c>
      <c r="Q1194" s="145" t="str">
        <f t="shared" si="19"/>
        <v>32 - ROQUELAURE-SAINT-AUBIN</v>
      </c>
      <c r="R1194" s="140"/>
      <c r="S1194" s="140"/>
    </row>
    <row r="1195" spans="14:19">
      <c r="N1195" s="133" t="s">
        <v>5958</v>
      </c>
      <c r="O1195" s="133" t="s">
        <v>6238</v>
      </c>
      <c r="P1195" s="135" t="s">
        <v>1390</v>
      </c>
      <c r="Q1195" s="145" t="str">
        <f t="shared" si="19"/>
        <v>32 - ROQUEPINE</v>
      </c>
      <c r="R1195" s="140">
        <v>44572</v>
      </c>
      <c r="S1195" s="140">
        <v>44629</v>
      </c>
    </row>
    <row r="1196" spans="14:19">
      <c r="N1196" s="133" t="s">
        <v>5958</v>
      </c>
      <c r="O1196" s="133" t="s">
        <v>6239</v>
      </c>
      <c r="P1196" s="135" t="s">
        <v>1391</v>
      </c>
      <c r="Q1196" s="145" t="str">
        <f t="shared" si="19"/>
        <v>32 - ROQUES</v>
      </c>
      <c r="R1196" s="140">
        <v>44580</v>
      </c>
      <c r="S1196" s="140">
        <v>44661</v>
      </c>
    </row>
    <row r="1197" spans="14:19">
      <c r="N1197" s="133" t="s">
        <v>5958</v>
      </c>
      <c r="O1197" s="133" t="s">
        <v>6240</v>
      </c>
      <c r="P1197" s="135" t="s">
        <v>1392</v>
      </c>
      <c r="Q1197" s="145" t="str">
        <f t="shared" si="19"/>
        <v>32 - ROZES</v>
      </c>
      <c r="R1197" s="140">
        <v>44584</v>
      </c>
      <c r="S1197" s="140">
        <v>44661</v>
      </c>
    </row>
    <row r="1198" spans="14:19">
      <c r="N1198" s="133" t="s">
        <v>5958</v>
      </c>
      <c r="O1198" s="133" t="s">
        <v>6241</v>
      </c>
      <c r="P1198" s="135" t="s">
        <v>1393</v>
      </c>
      <c r="Q1198" s="145" t="str">
        <f t="shared" si="19"/>
        <v>32 - SABAZAN</v>
      </c>
      <c r="R1198" s="140">
        <v>44573</v>
      </c>
      <c r="S1198" s="140">
        <v>44693</v>
      </c>
    </row>
    <row r="1199" spans="14:19">
      <c r="N1199" s="133" t="s">
        <v>5958</v>
      </c>
      <c r="O1199" s="133" t="s">
        <v>6242</v>
      </c>
      <c r="P1199" s="135" t="s">
        <v>1394</v>
      </c>
      <c r="Q1199" s="145" t="str">
        <f t="shared" si="19"/>
        <v>32 - SADEILLAN</v>
      </c>
      <c r="R1199" s="140">
        <v>44616</v>
      </c>
      <c r="S1199" s="140">
        <v>44686</v>
      </c>
    </row>
    <row r="1200" spans="14:19">
      <c r="N1200" s="133" t="s">
        <v>5958</v>
      </c>
      <c r="O1200" s="133" t="s">
        <v>6243</v>
      </c>
      <c r="P1200" s="135" t="s">
        <v>1109</v>
      </c>
      <c r="Q1200" s="145" t="str">
        <f t="shared" si="19"/>
        <v>32 - SAINT-ANDRE</v>
      </c>
      <c r="R1200" s="140"/>
      <c r="S1200" s="140"/>
    </row>
    <row r="1201" spans="14:19" ht="24">
      <c r="N1201" s="133" t="s">
        <v>5958</v>
      </c>
      <c r="O1201" s="133" t="s">
        <v>6244</v>
      </c>
      <c r="P1201" s="135" t="s">
        <v>1395</v>
      </c>
      <c r="Q1201" s="145" t="str">
        <f t="shared" si="19"/>
        <v>32 - SAINT-ANTOINE</v>
      </c>
      <c r="R1201" s="140"/>
      <c r="S1201" s="140"/>
    </row>
    <row r="1202" spans="14:19" ht="24">
      <c r="N1202" s="133" t="s">
        <v>5958</v>
      </c>
      <c r="O1202" s="133" t="s">
        <v>6245</v>
      </c>
      <c r="P1202" s="135" t="s">
        <v>1396</v>
      </c>
      <c r="Q1202" s="145" t="str">
        <f t="shared" si="19"/>
        <v>32 - SAINT-ARAILLES</v>
      </c>
      <c r="R1202" s="140">
        <v>44635</v>
      </c>
      <c r="S1202" s="140">
        <v>44690</v>
      </c>
    </row>
    <row r="1203" spans="14:19" ht="24">
      <c r="N1203" s="133" t="s">
        <v>5958</v>
      </c>
      <c r="O1203" s="133" t="s">
        <v>6246</v>
      </c>
      <c r="P1203" s="135" t="s">
        <v>1397</v>
      </c>
      <c r="Q1203" s="145" t="str">
        <f t="shared" si="19"/>
        <v>32 - SAINT-ARROMAN</v>
      </c>
      <c r="R1203" s="140">
        <v>44617</v>
      </c>
      <c r="S1203" s="140">
        <v>44686</v>
      </c>
    </row>
    <row r="1204" spans="14:19" ht="24">
      <c r="N1204" s="133" t="s">
        <v>5958</v>
      </c>
      <c r="O1204" s="133" t="s">
        <v>6247</v>
      </c>
      <c r="P1204" s="135" t="s">
        <v>1398</v>
      </c>
      <c r="Q1204" s="145" t="str">
        <f t="shared" si="19"/>
        <v>32 - SAINT-AUNIX-LENGROS</v>
      </c>
      <c r="R1204" s="140">
        <v>44583</v>
      </c>
      <c r="S1204" s="140">
        <v>44661</v>
      </c>
    </row>
    <row r="1205" spans="14:19" ht="24">
      <c r="N1205" s="133" t="s">
        <v>5958</v>
      </c>
      <c r="O1205" s="133" t="s">
        <v>6248</v>
      </c>
      <c r="P1205" s="135" t="s">
        <v>1400</v>
      </c>
      <c r="Q1205" s="145" t="str">
        <f t="shared" si="19"/>
        <v>32 - SAINT-BLANCARD</v>
      </c>
      <c r="R1205" s="140">
        <v>44567</v>
      </c>
      <c r="S1205" s="140">
        <v>44602</v>
      </c>
    </row>
    <row r="1206" spans="14:19">
      <c r="N1206" s="133" t="s">
        <v>5958</v>
      </c>
      <c r="O1206" s="133" t="s">
        <v>6249</v>
      </c>
      <c r="P1206" s="135" t="s">
        <v>1401</v>
      </c>
      <c r="Q1206" s="145" t="str">
        <f t="shared" si="19"/>
        <v>32 - SAINT-BRES</v>
      </c>
      <c r="R1206" s="140">
        <v>44580</v>
      </c>
      <c r="S1206" s="140">
        <v>44629</v>
      </c>
    </row>
    <row r="1207" spans="14:19" ht="24">
      <c r="N1207" s="133" t="s">
        <v>5958</v>
      </c>
      <c r="O1207" s="133" t="s">
        <v>6250</v>
      </c>
      <c r="P1207" s="135" t="s">
        <v>1402</v>
      </c>
      <c r="Q1207" s="145" t="str">
        <f t="shared" si="19"/>
        <v>32 - SAINT-CHRISTAUD</v>
      </c>
      <c r="R1207" s="140">
        <v>44621</v>
      </c>
      <c r="S1207" s="140">
        <v>44690</v>
      </c>
    </row>
    <row r="1208" spans="14:19">
      <c r="N1208" s="133" t="s">
        <v>5958</v>
      </c>
      <c r="O1208" s="133" t="s">
        <v>6251</v>
      </c>
      <c r="P1208" s="135" t="s">
        <v>1405</v>
      </c>
      <c r="Q1208" s="145" t="str">
        <f t="shared" si="19"/>
        <v>32 - SAINT-CLAR</v>
      </c>
      <c r="R1208" s="140">
        <v>44580</v>
      </c>
      <c r="S1208" s="140">
        <v>44629</v>
      </c>
    </row>
    <row r="1209" spans="14:19">
      <c r="N1209" s="133" t="s">
        <v>5958</v>
      </c>
      <c r="O1209" s="133" t="s">
        <v>6252</v>
      </c>
      <c r="P1209" s="135" t="s">
        <v>1406</v>
      </c>
      <c r="Q1209" s="145" t="str">
        <f t="shared" si="19"/>
        <v>32 - SAINT-CREAC</v>
      </c>
      <c r="R1209" s="140"/>
      <c r="S1209" s="140"/>
    </row>
    <row r="1210" spans="14:19" ht="36">
      <c r="N1210" s="133" t="s">
        <v>5958</v>
      </c>
      <c r="O1210" s="133" t="s">
        <v>6253</v>
      </c>
      <c r="P1210" s="135" t="s">
        <v>1399</v>
      </c>
      <c r="Q1210" s="145" t="str">
        <f t="shared" si="19"/>
        <v>32 - SAINTE-AURENCE-CAZAUX</v>
      </c>
      <c r="R1210" s="140">
        <v>44616</v>
      </c>
      <c r="S1210" s="140">
        <v>44686</v>
      </c>
    </row>
    <row r="1211" spans="14:19" ht="24">
      <c r="N1211" s="133" t="s">
        <v>5958</v>
      </c>
      <c r="O1211" s="133" t="s">
        <v>6254</v>
      </c>
      <c r="P1211" s="135" t="s">
        <v>1403</v>
      </c>
      <c r="Q1211" s="145" t="str">
        <f t="shared" si="19"/>
        <v>32 - SAINTE-CHRISTIE</v>
      </c>
      <c r="R1211" s="140">
        <v>44580</v>
      </c>
      <c r="S1211" s="140">
        <v>44629</v>
      </c>
    </row>
    <row r="1212" spans="14:19" ht="36">
      <c r="N1212" s="133" t="s">
        <v>5958</v>
      </c>
      <c r="O1212" s="133" t="s">
        <v>6255</v>
      </c>
      <c r="P1212" s="135" t="s">
        <v>1404</v>
      </c>
      <c r="Q1212" s="145" t="str">
        <f t="shared" si="19"/>
        <v>32 - SAINTE-CHRISTIE-D'ARMAGNAC</v>
      </c>
      <c r="R1212" s="140">
        <v>44546</v>
      </c>
      <c r="S1212" s="140">
        <v>44661</v>
      </c>
    </row>
    <row r="1213" spans="14:19">
      <c r="N1213" s="133" t="s">
        <v>5958</v>
      </c>
      <c r="O1213" s="133" t="s">
        <v>6256</v>
      </c>
      <c r="P1213" s="135" t="s">
        <v>1407</v>
      </c>
      <c r="Q1213" s="145" t="str">
        <f t="shared" si="19"/>
        <v>32 - SAINTE-DODE</v>
      </c>
      <c r="R1213" s="140">
        <v>44617</v>
      </c>
      <c r="S1213" s="140">
        <v>44686</v>
      </c>
    </row>
    <row r="1214" spans="14:19" ht="24">
      <c r="N1214" s="133" t="s">
        <v>5958</v>
      </c>
      <c r="O1214" s="133" t="s">
        <v>6257</v>
      </c>
      <c r="P1214" s="135" t="s">
        <v>1410</v>
      </c>
      <c r="Q1214" s="145" t="str">
        <f t="shared" si="19"/>
        <v>32 - SAINTE-GEMME</v>
      </c>
      <c r="R1214" s="140">
        <v>44580</v>
      </c>
      <c r="S1214" s="140">
        <v>44629</v>
      </c>
    </row>
    <row r="1215" spans="14:19" ht="24">
      <c r="N1215" s="133" t="s">
        <v>5958</v>
      </c>
      <c r="O1215" s="133" t="s">
        <v>6258</v>
      </c>
      <c r="P1215" s="135" t="s">
        <v>1408</v>
      </c>
      <c r="Q1215" s="145" t="str">
        <f t="shared" si="19"/>
        <v>32 - SAINT-ELIX-D'ASTARAC</v>
      </c>
      <c r="R1215" s="140">
        <v>44646</v>
      </c>
      <c r="S1215" s="140">
        <v>44646</v>
      </c>
    </row>
    <row r="1216" spans="14:19" ht="24">
      <c r="N1216" s="133" t="s">
        <v>5958</v>
      </c>
      <c r="O1216" s="133" t="s">
        <v>6259</v>
      </c>
      <c r="P1216" s="135" t="s">
        <v>1409</v>
      </c>
      <c r="Q1216" s="145" t="str">
        <f t="shared" si="19"/>
        <v>32 - SAINT-ELIX-THEUX</v>
      </c>
      <c r="R1216" s="140">
        <v>44617</v>
      </c>
      <c r="S1216" s="140">
        <v>44686</v>
      </c>
    </row>
    <row r="1217" spans="14:19">
      <c r="N1217" s="133" t="s">
        <v>5958</v>
      </c>
      <c r="O1217" s="133" t="s">
        <v>6260</v>
      </c>
      <c r="P1217" s="135" t="s">
        <v>1423</v>
      </c>
      <c r="Q1217" s="145" t="str">
        <f t="shared" si="19"/>
        <v>32 - SAINTE-MERE</v>
      </c>
      <c r="R1217" s="140"/>
      <c r="S1217" s="140"/>
    </row>
    <row r="1218" spans="14:19" ht="24">
      <c r="N1218" s="133" t="s">
        <v>5958</v>
      </c>
      <c r="O1218" s="133" t="s">
        <v>6261</v>
      </c>
      <c r="P1218" s="135" t="s">
        <v>1006</v>
      </c>
      <c r="Q1218" s="145" t="str">
        <f t="shared" si="19"/>
        <v>32 - SAINTE-RADEGONDE</v>
      </c>
      <c r="R1218" s="140">
        <v>44572</v>
      </c>
      <c r="S1218" s="140">
        <v>44629</v>
      </c>
    </row>
    <row r="1219" spans="14:19">
      <c r="N1219" s="133" t="s">
        <v>5958</v>
      </c>
      <c r="O1219" s="133" t="s">
        <v>6262</v>
      </c>
      <c r="P1219" s="135" t="s">
        <v>1411</v>
      </c>
      <c r="Q1219" s="145" t="str">
        <f t="shared" si="19"/>
        <v>32 - SAINT-GERME</v>
      </c>
      <c r="R1219" s="140">
        <v>44565</v>
      </c>
      <c r="S1219" s="140">
        <v>44677</v>
      </c>
    </row>
    <row r="1220" spans="14:19">
      <c r="N1220" s="133" t="s">
        <v>5958</v>
      </c>
      <c r="O1220" s="133" t="s">
        <v>6263</v>
      </c>
      <c r="P1220" s="135" t="s">
        <v>1412</v>
      </c>
      <c r="Q1220" s="145" t="str">
        <f t="shared" si="19"/>
        <v>32 - SAINT-GRIEDE</v>
      </c>
      <c r="R1220" s="140">
        <v>44551</v>
      </c>
      <c r="S1220" s="140">
        <v>44677</v>
      </c>
    </row>
    <row r="1221" spans="14:19" ht="24">
      <c r="N1221" s="133" t="s">
        <v>5958</v>
      </c>
      <c r="O1221" s="133" t="s">
        <v>6264</v>
      </c>
      <c r="P1221" s="135" t="s">
        <v>1413</v>
      </c>
      <c r="Q1221" s="145" t="str">
        <f t="shared" si="19"/>
        <v>32 - SAINT-JEAN-LE-COMTAL</v>
      </c>
      <c r="R1221" s="140">
        <v>44621</v>
      </c>
      <c r="S1221" s="140">
        <v>44656</v>
      </c>
    </row>
    <row r="1222" spans="14:19" ht="24">
      <c r="N1222" s="133" t="s">
        <v>5958</v>
      </c>
      <c r="O1222" s="133" t="s">
        <v>6265</v>
      </c>
      <c r="P1222" s="135" t="s">
        <v>1414</v>
      </c>
      <c r="Q1222" s="145" t="str">
        <f t="shared" si="19"/>
        <v>32 - SAINT-JEAN-POUTGE</v>
      </c>
      <c r="R1222" s="140">
        <v>44584</v>
      </c>
      <c r="S1222" s="140">
        <v>44661</v>
      </c>
    </row>
    <row r="1223" spans="14:19">
      <c r="N1223" s="133" t="s">
        <v>5958</v>
      </c>
      <c r="O1223" s="133" t="s">
        <v>6266</v>
      </c>
      <c r="P1223" s="135" t="s">
        <v>1415</v>
      </c>
      <c r="Q1223" s="145" t="str">
        <f t="shared" si="19"/>
        <v>32 - SAINT-JUSTIN</v>
      </c>
      <c r="R1223" s="140">
        <v>44621</v>
      </c>
      <c r="S1223" s="140">
        <v>44656</v>
      </c>
    </row>
    <row r="1224" spans="14:19" ht="24">
      <c r="N1224" s="133" t="s">
        <v>5958</v>
      </c>
      <c r="O1224" s="133" t="s">
        <v>6267</v>
      </c>
      <c r="P1224" s="135" t="s">
        <v>1416</v>
      </c>
      <c r="Q1224" s="145" t="str">
        <f t="shared" si="19"/>
        <v>32 - SAINT-LEONARD</v>
      </c>
      <c r="R1224" s="140">
        <v>44580</v>
      </c>
      <c r="S1224" s="140">
        <v>44629</v>
      </c>
    </row>
    <row r="1225" spans="14:19">
      <c r="N1225" s="133" t="s">
        <v>5958</v>
      </c>
      <c r="O1225" s="133" t="s">
        <v>6268</v>
      </c>
      <c r="P1225" s="135" t="s">
        <v>1417</v>
      </c>
      <c r="Q1225" s="145" t="str">
        <f t="shared" si="19"/>
        <v>32 - SAINT-LOUBE</v>
      </c>
      <c r="R1225" s="140"/>
      <c r="S1225" s="140"/>
    </row>
    <row r="1226" spans="14:19">
      <c r="N1226" s="133" t="s">
        <v>5958</v>
      </c>
      <c r="O1226" s="133" t="s">
        <v>6269</v>
      </c>
      <c r="P1226" s="135" t="s">
        <v>1418</v>
      </c>
      <c r="Q1226" s="145" t="str">
        <f t="shared" si="19"/>
        <v>32 - SAINT-MARTIN</v>
      </c>
      <c r="R1226" s="140">
        <v>44621</v>
      </c>
      <c r="S1226" s="140">
        <v>44690</v>
      </c>
    </row>
    <row r="1227" spans="14:19" ht="24">
      <c r="N1227" s="133" t="s">
        <v>5958</v>
      </c>
      <c r="O1227" s="133" t="s">
        <v>6270</v>
      </c>
      <c r="P1227" s="135" t="s">
        <v>1419</v>
      </c>
      <c r="Q1227" s="145" t="str">
        <f t="shared" ref="Q1227:Q1290" si="20">CONCATENATE(N1227," - ",P1227)</f>
        <v>32 - SAINT-MARTIN-D'ARMAGNAC</v>
      </c>
      <c r="R1227" s="140">
        <v>44546</v>
      </c>
      <c r="S1227" s="140">
        <v>44677</v>
      </c>
    </row>
    <row r="1228" spans="14:19" ht="24">
      <c r="N1228" s="133" t="s">
        <v>5958</v>
      </c>
      <c r="O1228" s="133" t="s">
        <v>6271</v>
      </c>
      <c r="P1228" s="135" t="s">
        <v>1420</v>
      </c>
      <c r="Q1228" s="145" t="str">
        <f t="shared" si="20"/>
        <v>32 - SAINT-MARTIN-DE-GOYNE</v>
      </c>
      <c r="R1228" s="140"/>
      <c r="S1228" s="140"/>
    </row>
    <row r="1229" spans="14:19">
      <c r="N1229" s="133" t="s">
        <v>5958</v>
      </c>
      <c r="O1229" s="133" t="s">
        <v>6272</v>
      </c>
      <c r="P1229" s="135" t="s">
        <v>1421</v>
      </c>
      <c r="Q1229" s="145" t="str">
        <f t="shared" si="20"/>
        <v>32 - SAINT-MAUR</v>
      </c>
      <c r="R1229" s="140">
        <v>44621</v>
      </c>
      <c r="S1229" s="140">
        <v>44690</v>
      </c>
    </row>
    <row r="1230" spans="14:19" ht="24">
      <c r="N1230" s="133" t="s">
        <v>5958</v>
      </c>
      <c r="O1230" s="133" t="s">
        <v>6273</v>
      </c>
      <c r="P1230" s="135" t="s">
        <v>1422</v>
      </c>
      <c r="Q1230" s="145" t="str">
        <f t="shared" si="20"/>
        <v>32 - SAINT-MEDARD</v>
      </c>
      <c r="R1230" s="140">
        <v>44617</v>
      </c>
      <c r="S1230" s="140">
        <v>44686</v>
      </c>
    </row>
    <row r="1231" spans="14:19">
      <c r="N1231" s="133" t="s">
        <v>5958</v>
      </c>
      <c r="O1231" s="133" t="s">
        <v>6274</v>
      </c>
      <c r="P1231" s="135" t="s">
        <v>1424</v>
      </c>
      <c r="Q1231" s="145" t="str">
        <f t="shared" si="20"/>
        <v>32 - SAINT-MICHEL</v>
      </c>
      <c r="R1231" s="140">
        <v>44617</v>
      </c>
      <c r="S1231" s="140">
        <v>44686</v>
      </c>
    </row>
    <row r="1232" spans="14:19">
      <c r="N1232" s="133" t="s">
        <v>5958</v>
      </c>
      <c r="O1232" s="133" t="s">
        <v>6275</v>
      </c>
      <c r="P1232" s="135" t="s">
        <v>1425</v>
      </c>
      <c r="Q1232" s="145" t="str">
        <f t="shared" si="20"/>
        <v>32 - SAINT-MONT</v>
      </c>
      <c r="R1232" s="140">
        <v>44565</v>
      </c>
      <c r="S1232" s="140">
        <v>44677</v>
      </c>
    </row>
    <row r="1233" spans="14:19" ht="24">
      <c r="N1233" s="133" t="s">
        <v>5958</v>
      </c>
      <c r="O1233" s="133" t="s">
        <v>6276</v>
      </c>
      <c r="P1233" s="135" t="s">
        <v>1426</v>
      </c>
      <c r="Q1233" s="145" t="str">
        <f t="shared" si="20"/>
        <v>32 - SAINT-ORENS-POUY-PETIT</v>
      </c>
      <c r="R1233" s="140">
        <v>44572</v>
      </c>
      <c r="S1233" s="140">
        <v>44629</v>
      </c>
    </row>
    <row r="1234" spans="14:19">
      <c r="N1234" s="133" t="s">
        <v>5958</v>
      </c>
      <c r="O1234" s="133" t="s">
        <v>6277</v>
      </c>
      <c r="P1234" s="135" t="s">
        <v>1427</v>
      </c>
      <c r="Q1234" s="145" t="str">
        <f t="shared" si="20"/>
        <v>32 - SAINT-OST</v>
      </c>
      <c r="R1234" s="140">
        <v>44617</v>
      </c>
      <c r="S1234" s="140">
        <v>44686</v>
      </c>
    </row>
    <row r="1235" spans="14:19" ht="24">
      <c r="N1235" s="133" t="s">
        <v>5958</v>
      </c>
      <c r="O1235" s="133" t="s">
        <v>6278</v>
      </c>
      <c r="P1235" s="135" t="s">
        <v>1428</v>
      </c>
      <c r="Q1235" s="145" t="str">
        <f t="shared" si="20"/>
        <v>32 - SAINT-PAUL-DE-BAISE</v>
      </c>
      <c r="R1235" s="140">
        <v>44584</v>
      </c>
      <c r="S1235" s="140">
        <v>44661</v>
      </c>
    </row>
    <row r="1236" spans="14:19" ht="24">
      <c r="N1236" s="133" t="s">
        <v>5958</v>
      </c>
      <c r="O1236" s="133" t="s">
        <v>6279</v>
      </c>
      <c r="P1236" s="135" t="s">
        <v>1429</v>
      </c>
      <c r="Q1236" s="145" t="str">
        <f t="shared" si="20"/>
        <v>32 - SAINT-PIERRE-D'AUBEZIES</v>
      </c>
      <c r="R1236" s="140">
        <v>44573</v>
      </c>
      <c r="S1236" s="140">
        <v>44693</v>
      </c>
    </row>
    <row r="1237" spans="14:19">
      <c r="N1237" s="133" t="s">
        <v>5958</v>
      </c>
      <c r="O1237" s="133" t="s">
        <v>6280</v>
      </c>
      <c r="P1237" s="135" t="s">
        <v>1430</v>
      </c>
      <c r="Q1237" s="145" t="str">
        <f t="shared" si="20"/>
        <v>32 - SAINT-PUY</v>
      </c>
      <c r="R1237" s="140">
        <v>44572</v>
      </c>
      <c r="S1237" s="140">
        <v>44629</v>
      </c>
    </row>
    <row r="1238" spans="14:19">
      <c r="N1238" s="133" t="s">
        <v>5958</v>
      </c>
      <c r="O1238" s="133" t="s">
        <v>6281</v>
      </c>
      <c r="P1238" s="135" t="s">
        <v>1431</v>
      </c>
      <c r="Q1238" s="145" t="str">
        <f t="shared" si="20"/>
        <v>32 - SAINT-SOULAN</v>
      </c>
      <c r="R1238" s="140"/>
      <c r="S1238" s="140"/>
    </row>
    <row r="1239" spans="14:19" ht="24">
      <c r="N1239" s="133" t="s">
        <v>5958</v>
      </c>
      <c r="O1239" s="133" t="s">
        <v>6282</v>
      </c>
      <c r="P1239" s="135" t="s">
        <v>1432</v>
      </c>
      <c r="Q1239" s="145" t="str">
        <f t="shared" si="20"/>
        <v>32 - SALLES-D'ARMAGNAC</v>
      </c>
      <c r="R1239" s="140">
        <v>44546</v>
      </c>
      <c r="S1239" s="140">
        <v>44661</v>
      </c>
    </row>
    <row r="1240" spans="14:19">
      <c r="N1240" s="133" t="s">
        <v>5958</v>
      </c>
      <c r="O1240" s="133" t="s">
        <v>6283</v>
      </c>
      <c r="P1240" s="135" t="s">
        <v>1433</v>
      </c>
      <c r="Q1240" s="145" t="str">
        <f t="shared" si="20"/>
        <v>32 - SAMARAN</v>
      </c>
      <c r="R1240" s="140">
        <v>44617</v>
      </c>
      <c r="S1240" s="140">
        <v>44686</v>
      </c>
    </row>
    <row r="1241" spans="14:19">
      <c r="N1241" s="133" t="s">
        <v>5958</v>
      </c>
      <c r="O1241" s="133" t="s">
        <v>6284</v>
      </c>
      <c r="P1241" s="135" t="s">
        <v>1434</v>
      </c>
      <c r="Q1241" s="145" t="str">
        <f t="shared" si="20"/>
        <v>32 - SAMATAN</v>
      </c>
      <c r="R1241" s="140"/>
      <c r="S1241" s="140"/>
    </row>
    <row r="1242" spans="14:19">
      <c r="N1242" s="133" t="s">
        <v>5958</v>
      </c>
      <c r="O1242" s="133" t="s">
        <v>6285</v>
      </c>
      <c r="P1242" s="135" t="s">
        <v>1435</v>
      </c>
      <c r="Q1242" s="145" t="str">
        <f t="shared" si="20"/>
        <v>32 - SANSAN</v>
      </c>
      <c r="R1242" s="140">
        <v>44621</v>
      </c>
      <c r="S1242" s="140">
        <v>44656</v>
      </c>
    </row>
    <row r="1243" spans="14:19">
      <c r="N1243" s="133" t="s">
        <v>5958</v>
      </c>
      <c r="O1243" s="133" t="s">
        <v>6286</v>
      </c>
      <c r="P1243" s="135" t="s">
        <v>1436</v>
      </c>
      <c r="Q1243" s="145" t="str">
        <f t="shared" si="20"/>
        <v>32 - SARCOS</v>
      </c>
      <c r="R1243" s="140">
        <v>44567</v>
      </c>
      <c r="S1243" s="140">
        <v>44602</v>
      </c>
    </row>
    <row r="1244" spans="14:19" ht="24">
      <c r="N1244" s="133" t="s">
        <v>5958</v>
      </c>
      <c r="O1244" s="133" t="s">
        <v>6287</v>
      </c>
      <c r="P1244" s="135" t="s">
        <v>1437</v>
      </c>
      <c r="Q1244" s="145" t="str">
        <f t="shared" si="20"/>
        <v>32 - SARRAGACHIES</v>
      </c>
      <c r="R1244" s="140">
        <v>44573</v>
      </c>
      <c r="S1244" s="140">
        <v>44677</v>
      </c>
    </row>
    <row r="1245" spans="14:19">
      <c r="N1245" s="133" t="s">
        <v>5958</v>
      </c>
      <c r="O1245" s="133" t="s">
        <v>6288</v>
      </c>
      <c r="P1245" s="135" t="s">
        <v>1438</v>
      </c>
      <c r="Q1245" s="145" t="str">
        <f t="shared" si="20"/>
        <v>32 - SARRAGUZAN</v>
      </c>
      <c r="R1245" s="140">
        <v>44610</v>
      </c>
      <c r="S1245" s="140">
        <v>44686</v>
      </c>
    </row>
    <row r="1246" spans="14:19">
      <c r="N1246" s="133" t="s">
        <v>5958</v>
      </c>
      <c r="O1246" s="133" t="s">
        <v>6289</v>
      </c>
      <c r="P1246" s="135" t="s">
        <v>1440</v>
      </c>
      <c r="Q1246" s="145" t="str">
        <f t="shared" si="20"/>
        <v>32 - SAUVIAC</v>
      </c>
      <c r="R1246" s="140">
        <v>44617</v>
      </c>
      <c r="S1246" s="140">
        <v>44686</v>
      </c>
    </row>
    <row r="1247" spans="14:19">
      <c r="N1247" s="133" t="s">
        <v>5958</v>
      </c>
      <c r="O1247" s="133" t="s">
        <v>6290</v>
      </c>
      <c r="P1247" s="135" t="s">
        <v>1441</v>
      </c>
      <c r="Q1247" s="145" t="str">
        <f t="shared" si="20"/>
        <v>32 - SAUVIMONT</v>
      </c>
      <c r="R1247" s="140"/>
      <c r="S1247" s="140"/>
    </row>
    <row r="1248" spans="14:19" ht="24">
      <c r="N1248" s="133" t="s">
        <v>5958</v>
      </c>
      <c r="O1248" s="133" t="s">
        <v>6291</v>
      </c>
      <c r="P1248" s="135" t="s">
        <v>1442</v>
      </c>
      <c r="Q1248" s="145" t="str">
        <f t="shared" si="20"/>
        <v>32 - SAVIGNAC-MONA</v>
      </c>
      <c r="R1248" s="140"/>
      <c r="S1248" s="140"/>
    </row>
    <row r="1249" spans="14:19" ht="24">
      <c r="N1249" s="133" t="s">
        <v>5958</v>
      </c>
      <c r="O1249" s="133" t="s">
        <v>6292</v>
      </c>
      <c r="P1249" s="135" t="s">
        <v>1443</v>
      </c>
      <c r="Q1249" s="145" t="str">
        <f t="shared" si="20"/>
        <v>32 - SCIEURAC-ET-FLOURES</v>
      </c>
      <c r="R1249" s="140">
        <v>44626</v>
      </c>
      <c r="S1249" s="140">
        <v>44690</v>
      </c>
    </row>
    <row r="1250" spans="14:19">
      <c r="N1250" s="133" t="s">
        <v>5958</v>
      </c>
      <c r="O1250" s="133" t="s">
        <v>6293</v>
      </c>
      <c r="P1250" s="135" t="s">
        <v>1444</v>
      </c>
      <c r="Q1250" s="145" t="str">
        <f t="shared" si="20"/>
        <v>32 - SEAILLES</v>
      </c>
      <c r="R1250" s="140">
        <v>44546</v>
      </c>
      <c r="S1250" s="140">
        <v>44693</v>
      </c>
    </row>
    <row r="1251" spans="14:19">
      <c r="N1251" s="133" t="s">
        <v>5958</v>
      </c>
      <c r="O1251" s="133" t="s">
        <v>6294</v>
      </c>
      <c r="P1251" s="135" t="s">
        <v>1445</v>
      </c>
      <c r="Q1251" s="145" t="str">
        <f t="shared" si="20"/>
        <v>32 - SEGOS</v>
      </c>
      <c r="R1251" s="140">
        <v>44565</v>
      </c>
      <c r="S1251" s="140">
        <v>44677</v>
      </c>
    </row>
    <row r="1252" spans="14:19">
      <c r="N1252" s="133" t="s">
        <v>5958</v>
      </c>
      <c r="O1252" s="133" t="s">
        <v>6295</v>
      </c>
      <c r="P1252" s="135" t="s">
        <v>1446</v>
      </c>
      <c r="Q1252" s="145" t="str">
        <f t="shared" si="20"/>
        <v>32 - SEISSAN</v>
      </c>
      <c r="R1252" s="140">
        <v>44621</v>
      </c>
      <c r="S1252" s="140">
        <v>44656</v>
      </c>
    </row>
    <row r="1253" spans="14:19">
      <c r="N1253" s="133" t="s">
        <v>5958</v>
      </c>
      <c r="O1253" s="133" t="s">
        <v>6296</v>
      </c>
      <c r="P1253" s="135" t="s">
        <v>1447</v>
      </c>
      <c r="Q1253" s="145" t="str">
        <f t="shared" si="20"/>
        <v>32 - SEMBOUES</v>
      </c>
      <c r="R1253" s="140">
        <v>44621</v>
      </c>
      <c r="S1253" s="140">
        <v>44656</v>
      </c>
    </row>
    <row r="1254" spans="14:19">
      <c r="N1254" s="133" t="s">
        <v>5958</v>
      </c>
      <c r="O1254" s="133" t="s">
        <v>6297</v>
      </c>
      <c r="P1254" s="135" t="s">
        <v>1448</v>
      </c>
      <c r="Q1254" s="145" t="str">
        <f t="shared" si="20"/>
        <v>32 - SERE</v>
      </c>
      <c r="R1254" s="140">
        <v>44617</v>
      </c>
      <c r="S1254" s="140">
        <v>44686</v>
      </c>
    </row>
    <row r="1255" spans="14:19" ht="24">
      <c r="N1255" s="133" t="s">
        <v>5958</v>
      </c>
      <c r="O1255" s="133" t="s">
        <v>6298</v>
      </c>
      <c r="P1255" s="135" t="s">
        <v>1449</v>
      </c>
      <c r="Q1255" s="145" t="str">
        <f t="shared" si="20"/>
        <v>32 - SEYSSES-SAVES</v>
      </c>
      <c r="R1255" s="140"/>
      <c r="S1255" s="140"/>
    </row>
    <row r="1256" spans="14:19">
      <c r="N1256" s="133" t="s">
        <v>5958</v>
      </c>
      <c r="O1256" s="133" t="s">
        <v>6299</v>
      </c>
      <c r="P1256" s="135" t="s">
        <v>1450</v>
      </c>
      <c r="Q1256" s="145" t="str">
        <f t="shared" si="20"/>
        <v>32 - SION</v>
      </c>
      <c r="R1256" s="140">
        <v>44546</v>
      </c>
      <c r="S1256" s="140">
        <v>44693</v>
      </c>
    </row>
    <row r="1257" spans="14:19">
      <c r="N1257" s="133" t="s">
        <v>5958</v>
      </c>
      <c r="O1257" s="133" t="s">
        <v>6300</v>
      </c>
      <c r="P1257" s="135" t="s">
        <v>1451</v>
      </c>
      <c r="Q1257" s="145" t="str">
        <f t="shared" si="20"/>
        <v>32 - SORBETS</v>
      </c>
      <c r="R1257" s="140">
        <v>44546</v>
      </c>
      <c r="S1257" s="140">
        <v>44693</v>
      </c>
    </row>
    <row r="1258" spans="14:19">
      <c r="N1258" s="133" t="s">
        <v>5958</v>
      </c>
      <c r="O1258" s="133" t="s">
        <v>6301</v>
      </c>
      <c r="P1258" s="135" t="s">
        <v>1452</v>
      </c>
      <c r="Q1258" s="145" t="str">
        <f t="shared" si="20"/>
        <v>32 - TACHOIRES</v>
      </c>
      <c r="R1258" s="140">
        <v>44621</v>
      </c>
      <c r="S1258" s="140">
        <v>44656</v>
      </c>
    </row>
    <row r="1259" spans="14:19">
      <c r="N1259" s="133" t="s">
        <v>5958</v>
      </c>
      <c r="O1259" s="133" t="s">
        <v>6302</v>
      </c>
      <c r="P1259" s="135" t="s">
        <v>1453</v>
      </c>
      <c r="Q1259" s="145" t="str">
        <f t="shared" si="20"/>
        <v>32 - TARSAC</v>
      </c>
      <c r="R1259" s="140">
        <v>44568</v>
      </c>
      <c r="S1259" s="140">
        <v>44677</v>
      </c>
    </row>
    <row r="1260" spans="14:19">
      <c r="N1260" s="133" t="s">
        <v>5958</v>
      </c>
      <c r="O1260" s="133" t="s">
        <v>6303</v>
      </c>
      <c r="P1260" s="135" t="s">
        <v>1454</v>
      </c>
      <c r="Q1260" s="145" t="str">
        <f t="shared" si="20"/>
        <v>32 - TASQUE</v>
      </c>
      <c r="R1260" s="140">
        <v>44575</v>
      </c>
      <c r="S1260" s="140">
        <v>44693</v>
      </c>
    </row>
    <row r="1261" spans="14:19">
      <c r="N1261" s="133" t="s">
        <v>5958</v>
      </c>
      <c r="O1261" s="133" t="s">
        <v>6304</v>
      </c>
      <c r="P1261" s="135" t="s">
        <v>1455</v>
      </c>
      <c r="Q1261" s="145" t="str">
        <f t="shared" si="20"/>
        <v>32 - TAYBOSC</v>
      </c>
      <c r="R1261" s="140">
        <v>44580</v>
      </c>
      <c r="S1261" s="140">
        <v>44629</v>
      </c>
    </row>
    <row r="1262" spans="14:19" ht="24">
      <c r="N1262" s="133" t="s">
        <v>5958</v>
      </c>
      <c r="O1262" s="133" t="s">
        <v>6305</v>
      </c>
      <c r="P1262" s="135" t="s">
        <v>1457</v>
      </c>
      <c r="Q1262" s="145" t="str">
        <f t="shared" si="20"/>
        <v>32 - TERMES-D'ARMAGNAC</v>
      </c>
      <c r="R1262" s="140">
        <v>44575</v>
      </c>
      <c r="S1262" s="140">
        <v>44693</v>
      </c>
    </row>
    <row r="1263" spans="14:19">
      <c r="N1263" s="133" t="s">
        <v>5958</v>
      </c>
      <c r="O1263" s="133" t="s">
        <v>6306</v>
      </c>
      <c r="P1263" s="135" t="s">
        <v>1456</v>
      </c>
      <c r="Q1263" s="145" t="str">
        <f t="shared" si="20"/>
        <v>32 - TERRAUBE</v>
      </c>
      <c r="R1263" s="140">
        <v>44572</v>
      </c>
      <c r="S1263" s="140">
        <v>44629</v>
      </c>
    </row>
    <row r="1264" spans="14:19" ht="24">
      <c r="N1264" s="133" t="s">
        <v>5958</v>
      </c>
      <c r="O1264" s="133" t="s">
        <v>6307</v>
      </c>
      <c r="P1264" s="135" t="s">
        <v>1458</v>
      </c>
      <c r="Q1264" s="145" t="str">
        <f t="shared" si="20"/>
        <v>32 - TIESTE-URAGNOUX</v>
      </c>
      <c r="R1264" s="140">
        <v>44574</v>
      </c>
      <c r="S1264" s="140">
        <v>44661</v>
      </c>
    </row>
    <row r="1265" spans="14:19">
      <c r="N1265" s="133" t="s">
        <v>5958</v>
      </c>
      <c r="O1265" s="133" t="s">
        <v>6308</v>
      </c>
      <c r="P1265" s="135" t="s">
        <v>1459</v>
      </c>
      <c r="Q1265" s="145" t="str">
        <f t="shared" si="20"/>
        <v>32 - TILLAC</v>
      </c>
      <c r="R1265" s="140">
        <v>44621</v>
      </c>
      <c r="S1265" s="140">
        <v>44690</v>
      </c>
    </row>
    <row r="1266" spans="14:19">
      <c r="N1266" s="133" t="s">
        <v>5958</v>
      </c>
      <c r="O1266" s="133" t="s">
        <v>6309</v>
      </c>
      <c r="P1266" s="135" t="s">
        <v>1460</v>
      </c>
      <c r="Q1266" s="145" t="str">
        <f t="shared" si="20"/>
        <v>32 - TOUJOUSE</v>
      </c>
      <c r="R1266" s="140">
        <v>44573</v>
      </c>
      <c r="S1266" s="140">
        <v>44677</v>
      </c>
    </row>
    <row r="1267" spans="14:19">
      <c r="N1267" s="133" t="s">
        <v>5958</v>
      </c>
      <c r="O1267" s="133" t="s">
        <v>6310</v>
      </c>
      <c r="P1267" s="135" t="s">
        <v>1461</v>
      </c>
      <c r="Q1267" s="145" t="str">
        <f t="shared" si="20"/>
        <v>32 - TOURDUN</v>
      </c>
      <c r="R1267" s="140"/>
      <c r="S1267" s="140"/>
    </row>
    <row r="1268" spans="14:19" ht="24">
      <c r="N1268" s="133" t="s">
        <v>5958</v>
      </c>
      <c r="O1268" s="133" t="s">
        <v>6311</v>
      </c>
      <c r="P1268" s="135" t="s">
        <v>1462</v>
      </c>
      <c r="Q1268" s="145" t="str">
        <f t="shared" si="20"/>
        <v>32 - TOURRENQUETS</v>
      </c>
      <c r="R1268" s="140"/>
      <c r="S1268" s="140"/>
    </row>
    <row r="1269" spans="14:19">
      <c r="N1269" s="133" t="s">
        <v>5958</v>
      </c>
      <c r="O1269" s="133" t="s">
        <v>6312</v>
      </c>
      <c r="P1269" s="135" t="s">
        <v>1463</v>
      </c>
      <c r="Q1269" s="145" t="str">
        <f t="shared" si="20"/>
        <v>32 - TRAVERSERES</v>
      </c>
      <c r="R1269" s="140">
        <v>44621</v>
      </c>
      <c r="S1269" s="140">
        <v>44656</v>
      </c>
    </row>
    <row r="1270" spans="14:19">
      <c r="N1270" s="133" t="s">
        <v>5958</v>
      </c>
      <c r="O1270" s="133" t="s">
        <v>6313</v>
      </c>
      <c r="P1270" s="135" t="s">
        <v>1464</v>
      </c>
      <c r="Q1270" s="145" t="str">
        <f t="shared" si="20"/>
        <v>32 - TRONCENS</v>
      </c>
      <c r="R1270" s="140">
        <v>44621</v>
      </c>
      <c r="S1270" s="140">
        <v>44690</v>
      </c>
    </row>
    <row r="1271" spans="14:19">
      <c r="N1271" s="133" t="s">
        <v>5958</v>
      </c>
      <c r="O1271" s="133" t="s">
        <v>6314</v>
      </c>
      <c r="P1271" s="135" t="s">
        <v>1465</v>
      </c>
      <c r="Q1271" s="145" t="str">
        <f t="shared" si="20"/>
        <v>32 - TUDELLE</v>
      </c>
      <c r="R1271" s="140">
        <v>44573</v>
      </c>
      <c r="S1271" s="140">
        <v>44690</v>
      </c>
    </row>
    <row r="1272" spans="14:19">
      <c r="N1272" s="133" t="s">
        <v>5958</v>
      </c>
      <c r="O1272" s="133" t="s">
        <v>6315</v>
      </c>
      <c r="P1272" s="135" t="s">
        <v>1466</v>
      </c>
      <c r="Q1272" s="145" t="str">
        <f t="shared" si="20"/>
        <v>32 - URDENS</v>
      </c>
      <c r="R1272" s="140">
        <v>44580</v>
      </c>
      <c r="S1272" s="140">
        <v>44629</v>
      </c>
    </row>
    <row r="1273" spans="14:19">
      <c r="N1273" s="133" t="s">
        <v>5958</v>
      </c>
      <c r="O1273" s="133" t="s">
        <v>6316</v>
      </c>
      <c r="P1273" s="135" t="s">
        <v>1467</v>
      </c>
      <c r="Q1273" s="145" t="str">
        <f t="shared" si="20"/>
        <v>32 - URGOSSE</v>
      </c>
      <c r="R1273" s="140">
        <v>44546</v>
      </c>
      <c r="S1273" s="140">
        <v>44677</v>
      </c>
    </row>
    <row r="1274" spans="14:19" ht="24">
      <c r="N1274" s="133" t="s">
        <v>5958</v>
      </c>
      <c r="O1274" s="133" t="s">
        <v>6317</v>
      </c>
      <c r="P1274" s="135" t="s">
        <v>1468</v>
      </c>
      <c r="Q1274" s="145" t="str">
        <f t="shared" si="20"/>
        <v>32 - VALENCE-SUR-BAISE</v>
      </c>
      <c r="R1274" s="140"/>
      <c r="S1274" s="140"/>
    </row>
    <row r="1275" spans="14:19">
      <c r="N1275" s="133" t="s">
        <v>5958</v>
      </c>
      <c r="O1275" s="133" t="s">
        <v>6318</v>
      </c>
      <c r="P1275" s="135" t="s">
        <v>1469</v>
      </c>
      <c r="Q1275" s="145" t="str">
        <f t="shared" si="20"/>
        <v>32 - VERGOIGNAN</v>
      </c>
      <c r="R1275" s="140">
        <v>44568</v>
      </c>
      <c r="S1275" s="140">
        <v>44677</v>
      </c>
    </row>
    <row r="1276" spans="14:19">
      <c r="N1276" s="133" t="s">
        <v>5958</v>
      </c>
      <c r="O1276" s="133" t="s">
        <v>6319</v>
      </c>
      <c r="P1276" s="135" t="s">
        <v>1470</v>
      </c>
      <c r="Q1276" s="145" t="str">
        <f t="shared" si="20"/>
        <v>32 - VERLUS</v>
      </c>
      <c r="R1276" s="140">
        <v>44565</v>
      </c>
      <c r="S1276" s="140">
        <v>44677</v>
      </c>
    </row>
    <row r="1277" spans="14:19">
      <c r="N1277" s="133" t="s">
        <v>5958</v>
      </c>
      <c r="O1277" s="133" t="s">
        <v>6320</v>
      </c>
      <c r="P1277" s="135" t="s">
        <v>1471</v>
      </c>
      <c r="Q1277" s="145" t="str">
        <f t="shared" si="20"/>
        <v>32 - VIC-FEZENSAC</v>
      </c>
      <c r="R1277" s="140">
        <v>44573</v>
      </c>
      <c r="S1277" s="140">
        <v>44661</v>
      </c>
    </row>
    <row r="1278" spans="14:19">
      <c r="N1278" s="133" t="s">
        <v>5958</v>
      </c>
      <c r="O1278" s="133" t="s">
        <v>6321</v>
      </c>
      <c r="P1278" s="135" t="s">
        <v>1472</v>
      </c>
      <c r="Q1278" s="145" t="str">
        <f t="shared" si="20"/>
        <v>32 - VIELLA</v>
      </c>
      <c r="R1278" s="140">
        <v>44565</v>
      </c>
      <c r="S1278" s="140">
        <v>44677</v>
      </c>
    </row>
    <row r="1279" spans="14:19" ht="24">
      <c r="N1279" s="133" t="s">
        <v>5958</v>
      </c>
      <c r="O1279" s="133" t="s">
        <v>6322</v>
      </c>
      <c r="P1279" s="135" t="s">
        <v>1473</v>
      </c>
      <c r="Q1279" s="145" t="str">
        <f t="shared" si="20"/>
        <v>32 - VILLECOMTAL-SUR-ARROS</v>
      </c>
      <c r="R1279" s="140">
        <v>44615</v>
      </c>
      <c r="S1279" s="140">
        <v>44686</v>
      </c>
    </row>
    <row r="1280" spans="14:19">
      <c r="N1280" s="133" t="s">
        <v>5958</v>
      </c>
      <c r="O1280" s="133" t="s">
        <v>6323</v>
      </c>
      <c r="P1280" s="135" t="s">
        <v>1474</v>
      </c>
      <c r="Q1280" s="145" t="str">
        <f t="shared" si="20"/>
        <v>32 - VIOZAN</v>
      </c>
      <c r="R1280" s="140">
        <v>44617</v>
      </c>
      <c r="S1280" s="140">
        <v>44686</v>
      </c>
    </row>
    <row r="1281" spans="14:19">
      <c r="N1281" s="133" t="s">
        <v>6324</v>
      </c>
      <c r="O1281" s="133" t="s">
        <v>6325</v>
      </c>
      <c r="P1281" s="135" t="s">
        <v>1476</v>
      </c>
      <c r="Q1281" s="145" t="str">
        <f t="shared" si="20"/>
        <v>33 - CAPLONG</v>
      </c>
      <c r="R1281" s="140">
        <v>44699</v>
      </c>
      <c r="S1281" s="140">
        <v>44760</v>
      </c>
    </row>
    <row r="1282" spans="14:19" ht="24">
      <c r="N1282" s="133" t="s">
        <v>6324</v>
      </c>
      <c r="O1282" s="133" t="s">
        <v>6326</v>
      </c>
      <c r="P1282" s="135" t="s">
        <v>1477</v>
      </c>
      <c r="Q1282" s="145" t="str">
        <f t="shared" si="20"/>
        <v>33 - COURS-DE-MONSEGUR</v>
      </c>
      <c r="R1282" s="140">
        <v>44699</v>
      </c>
      <c r="S1282" s="140">
        <v>44760</v>
      </c>
    </row>
    <row r="1283" spans="14:19">
      <c r="N1283" s="133" t="s">
        <v>6324</v>
      </c>
      <c r="O1283" s="133" t="s">
        <v>6327</v>
      </c>
      <c r="P1283" s="135" t="s">
        <v>1485</v>
      </c>
      <c r="Q1283" s="145" t="str">
        <f t="shared" si="20"/>
        <v>33 - LA ROQUILLE</v>
      </c>
      <c r="R1283" s="140">
        <v>44699</v>
      </c>
      <c r="S1283" s="140">
        <v>44760</v>
      </c>
    </row>
    <row r="1284" spans="14:19">
      <c r="N1284" s="133" t="s">
        <v>6324</v>
      </c>
      <c r="O1284" s="133" t="s">
        <v>6328</v>
      </c>
      <c r="P1284" s="135" t="s">
        <v>1478</v>
      </c>
      <c r="Q1284" s="145" t="str">
        <f t="shared" si="20"/>
        <v>33 - LANDERROUAT</v>
      </c>
      <c r="R1284" s="140">
        <v>44699</v>
      </c>
      <c r="S1284" s="140">
        <v>44760</v>
      </c>
    </row>
    <row r="1285" spans="14:19" ht="36">
      <c r="N1285" s="133" t="s">
        <v>6324</v>
      </c>
      <c r="O1285" s="133" t="s">
        <v>6329</v>
      </c>
      <c r="P1285" s="135" t="s">
        <v>1479</v>
      </c>
      <c r="Q1285" s="145" t="str">
        <f t="shared" si="20"/>
        <v>33 - LES LEVES-ET-THOUMEYRAGUES</v>
      </c>
      <c r="R1285" s="140">
        <v>44699</v>
      </c>
      <c r="S1285" s="140">
        <v>44760</v>
      </c>
    </row>
    <row r="1286" spans="14:19">
      <c r="N1286" s="133" t="s">
        <v>6324</v>
      </c>
      <c r="O1286" s="133" t="s">
        <v>6330</v>
      </c>
      <c r="P1286" s="135" t="s">
        <v>1480</v>
      </c>
      <c r="Q1286" s="145" t="str">
        <f t="shared" si="20"/>
        <v>33 - LIGUEUX</v>
      </c>
      <c r="R1286" s="140">
        <v>44699</v>
      </c>
      <c r="S1286" s="140">
        <v>44760</v>
      </c>
    </row>
    <row r="1287" spans="14:19">
      <c r="N1287" s="133" t="s">
        <v>6324</v>
      </c>
      <c r="O1287" s="133" t="s">
        <v>6331</v>
      </c>
      <c r="P1287" s="135" t="s">
        <v>1481</v>
      </c>
      <c r="Q1287" s="145" t="str">
        <f t="shared" si="20"/>
        <v>33 - MARGUERON</v>
      </c>
      <c r="R1287" s="140">
        <v>44699</v>
      </c>
      <c r="S1287" s="140">
        <v>44760</v>
      </c>
    </row>
    <row r="1288" spans="14:19">
      <c r="N1288" s="133" t="s">
        <v>6324</v>
      </c>
      <c r="O1288" s="133" t="s">
        <v>6332</v>
      </c>
      <c r="P1288" s="135" t="s">
        <v>1482</v>
      </c>
      <c r="Q1288" s="145" t="str">
        <f t="shared" si="20"/>
        <v>33 - PELLEGRUE</v>
      </c>
      <c r="R1288" s="140">
        <v>44699</v>
      </c>
      <c r="S1288" s="140">
        <v>44760</v>
      </c>
    </row>
    <row r="1289" spans="14:19">
      <c r="N1289" s="133" t="s">
        <v>6324</v>
      </c>
      <c r="O1289" s="133" t="s">
        <v>6333</v>
      </c>
      <c r="P1289" s="135" t="s">
        <v>1483</v>
      </c>
      <c r="Q1289" s="145" t="str">
        <f t="shared" si="20"/>
        <v>33 - PINEUILH</v>
      </c>
      <c r="R1289" s="140">
        <v>44699</v>
      </c>
      <c r="S1289" s="140">
        <v>44760</v>
      </c>
    </row>
    <row r="1290" spans="14:19">
      <c r="N1290" s="133" t="s">
        <v>6324</v>
      </c>
      <c r="O1290" s="133" t="s">
        <v>6334</v>
      </c>
      <c r="P1290" s="135" t="s">
        <v>1484</v>
      </c>
      <c r="Q1290" s="145" t="str">
        <f t="shared" si="20"/>
        <v>33 - RIOCAUD</v>
      </c>
      <c r="R1290" s="140">
        <v>44699</v>
      </c>
      <c r="S1290" s="140">
        <v>44760</v>
      </c>
    </row>
    <row r="1291" spans="14:19" ht="24">
      <c r="N1291" s="133" t="s">
        <v>6324</v>
      </c>
      <c r="O1291" s="133" t="s">
        <v>6335</v>
      </c>
      <c r="P1291" s="135" t="s">
        <v>1486</v>
      </c>
      <c r="Q1291" s="145" t="str">
        <f t="shared" ref="Q1291:Q1354" si="21">CONCATENATE(N1291," - ",P1291)</f>
        <v>33 - SAINT-ANDRE-ET-APPELLES</v>
      </c>
      <c r="R1291" s="140">
        <v>44699</v>
      </c>
      <c r="S1291" s="140">
        <v>44760</v>
      </c>
    </row>
    <row r="1292" spans="14:19" ht="36">
      <c r="N1292" s="133" t="s">
        <v>6324</v>
      </c>
      <c r="O1292" s="133" t="s">
        <v>6336</v>
      </c>
      <c r="P1292" s="135" t="s">
        <v>1487</v>
      </c>
      <c r="Q1292" s="145" t="str">
        <f t="shared" si="21"/>
        <v>33 - SAINT-PHILIPPE-DU-SEIGNAL</v>
      </c>
      <c r="R1292" s="140">
        <v>44699</v>
      </c>
      <c r="S1292" s="140">
        <v>44760</v>
      </c>
    </row>
    <row r="1293" spans="14:19">
      <c r="N1293" s="133" t="s">
        <v>6324</v>
      </c>
      <c r="O1293" s="133" t="s">
        <v>6337</v>
      </c>
      <c r="P1293" s="135" t="s">
        <v>1488</v>
      </c>
      <c r="Q1293" s="145" t="str">
        <f t="shared" si="21"/>
        <v>33 - TAILLECAVAT</v>
      </c>
      <c r="R1293" s="140">
        <v>44699</v>
      </c>
      <c r="S1293" s="140">
        <v>44760</v>
      </c>
    </row>
    <row r="1294" spans="14:19">
      <c r="N1294" s="133" t="s">
        <v>6338</v>
      </c>
      <c r="O1294" s="133" t="s">
        <v>6339</v>
      </c>
      <c r="P1294" s="135" t="s">
        <v>1489</v>
      </c>
      <c r="Q1294" s="145" t="str">
        <f t="shared" si="21"/>
        <v>35 - AMANLIS</v>
      </c>
      <c r="R1294" s="140">
        <v>44639</v>
      </c>
      <c r="S1294" s="140">
        <v>44676</v>
      </c>
    </row>
    <row r="1295" spans="14:19" ht="24">
      <c r="N1295" s="133" t="s">
        <v>6338</v>
      </c>
      <c r="O1295" s="133" t="s">
        <v>6340</v>
      </c>
      <c r="P1295" s="135" t="s">
        <v>1490</v>
      </c>
      <c r="Q1295" s="145" t="str">
        <f t="shared" si="21"/>
        <v>35 - BAIN DE BRETAGNE</v>
      </c>
      <c r="R1295" s="140">
        <v>44647</v>
      </c>
      <c r="S1295" s="140">
        <v>44685</v>
      </c>
    </row>
    <row r="1296" spans="14:19" ht="24">
      <c r="N1296" s="133" t="s">
        <v>6338</v>
      </c>
      <c r="O1296" s="133" t="s">
        <v>6341</v>
      </c>
      <c r="P1296" s="135" t="s">
        <v>1491</v>
      </c>
      <c r="Q1296" s="145" t="str">
        <f t="shared" si="21"/>
        <v>35 - BAINS-SUR-OUST</v>
      </c>
      <c r="R1296" s="140">
        <v>44648</v>
      </c>
      <c r="S1296" s="140">
        <v>44686</v>
      </c>
    </row>
    <row r="1297" spans="14:19">
      <c r="N1297" s="133" t="s">
        <v>6338</v>
      </c>
      <c r="O1297" s="133" t="s">
        <v>6342</v>
      </c>
      <c r="P1297" s="135" t="s">
        <v>1493</v>
      </c>
      <c r="Q1297" s="145" t="str">
        <f t="shared" si="21"/>
        <v>35 - BECHEREL</v>
      </c>
      <c r="R1297" s="140">
        <v>44804</v>
      </c>
      <c r="S1297" s="140">
        <v>44852</v>
      </c>
    </row>
    <row r="1298" spans="14:19">
      <c r="N1298" s="133" t="s">
        <v>6338</v>
      </c>
      <c r="O1298" s="133" t="s">
        <v>6343</v>
      </c>
      <c r="P1298" s="135" t="s">
        <v>1494</v>
      </c>
      <c r="Q1298" s="145" t="str">
        <f t="shared" si="21"/>
        <v>35 - BEDEE</v>
      </c>
      <c r="R1298" s="140">
        <v>44804</v>
      </c>
      <c r="S1298" s="140">
        <v>44852</v>
      </c>
    </row>
    <row r="1299" spans="14:19">
      <c r="N1299" s="133" t="s">
        <v>6338</v>
      </c>
      <c r="O1299" s="133" t="s">
        <v>6344</v>
      </c>
      <c r="P1299" s="135" t="s">
        <v>1495</v>
      </c>
      <c r="Q1299" s="145" t="str">
        <f t="shared" si="21"/>
        <v>35 - BLERUAIS</v>
      </c>
      <c r="R1299" s="140">
        <v>44813</v>
      </c>
      <c r="S1299" s="140">
        <v>44872</v>
      </c>
    </row>
    <row r="1300" spans="14:19">
      <c r="N1300" s="133" t="s">
        <v>6338</v>
      </c>
      <c r="O1300" s="133" t="s">
        <v>6345</v>
      </c>
      <c r="P1300" s="135" t="s">
        <v>1496</v>
      </c>
      <c r="Q1300" s="145" t="str">
        <f t="shared" si="21"/>
        <v>35 - BOISGERVILLY</v>
      </c>
      <c r="R1300" s="140">
        <v>44813</v>
      </c>
      <c r="S1300" s="140">
        <v>44872</v>
      </c>
    </row>
    <row r="1301" spans="14:19">
      <c r="N1301" s="133" t="s">
        <v>6338</v>
      </c>
      <c r="O1301" s="133" t="s">
        <v>6346</v>
      </c>
      <c r="P1301" s="135" t="s">
        <v>1497</v>
      </c>
      <c r="Q1301" s="145" t="str">
        <f t="shared" si="21"/>
        <v>35 - BOISTRUDAN</v>
      </c>
      <c r="R1301" s="140">
        <v>44639</v>
      </c>
      <c r="S1301" s="140">
        <v>44676</v>
      </c>
    </row>
    <row r="1302" spans="14:19" ht="24">
      <c r="N1302" s="133" t="s">
        <v>6338</v>
      </c>
      <c r="O1302" s="133" t="s">
        <v>6347</v>
      </c>
      <c r="P1302" s="135" t="s">
        <v>1499</v>
      </c>
      <c r="Q1302" s="145" t="str">
        <f t="shared" si="21"/>
        <v>35 - BOURG DES COMPTES</v>
      </c>
      <c r="R1302" s="140">
        <v>44647</v>
      </c>
      <c r="S1302" s="140">
        <v>44685</v>
      </c>
    </row>
    <row r="1303" spans="14:19">
      <c r="N1303" s="133" t="s">
        <v>6338</v>
      </c>
      <c r="O1303" s="133" t="s">
        <v>6348</v>
      </c>
      <c r="P1303" s="135" t="s">
        <v>1500</v>
      </c>
      <c r="Q1303" s="145" t="str">
        <f t="shared" si="21"/>
        <v>35 - BRIE</v>
      </c>
      <c r="R1303" s="140">
        <v>44639</v>
      </c>
      <c r="S1303" s="140">
        <v>44676</v>
      </c>
    </row>
    <row r="1304" spans="14:19">
      <c r="N1304" s="133" t="s">
        <v>6338</v>
      </c>
      <c r="O1304" s="133" t="s">
        <v>6349</v>
      </c>
      <c r="P1304" s="135" t="s">
        <v>1501</v>
      </c>
      <c r="Q1304" s="145" t="str">
        <f t="shared" si="21"/>
        <v>35 - CARDROC</v>
      </c>
      <c r="R1304" s="140">
        <v>44804</v>
      </c>
      <c r="S1304" s="140">
        <v>44852</v>
      </c>
    </row>
    <row r="1305" spans="14:19">
      <c r="N1305" s="133" t="s">
        <v>6338</v>
      </c>
      <c r="O1305" s="133" t="s">
        <v>6350</v>
      </c>
      <c r="P1305" s="135" t="s">
        <v>1502</v>
      </c>
      <c r="Q1305" s="145" t="str">
        <f t="shared" si="21"/>
        <v>35 - CHANTELOUP</v>
      </c>
      <c r="R1305" s="140">
        <v>44639</v>
      </c>
      <c r="S1305" s="140">
        <v>44676</v>
      </c>
    </row>
    <row r="1306" spans="14:19" ht="24">
      <c r="N1306" s="133" t="s">
        <v>6338</v>
      </c>
      <c r="O1306" s="133" t="s">
        <v>6351</v>
      </c>
      <c r="P1306" s="135" t="s">
        <v>1505</v>
      </c>
      <c r="Q1306" s="145" t="str">
        <f t="shared" si="21"/>
        <v>35 - CHATEAUGIRON</v>
      </c>
      <c r="R1306" s="140">
        <v>44639</v>
      </c>
      <c r="S1306" s="140">
        <v>44676</v>
      </c>
    </row>
    <row r="1307" spans="14:19">
      <c r="N1307" s="133" t="s">
        <v>6338</v>
      </c>
      <c r="O1307" s="133" t="s">
        <v>6352</v>
      </c>
      <c r="P1307" s="135" t="s">
        <v>1506</v>
      </c>
      <c r="Q1307" s="145" t="str">
        <f t="shared" si="21"/>
        <v>35 - COESMES</v>
      </c>
      <c r="R1307" s="140">
        <v>44639</v>
      </c>
      <c r="S1307" s="140">
        <v>44676</v>
      </c>
    </row>
    <row r="1308" spans="14:19">
      <c r="N1308" s="133" t="s">
        <v>6338</v>
      </c>
      <c r="O1308" s="133" t="s">
        <v>6353</v>
      </c>
      <c r="P1308" s="135" t="s">
        <v>1507</v>
      </c>
      <c r="Q1308" s="145" t="str">
        <f t="shared" si="21"/>
        <v>35 - CORPS NUDS</v>
      </c>
      <c r="R1308" s="140">
        <v>44639</v>
      </c>
      <c r="S1308" s="140">
        <v>44676</v>
      </c>
    </row>
    <row r="1309" spans="14:19" ht="24">
      <c r="N1309" s="133" t="s">
        <v>6338</v>
      </c>
      <c r="O1309" s="133" t="s">
        <v>6354</v>
      </c>
      <c r="P1309" s="135" t="s">
        <v>1511</v>
      </c>
      <c r="Q1309" s="145" t="str">
        <f t="shared" si="21"/>
        <v>35 - ERCEE EN LAMEE</v>
      </c>
      <c r="R1309" s="140">
        <v>44647</v>
      </c>
      <c r="S1309" s="140">
        <v>44685</v>
      </c>
    </row>
    <row r="1310" spans="14:19">
      <c r="N1310" s="133" t="s">
        <v>6338</v>
      </c>
      <c r="O1310" s="133" t="s">
        <v>6355</v>
      </c>
      <c r="P1310" s="135" t="s">
        <v>1512</v>
      </c>
      <c r="Q1310" s="145" t="str">
        <f t="shared" si="21"/>
        <v>35 - ESSE</v>
      </c>
      <c r="R1310" s="140">
        <v>44639</v>
      </c>
      <c r="S1310" s="140">
        <v>44676</v>
      </c>
    </row>
    <row r="1311" spans="14:19">
      <c r="N1311" s="133" t="s">
        <v>6338</v>
      </c>
      <c r="O1311" s="133" t="s">
        <v>6356</v>
      </c>
      <c r="P1311" s="135" t="s">
        <v>1513</v>
      </c>
      <c r="Q1311" s="145" t="str">
        <f t="shared" si="21"/>
        <v>35 - GAEL</v>
      </c>
      <c r="R1311" s="140">
        <v>44813</v>
      </c>
      <c r="S1311" s="140">
        <v>44872</v>
      </c>
    </row>
    <row r="1312" spans="14:19" ht="24">
      <c r="N1312" s="133" t="s">
        <v>6338</v>
      </c>
      <c r="O1312" s="133" t="s">
        <v>6357</v>
      </c>
      <c r="P1312" s="135" t="s">
        <v>1514</v>
      </c>
      <c r="Q1312" s="145" t="str">
        <f t="shared" si="21"/>
        <v>35 - GRAND FOUGERAY</v>
      </c>
      <c r="R1312" s="140">
        <v>44647</v>
      </c>
      <c r="S1312" s="140">
        <v>44685</v>
      </c>
    </row>
    <row r="1313" spans="14:19">
      <c r="N1313" s="133" t="s">
        <v>6338</v>
      </c>
      <c r="O1313" s="133" t="s">
        <v>6358</v>
      </c>
      <c r="P1313" s="135" t="s">
        <v>1515</v>
      </c>
      <c r="Q1313" s="145" t="str">
        <f t="shared" si="21"/>
        <v>35 - GUICHEN</v>
      </c>
      <c r="R1313" s="140">
        <v>44647</v>
      </c>
      <c r="S1313" s="140">
        <v>44685</v>
      </c>
    </row>
    <row r="1314" spans="14:19">
      <c r="N1314" s="133" t="s">
        <v>6338</v>
      </c>
      <c r="O1314" s="133" t="s">
        <v>6359</v>
      </c>
      <c r="P1314" s="135" t="s">
        <v>1516</v>
      </c>
      <c r="Q1314" s="145" t="str">
        <f t="shared" si="21"/>
        <v>35 - GUIGNEN</v>
      </c>
      <c r="R1314" s="140">
        <v>44647</v>
      </c>
      <c r="S1314" s="140">
        <v>44685</v>
      </c>
    </row>
    <row r="1315" spans="14:19" ht="24">
      <c r="N1315" s="133" t="s">
        <v>6338</v>
      </c>
      <c r="O1315" s="133" t="s">
        <v>6360</v>
      </c>
      <c r="P1315" s="135" t="s">
        <v>1527</v>
      </c>
      <c r="Q1315" s="145" t="str">
        <f t="shared" si="21"/>
        <v>35 - GUIPRY MESSAC</v>
      </c>
      <c r="R1315" s="140">
        <v>44647</v>
      </c>
      <c r="S1315" s="140">
        <v>44685</v>
      </c>
    </row>
    <row r="1316" spans="14:19" ht="108">
      <c r="N1316" s="133" t="s">
        <v>6338</v>
      </c>
      <c r="O1316" s="133" t="s">
        <v>6361</v>
      </c>
      <c r="P1316" s="135" t="s">
        <v>1553</v>
      </c>
      <c r="Q1316" s="145" t="str">
        <f t="shared" si="21"/>
        <v>35 - IFFENDIC
 PARTIE DE LA COMMUNE SITUÉE À L’OUEST DU TRIANGLE FORMÉ PAR LES ROUTES D61 ET D30</v>
      </c>
      <c r="R1316" s="140">
        <v>44813</v>
      </c>
      <c r="S1316" s="140">
        <v>44872</v>
      </c>
    </row>
    <row r="1317" spans="14:19">
      <c r="N1317" s="133" t="s">
        <v>6338</v>
      </c>
      <c r="O1317" s="133" t="s">
        <v>6362</v>
      </c>
      <c r="P1317" s="135" t="s">
        <v>1517</v>
      </c>
      <c r="Q1317" s="145" t="str">
        <f t="shared" si="21"/>
        <v>35 - IRODOUER</v>
      </c>
      <c r="R1317" s="140">
        <v>44804</v>
      </c>
      <c r="S1317" s="140">
        <v>44852</v>
      </c>
    </row>
    <row r="1318" spans="14:19">
      <c r="N1318" s="133" t="s">
        <v>6338</v>
      </c>
      <c r="O1318" s="133" t="s">
        <v>6363</v>
      </c>
      <c r="P1318" s="135" t="s">
        <v>1518</v>
      </c>
      <c r="Q1318" s="145" t="str">
        <f t="shared" si="21"/>
        <v>35 - JANZE</v>
      </c>
      <c r="R1318" s="140">
        <v>44639</v>
      </c>
      <c r="S1318" s="140">
        <v>44676</v>
      </c>
    </row>
    <row r="1319" spans="14:19">
      <c r="N1319" s="133" t="s">
        <v>6338</v>
      </c>
      <c r="O1319" s="133" t="s">
        <v>6364</v>
      </c>
      <c r="P1319" s="135" t="s">
        <v>1492</v>
      </c>
      <c r="Q1319" s="145" t="str">
        <f t="shared" si="21"/>
        <v>35 - LA BAUSSAINE</v>
      </c>
      <c r="R1319" s="140">
        <v>44804</v>
      </c>
      <c r="S1319" s="140">
        <v>44852</v>
      </c>
    </row>
    <row r="1320" spans="14:19" ht="24">
      <c r="N1320" s="133" t="s">
        <v>6338</v>
      </c>
      <c r="O1320" s="133" t="s">
        <v>6365</v>
      </c>
      <c r="P1320" s="135" t="s">
        <v>1498</v>
      </c>
      <c r="Q1320" s="145" t="str">
        <f t="shared" si="21"/>
        <v>35 - LA BOSSE DE BRETAGNE</v>
      </c>
      <c r="R1320" s="140">
        <v>44639</v>
      </c>
      <c r="S1320" s="140">
        <v>44676</v>
      </c>
    </row>
    <row r="1321" spans="14:19" ht="24">
      <c r="N1321" s="133" t="s">
        <v>6338</v>
      </c>
      <c r="O1321" s="133" t="s">
        <v>6366</v>
      </c>
      <c r="P1321" s="135" t="s">
        <v>1503</v>
      </c>
      <c r="Q1321" s="145" t="str">
        <f t="shared" si="21"/>
        <v>35 - LA CHAPELLE CHAUSSEE</v>
      </c>
      <c r="R1321" s="140">
        <v>44804</v>
      </c>
      <c r="S1321" s="140">
        <v>44852</v>
      </c>
    </row>
    <row r="1322" spans="14:19" ht="36">
      <c r="N1322" s="133" t="s">
        <v>6338</v>
      </c>
      <c r="O1322" s="133" t="s">
        <v>6367</v>
      </c>
      <c r="P1322" s="135" t="s">
        <v>1504</v>
      </c>
      <c r="Q1322" s="145" t="str">
        <f t="shared" si="21"/>
        <v>35 - LA CHAPELLE DU LOU DU LAC</v>
      </c>
      <c r="R1322" s="140">
        <v>44804</v>
      </c>
      <c r="S1322" s="140">
        <v>44852</v>
      </c>
    </row>
    <row r="1323" spans="14:19">
      <c r="N1323" s="133" t="s">
        <v>6338</v>
      </c>
      <c r="O1323" s="133" t="s">
        <v>6368</v>
      </c>
      <c r="P1323" s="135" t="s">
        <v>1508</v>
      </c>
      <c r="Q1323" s="145" t="str">
        <f t="shared" si="21"/>
        <v>35 - LA COUYERE</v>
      </c>
      <c r="R1323" s="140">
        <v>44639</v>
      </c>
      <c r="S1323" s="140">
        <v>44676</v>
      </c>
    </row>
    <row r="1324" spans="14:19" ht="24">
      <c r="N1324" s="133" t="s">
        <v>6338</v>
      </c>
      <c r="O1324" s="133" t="s">
        <v>6369</v>
      </c>
      <c r="P1324" s="135" t="s">
        <v>1510</v>
      </c>
      <c r="Q1324" s="145" t="str">
        <f t="shared" si="21"/>
        <v>35 - LA DOMINELAIS</v>
      </c>
      <c r="R1324" s="140">
        <v>44647</v>
      </c>
      <c r="S1324" s="140">
        <v>44685</v>
      </c>
    </row>
    <row r="1325" spans="14:19" ht="24">
      <c r="N1325" s="133" t="s">
        <v>6338</v>
      </c>
      <c r="O1325" s="133" t="s">
        <v>6370</v>
      </c>
      <c r="P1325" s="135" t="s">
        <v>1535</v>
      </c>
      <c r="Q1325" s="145" t="str">
        <f t="shared" si="21"/>
        <v>35 - LA NOE BLANCHE</v>
      </c>
      <c r="R1325" s="140">
        <v>44647</v>
      </c>
      <c r="S1325" s="140">
        <v>44685</v>
      </c>
    </row>
    <row r="1326" spans="14:19">
      <c r="N1326" s="133" t="s">
        <v>6338</v>
      </c>
      <c r="O1326" s="133" t="s">
        <v>6371</v>
      </c>
      <c r="P1326" s="135" t="s">
        <v>1536</v>
      </c>
      <c r="Q1326" s="145" t="str">
        <f t="shared" si="21"/>
        <v>35 - LA NOUYE</v>
      </c>
      <c r="R1326" s="140">
        <v>44804</v>
      </c>
      <c r="S1326" s="140">
        <v>44852</v>
      </c>
    </row>
    <row r="1327" spans="14:19">
      <c r="N1327" s="133" t="s">
        <v>6338</v>
      </c>
      <c r="O1327" s="133" t="s">
        <v>6372</v>
      </c>
      <c r="P1327" s="135" t="s">
        <v>1519</v>
      </c>
      <c r="Q1327" s="145" t="str">
        <f t="shared" si="21"/>
        <v>35 - LALLEU</v>
      </c>
      <c r="R1327" s="140">
        <v>44639</v>
      </c>
      <c r="S1327" s="140">
        <v>44676</v>
      </c>
    </row>
    <row r="1328" spans="14:19">
      <c r="N1328" s="133" t="s">
        <v>6338</v>
      </c>
      <c r="O1328" s="133" t="s">
        <v>6373</v>
      </c>
      <c r="P1328" s="135" t="s">
        <v>1520</v>
      </c>
      <c r="Q1328" s="145" t="str">
        <f t="shared" si="21"/>
        <v>35 - LANDUJAN</v>
      </c>
      <c r="R1328" s="140">
        <v>44804</v>
      </c>
      <c r="S1328" s="140">
        <v>44852</v>
      </c>
    </row>
    <row r="1329" spans="14:19">
      <c r="N1329" s="133" t="s">
        <v>6338</v>
      </c>
      <c r="O1329" s="133" t="s">
        <v>6374</v>
      </c>
      <c r="P1329" s="135" t="s">
        <v>1521</v>
      </c>
      <c r="Q1329" s="145" t="str">
        <f t="shared" si="21"/>
        <v>35 - LANGON</v>
      </c>
      <c r="R1329" s="140">
        <v>44647</v>
      </c>
      <c r="S1329" s="140">
        <v>44685</v>
      </c>
    </row>
    <row r="1330" spans="14:19">
      <c r="N1330" s="133" t="s">
        <v>6338</v>
      </c>
      <c r="O1330" s="133" t="s">
        <v>6375</v>
      </c>
      <c r="P1330" s="135" t="s">
        <v>1509</v>
      </c>
      <c r="Q1330" s="145" t="str">
        <f t="shared" si="21"/>
        <v>35 - LE CROUAIS</v>
      </c>
      <c r="R1330" s="140">
        <v>44813</v>
      </c>
      <c r="S1330" s="140">
        <v>44872</v>
      </c>
    </row>
    <row r="1331" spans="14:19" ht="24">
      <c r="N1331" s="133" t="s">
        <v>6338</v>
      </c>
      <c r="O1331" s="133" t="s">
        <v>6376</v>
      </c>
      <c r="P1331" s="135" t="s">
        <v>1539</v>
      </c>
      <c r="Q1331" s="145" t="str">
        <f t="shared" si="21"/>
        <v>35 - LE PETIT FOUGERAY</v>
      </c>
      <c r="R1331" s="140">
        <v>44639</v>
      </c>
      <c r="S1331" s="140">
        <v>44676</v>
      </c>
    </row>
    <row r="1332" spans="14:19">
      <c r="N1332" s="133" t="s">
        <v>6338</v>
      </c>
      <c r="O1332" s="133" t="s">
        <v>6377</v>
      </c>
      <c r="P1332" s="135" t="s">
        <v>1522</v>
      </c>
      <c r="Q1332" s="145" t="str">
        <f t="shared" si="21"/>
        <v>35 - LIEURON</v>
      </c>
      <c r="R1332" s="140">
        <v>44647</v>
      </c>
      <c r="S1332" s="140">
        <v>44685</v>
      </c>
    </row>
    <row r="1333" spans="14:19">
      <c r="N1333" s="133" t="s">
        <v>6338</v>
      </c>
      <c r="O1333" s="133" t="s">
        <v>6378</v>
      </c>
      <c r="P1333" s="135" t="s">
        <v>1523</v>
      </c>
      <c r="Q1333" s="145" t="str">
        <f t="shared" si="21"/>
        <v>35 - LOHEAC</v>
      </c>
      <c r="R1333" s="140">
        <v>44647</v>
      </c>
      <c r="S1333" s="140">
        <v>44685</v>
      </c>
    </row>
    <row r="1334" spans="14:19">
      <c r="N1334" s="133" t="s">
        <v>6338</v>
      </c>
      <c r="O1334" s="133" t="s">
        <v>6379</v>
      </c>
      <c r="P1334" s="135" t="s">
        <v>1524</v>
      </c>
      <c r="Q1334" s="145" t="str">
        <f t="shared" si="21"/>
        <v>35 - LONGAULNAY</v>
      </c>
      <c r="R1334" s="140">
        <v>44804</v>
      </c>
      <c r="S1334" s="140">
        <v>44852</v>
      </c>
    </row>
    <row r="1335" spans="14:19" ht="24">
      <c r="N1335" s="133" t="s">
        <v>6338</v>
      </c>
      <c r="O1335" s="133" t="s">
        <v>6380</v>
      </c>
      <c r="P1335" s="135" t="s">
        <v>1525</v>
      </c>
      <c r="Q1335" s="145" t="str">
        <f t="shared" si="21"/>
        <v>35 - MARCILLE ROBERT</v>
      </c>
      <c r="R1335" s="140">
        <v>44639</v>
      </c>
      <c r="S1335" s="140">
        <v>44676</v>
      </c>
    </row>
    <row r="1336" spans="14:19">
      <c r="N1336" s="133" t="s">
        <v>6338</v>
      </c>
      <c r="O1336" s="133" t="s">
        <v>6381</v>
      </c>
      <c r="P1336" s="135" t="s">
        <v>1526</v>
      </c>
      <c r="Q1336" s="145" t="str">
        <f t="shared" si="21"/>
        <v>35 - MEDREAC</v>
      </c>
      <c r="R1336" s="140">
        <v>44804</v>
      </c>
      <c r="S1336" s="140">
        <v>44852</v>
      </c>
    </row>
    <row r="1337" spans="14:19" ht="24">
      <c r="N1337" s="133" t="s">
        <v>6338</v>
      </c>
      <c r="O1337" s="133" t="s">
        <v>6382</v>
      </c>
      <c r="P1337" s="135" t="s">
        <v>1528</v>
      </c>
      <c r="Q1337" s="145" t="str">
        <f t="shared" si="21"/>
        <v>35 - MINIAC SOUS BECHREL</v>
      </c>
      <c r="R1337" s="140">
        <v>44804</v>
      </c>
      <c r="S1337" s="140">
        <v>44852</v>
      </c>
    </row>
    <row r="1338" spans="14:19" ht="24">
      <c r="N1338" s="133" t="s">
        <v>6338</v>
      </c>
      <c r="O1338" s="133" t="s">
        <v>6383</v>
      </c>
      <c r="P1338" s="135" t="s">
        <v>1529</v>
      </c>
      <c r="Q1338" s="145" t="str">
        <f t="shared" si="21"/>
        <v>35 - MONTAUBAN DE BRETAGNE</v>
      </c>
      <c r="R1338" s="140">
        <v>44804</v>
      </c>
      <c r="S1338" s="140">
        <v>44872</v>
      </c>
    </row>
    <row r="1339" spans="14:19" ht="108">
      <c r="N1339" s="133" t="s">
        <v>6338</v>
      </c>
      <c r="O1339" s="133" t="s">
        <v>6383</v>
      </c>
      <c r="P1339" s="135" t="s">
        <v>1530</v>
      </c>
      <c r="Q1339" s="145" t="str">
        <f t="shared" si="21"/>
        <v>35 - MONTAUBAN DE BRETAGNE
 PARTIE DE LA COMMUNE SITUÉE À L’EST DU TRIANGLE FORMÉ PAR LES ROUTES N12 ET N164</v>
      </c>
      <c r="R1339" s="140">
        <v>44813</v>
      </c>
      <c r="S1339" s="140">
        <v>44872</v>
      </c>
    </row>
    <row r="1340" spans="14:19" ht="120">
      <c r="N1340" s="133" t="s">
        <v>6338</v>
      </c>
      <c r="O1340" s="133" t="s">
        <v>6383</v>
      </c>
      <c r="P1340" s="135" t="s">
        <v>1531</v>
      </c>
      <c r="Q1340" s="145" t="str">
        <f t="shared" si="21"/>
        <v>35 - MONTAUBAN DE BRETAGNE
PARTIE DE LA COMMUNE SITUÉE À L’OUEST DU TRIANGLE FORMÉ PAR LES ROUTES N12 ET N164</v>
      </c>
      <c r="R1340" s="140">
        <v>44813</v>
      </c>
      <c r="S1340" s="140">
        <v>44872</v>
      </c>
    </row>
    <row r="1341" spans="14:19">
      <c r="N1341" s="133" t="s">
        <v>6338</v>
      </c>
      <c r="O1341" s="133" t="s">
        <v>6384</v>
      </c>
      <c r="P1341" s="135" t="s">
        <v>1533</v>
      </c>
      <c r="Q1341" s="145" t="str">
        <f t="shared" si="21"/>
        <v>35 - MOULINS</v>
      </c>
      <c r="R1341" s="140">
        <v>44639</v>
      </c>
      <c r="S1341" s="140">
        <v>44676</v>
      </c>
    </row>
    <row r="1342" spans="14:19">
      <c r="N1342" s="133" t="s">
        <v>6338</v>
      </c>
      <c r="O1342" s="133" t="s">
        <v>6385</v>
      </c>
      <c r="P1342" s="135" t="s">
        <v>1534</v>
      </c>
      <c r="Q1342" s="145" t="str">
        <f t="shared" si="21"/>
        <v>35 - MUEL</v>
      </c>
      <c r="R1342" s="140">
        <v>44813</v>
      </c>
      <c r="S1342" s="140">
        <v>44872</v>
      </c>
    </row>
    <row r="1343" spans="14:19">
      <c r="N1343" s="133" t="s">
        <v>6338</v>
      </c>
      <c r="O1343" s="133" t="s">
        <v>6386</v>
      </c>
      <c r="P1343" s="135" t="s">
        <v>1537</v>
      </c>
      <c r="Q1343" s="145" t="str">
        <f t="shared" si="21"/>
        <v>35 - NOUVOITOU</v>
      </c>
      <c r="R1343" s="140">
        <v>44639</v>
      </c>
      <c r="S1343" s="140">
        <v>44676</v>
      </c>
    </row>
    <row r="1344" spans="14:19">
      <c r="N1344" s="133" t="s">
        <v>6338</v>
      </c>
      <c r="O1344" s="133" t="s">
        <v>6387</v>
      </c>
      <c r="P1344" s="135" t="s">
        <v>1538</v>
      </c>
      <c r="Q1344" s="145" t="str">
        <f t="shared" si="21"/>
        <v>35 - PANCE</v>
      </c>
      <c r="R1344" s="140">
        <v>44647</v>
      </c>
      <c r="S1344" s="140">
        <v>44685</v>
      </c>
    </row>
    <row r="1345" spans="14:19">
      <c r="N1345" s="133" t="s">
        <v>6338</v>
      </c>
      <c r="O1345" s="133" t="s">
        <v>6388</v>
      </c>
      <c r="P1345" s="135" t="s">
        <v>1540</v>
      </c>
      <c r="Q1345" s="145" t="str">
        <f t="shared" si="21"/>
        <v>35 - PIPRIAC</v>
      </c>
      <c r="R1345" s="140">
        <v>44647</v>
      </c>
      <c r="S1345" s="140">
        <v>44685</v>
      </c>
    </row>
    <row r="1346" spans="14:19" ht="24">
      <c r="N1346" s="133" t="s">
        <v>6338</v>
      </c>
      <c r="O1346" s="133" t="s">
        <v>6389</v>
      </c>
      <c r="P1346" s="135" t="s">
        <v>1541</v>
      </c>
      <c r="Q1346" s="145" t="str">
        <f t="shared" si="21"/>
        <v>35 - PIRE SUR SEICHE</v>
      </c>
      <c r="R1346" s="140">
        <v>44639</v>
      </c>
      <c r="S1346" s="140">
        <v>44676</v>
      </c>
    </row>
    <row r="1347" spans="14:19">
      <c r="N1347" s="133" t="s">
        <v>6338</v>
      </c>
      <c r="O1347" s="133" t="s">
        <v>6390</v>
      </c>
      <c r="P1347" s="135" t="s">
        <v>1542</v>
      </c>
      <c r="Q1347" s="145" t="str">
        <f t="shared" si="21"/>
        <v>35 - PLECHATEL</v>
      </c>
      <c r="R1347" s="140">
        <v>44647</v>
      </c>
      <c r="S1347" s="140">
        <v>44685</v>
      </c>
    </row>
    <row r="1348" spans="14:19">
      <c r="N1348" s="133" t="s">
        <v>6338</v>
      </c>
      <c r="O1348" s="133" t="s">
        <v>6391</v>
      </c>
      <c r="P1348" s="135" t="s">
        <v>1543</v>
      </c>
      <c r="Q1348" s="145" t="str">
        <f t="shared" si="21"/>
        <v>35 - POLIGNE</v>
      </c>
      <c r="R1348" s="140">
        <v>44647</v>
      </c>
      <c r="S1348" s="140">
        <v>44685</v>
      </c>
    </row>
    <row r="1349" spans="14:19">
      <c r="N1349" s="133" t="s">
        <v>6338</v>
      </c>
      <c r="O1349" s="133" t="s">
        <v>6392</v>
      </c>
      <c r="P1349" s="135" t="s">
        <v>1544</v>
      </c>
      <c r="Q1349" s="145" t="str">
        <f t="shared" si="21"/>
        <v>35 - QUEDILLAC</v>
      </c>
      <c r="R1349" s="140">
        <v>44804</v>
      </c>
      <c r="S1349" s="140">
        <v>44872</v>
      </c>
    </row>
    <row r="1350" spans="14:19">
      <c r="N1350" s="133" t="s">
        <v>6338</v>
      </c>
      <c r="O1350" s="133" t="s">
        <v>6393</v>
      </c>
      <c r="P1350" s="135" t="s">
        <v>1545</v>
      </c>
      <c r="Q1350" s="145" t="str">
        <f t="shared" si="21"/>
        <v>35 - RETIERS</v>
      </c>
      <c r="R1350" s="140">
        <v>44639</v>
      </c>
      <c r="S1350" s="140">
        <v>44676</v>
      </c>
    </row>
    <row r="1351" spans="14:19">
      <c r="N1351" s="133" t="s">
        <v>6338</v>
      </c>
      <c r="O1351" s="133" t="s">
        <v>6394</v>
      </c>
      <c r="P1351" s="135" t="s">
        <v>1546</v>
      </c>
      <c r="Q1351" s="145" t="str">
        <f t="shared" si="21"/>
        <v>35 - ROMILLE</v>
      </c>
      <c r="R1351" s="140">
        <v>44804</v>
      </c>
      <c r="S1351" s="140">
        <v>44852</v>
      </c>
    </row>
    <row r="1352" spans="14:19">
      <c r="N1352" s="133" t="s">
        <v>6338</v>
      </c>
      <c r="O1352" s="133" t="s">
        <v>6395</v>
      </c>
      <c r="P1352" s="135" t="s">
        <v>1548</v>
      </c>
      <c r="Q1352" s="145" t="str">
        <f t="shared" si="21"/>
        <v>35 - SAINT ARMEL</v>
      </c>
      <c r="R1352" s="140">
        <v>44639</v>
      </c>
      <c r="S1352" s="140">
        <v>44676</v>
      </c>
    </row>
    <row r="1353" spans="14:19" ht="24">
      <c r="N1353" s="133" t="s">
        <v>6338</v>
      </c>
      <c r="O1353" s="133" t="s">
        <v>6396</v>
      </c>
      <c r="P1353" s="135" t="s">
        <v>1550</v>
      </c>
      <c r="Q1353" s="145" t="str">
        <f t="shared" si="21"/>
        <v>35 - SAINT GANTON</v>
      </c>
      <c r="R1353" s="140">
        <v>44647</v>
      </c>
      <c r="S1353" s="140">
        <v>44685</v>
      </c>
    </row>
    <row r="1354" spans="14:19" ht="24">
      <c r="N1354" s="133" t="s">
        <v>6338</v>
      </c>
      <c r="O1354" s="133" t="s">
        <v>6397</v>
      </c>
      <c r="P1354" s="135" t="s">
        <v>1551</v>
      </c>
      <c r="Q1354" s="145" t="str">
        <f t="shared" si="21"/>
        <v>35 - SAINT MALO DE PHILY</v>
      </c>
      <c r="R1354" s="140">
        <v>44647</v>
      </c>
      <c r="S1354" s="140">
        <v>44685</v>
      </c>
    </row>
    <row r="1355" spans="14:19" ht="24">
      <c r="N1355" s="133" t="s">
        <v>6338</v>
      </c>
      <c r="O1355" s="133" t="s">
        <v>6398</v>
      </c>
      <c r="P1355" s="135" t="s">
        <v>1552</v>
      </c>
      <c r="Q1355" s="145" t="str">
        <f t="shared" ref="Q1355:Q1418" si="22">CONCATENATE(N1355," - ",P1355)</f>
        <v>35 - SAINT MAUGAN</v>
      </c>
      <c r="R1355" s="140">
        <v>44813</v>
      </c>
      <c r="S1355" s="140">
        <v>44872</v>
      </c>
    </row>
    <row r="1356" spans="14:19" ht="24">
      <c r="N1356" s="133" t="s">
        <v>6338</v>
      </c>
      <c r="O1356" s="133" t="s">
        <v>6361</v>
      </c>
      <c r="P1356" s="135" t="s">
        <v>1554</v>
      </c>
      <c r="Q1356" s="145" t="str">
        <f t="shared" si="22"/>
        <v>35 - SAINT MEEN LE GRNAD</v>
      </c>
      <c r="R1356" s="140">
        <v>44813</v>
      </c>
      <c r="S1356" s="140">
        <v>44872</v>
      </c>
    </row>
    <row r="1357" spans="14:19">
      <c r="N1357" s="133" t="s">
        <v>6338</v>
      </c>
      <c r="O1357" s="133" t="s">
        <v>6399</v>
      </c>
      <c r="P1357" s="135" t="s">
        <v>1557</v>
      </c>
      <c r="Q1357" s="145" t="str">
        <f t="shared" si="22"/>
        <v>35 - SAINT SENOUX</v>
      </c>
      <c r="R1357" s="140">
        <v>44647</v>
      </c>
      <c r="S1357" s="140">
        <v>44685</v>
      </c>
    </row>
    <row r="1358" spans="14:19" ht="24">
      <c r="N1358" s="133" t="s">
        <v>6338</v>
      </c>
      <c r="O1358" s="133" t="s">
        <v>6400</v>
      </c>
      <c r="P1358" s="135" t="s">
        <v>1558</v>
      </c>
      <c r="Q1358" s="145" t="str">
        <f t="shared" si="22"/>
        <v>35 - SAINT SULPICE DES LANDES</v>
      </c>
      <c r="R1358" s="140">
        <v>44647</v>
      </c>
      <c r="S1358" s="140">
        <v>44685</v>
      </c>
    </row>
    <row r="1359" spans="14:19">
      <c r="N1359" s="133" t="s">
        <v>6338</v>
      </c>
      <c r="O1359" s="133" t="s">
        <v>6401</v>
      </c>
      <c r="P1359" s="135" t="s">
        <v>1559</v>
      </c>
      <c r="Q1359" s="145" t="str">
        <f t="shared" si="22"/>
        <v>35 - SAINT UNIAC</v>
      </c>
      <c r="R1359" s="140">
        <v>44813</v>
      </c>
      <c r="S1359" s="140">
        <v>44872</v>
      </c>
    </row>
    <row r="1360" spans="14:19" ht="24">
      <c r="N1360" s="133" t="s">
        <v>6338</v>
      </c>
      <c r="O1360" s="133" t="s">
        <v>6402</v>
      </c>
      <c r="P1360" s="135" t="s">
        <v>1547</v>
      </c>
      <c r="Q1360" s="145" t="str">
        <f t="shared" si="22"/>
        <v>35 - SAINTE ANNE SUR VIALINE</v>
      </c>
      <c r="R1360" s="140">
        <v>44647</v>
      </c>
      <c r="S1360" s="140">
        <v>44685</v>
      </c>
    </row>
    <row r="1361" spans="14:19" ht="24">
      <c r="N1361" s="133" t="s">
        <v>6338</v>
      </c>
      <c r="O1361" s="133" t="s">
        <v>6403</v>
      </c>
      <c r="P1361" s="135" t="s">
        <v>1549</v>
      </c>
      <c r="Q1361" s="145" t="str">
        <f t="shared" si="22"/>
        <v>35 - SAINTE COLOMBE</v>
      </c>
      <c r="R1361" s="140">
        <v>44639</v>
      </c>
      <c r="S1361" s="140">
        <v>44676</v>
      </c>
    </row>
    <row r="1362" spans="14:19">
      <c r="N1362" s="133" t="s">
        <v>6338</v>
      </c>
      <c r="O1362" s="133" t="s">
        <v>6404</v>
      </c>
      <c r="P1362" s="135" t="s">
        <v>1556</v>
      </c>
      <c r="Q1362" s="145" t="str">
        <f t="shared" si="22"/>
        <v>35 - SAINT-PERN</v>
      </c>
      <c r="R1362" s="140">
        <v>44804</v>
      </c>
      <c r="S1362" s="140">
        <v>44852</v>
      </c>
    </row>
    <row r="1363" spans="14:19">
      <c r="N1363" s="133" t="s">
        <v>6338</v>
      </c>
      <c r="O1363" s="133" t="s">
        <v>6405</v>
      </c>
      <c r="P1363" s="135" t="s">
        <v>1560</v>
      </c>
      <c r="Q1363" s="145" t="str">
        <f t="shared" si="22"/>
        <v>35 - SAULNIERES</v>
      </c>
      <c r="R1363" s="140">
        <v>44639</v>
      </c>
      <c r="S1363" s="140">
        <v>44676</v>
      </c>
    </row>
    <row r="1364" spans="14:19" ht="24">
      <c r="N1364" s="133" t="s">
        <v>6338</v>
      </c>
      <c r="O1364" s="133" t="s">
        <v>6406</v>
      </c>
      <c r="P1364" s="135" t="s">
        <v>1561</v>
      </c>
      <c r="Q1364" s="145" t="str">
        <f t="shared" si="22"/>
        <v>35 - SEL DE BRETAGNE</v>
      </c>
      <c r="R1364" s="140">
        <v>44639</v>
      </c>
      <c r="S1364" s="140">
        <v>44676</v>
      </c>
    </row>
    <row r="1365" spans="14:19" ht="24">
      <c r="N1365" s="133" t="s">
        <v>6338</v>
      </c>
      <c r="O1365" s="133" t="s">
        <v>6407</v>
      </c>
      <c r="P1365" s="135" t="s">
        <v>1555</v>
      </c>
      <c r="Q1365" s="145" t="str">
        <f t="shared" si="22"/>
        <v>35 - ST ONEN LA CHAPELLE</v>
      </c>
      <c r="R1365" s="140">
        <v>44813</v>
      </c>
      <c r="S1365" s="140">
        <v>44872</v>
      </c>
    </row>
    <row r="1366" spans="14:19">
      <c r="N1366" s="133" t="s">
        <v>6338</v>
      </c>
      <c r="O1366" s="133" t="s">
        <v>6408</v>
      </c>
      <c r="P1366" s="135" t="s">
        <v>1562</v>
      </c>
      <c r="Q1366" s="145" t="str">
        <f t="shared" si="22"/>
        <v>35 - TEILLAY</v>
      </c>
      <c r="R1366" s="140">
        <v>44647</v>
      </c>
      <c r="S1366" s="140">
        <v>44685</v>
      </c>
    </row>
    <row r="1367" spans="14:19" ht="24">
      <c r="N1367" s="133" t="s">
        <v>6338</v>
      </c>
      <c r="O1367" s="133" t="s">
        <v>6409</v>
      </c>
      <c r="P1367" s="135" t="s">
        <v>1563</v>
      </c>
      <c r="Q1367" s="145" t="str">
        <f t="shared" si="22"/>
        <v>35 - THEIL DE BRETAGNE</v>
      </c>
      <c r="R1367" s="140">
        <v>44639</v>
      </c>
      <c r="S1367" s="140">
        <v>44676</v>
      </c>
    </row>
    <row r="1368" spans="14:19">
      <c r="N1368" s="133" t="s">
        <v>6338</v>
      </c>
      <c r="O1368" s="133" t="s">
        <v>6410</v>
      </c>
      <c r="P1368" s="135" t="s">
        <v>1564</v>
      </c>
      <c r="Q1368" s="145" t="str">
        <f t="shared" si="22"/>
        <v>35 - THOURIE</v>
      </c>
      <c r="R1368" s="140">
        <v>44639</v>
      </c>
      <c r="S1368" s="140">
        <v>44676</v>
      </c>
    </row>
    <row r="1369" spans="14:19">
      <c r="N1369" s="133" t="s">
        <v>6338</v>
      </c>
      <c r="O1369" s="133" t="s">
        <v>6411</v>
      </c>
      <c r="P1369" s="135" t="s">
        <v>1565</v>
      </c>
      <c r="Q1369" s="145" t="str">
        <f t="shared" si="22"/>
        <v>35 - TRESBOEUF</v>
      </c>
      <c r="R1369" s="140">
        <v>44639</v>
      </c>
      <c r="S1369" s="140">
        <v>44676</v>
      </c>
    </row>
    <row r="1370" spans="14:19" ht="24">
      <c r="N1370" s="133" t="s">
        <v>6412</v>
      </c>
      <c r="O1370" s="133" t="s">
        <v>6413</v>
      </c>
      <c r="P1370" s="135" t="s">
        <v>1566</v>
      </c>
      <c r="Q1370" s="145" t="str">
        <f t="shared" si="22"/>
        <v>36 - ARGENTON-SUR-CREUSE</v>
      </c>
      <c r="R1370" s="140">
        <v>44572</v>
      </c>
      <c r="S1370" s="140">
        <v>44624</v>
      </c>
    </row>
    <row r="1371" spans="14:19">
      <c r="N1371" s="133" t="s">
        <v>6412</v>
      </c>
      <c r="O1371" s="133" t="s">
        <v>6414</v>
      </c>
      <c r="P1371" s="135" t="s">
        <v>442</v>
      </c>
      <c r="Q1371" s="145" t="str">
        <f t="shared" si="22"/>
        <v>36 - CHALAIS</v>
      </c>
      <c r="R1371" s="140">
        <v>44572</v>
      </c>
      <c r="S1371" s="140">
        <v>44624</v>
      </c>
    </row>
    <row r="1372" spans="14:19">
      <c r="N1372" s="133" t="s">
        <v>6412</v>
      </c>
      <c r="O1372" s="133" t="s">
        <v>6415</v>
      </c>
      <c r="P1372" s="135" t="s">
        <v>1567</v>
      </c>
      <c r="Q1372" s="145" t="str">
        <f t="shared" si="22"/>
        <v>36 - CHASSENEUIL</v>
      </c>
      <c r="R1372" s="140">
        <v>44572</v>
      </c>
      <c r="S1372" s="140">
        <v>44624</v>
      </c>
    </row>
    <row r="1373" spans="14:19" ht="24">
      <c r="N1373" s="133" t="s">
        <v>6412</v>
      </c>
      <c r="O1373" s="133" t="s">
        <v>6416</v>
      </c>
      <c r="P1373" s="135" t="s">
        <v>1568</v>
      </c>
      <c r="Q1373" s="145" t="str">
        <f t="shared" si="22"/>
        <v>36 - CHATILLON SUR INDRE</v>
      </c>
      <c r="R1373" s="140">
        <v>44630</v>
      </c>
      <c r="S1373" s="140">
        <v>44666</v>
      </c>
    </row>
    <row r="1374" spans="14:19">
      <c r="N1374" s="133" t="s">
        <v>6412</v>
      </c>
      <c r="O1374" s="133" t="s">
        <v>6417</v>
      </c>
      <c r="P1374" s="135" t="s">
        <v>1569</v>
      </c>
      <c r="Q1374" s="145" t="str">
        <f t="shared" si="22"/>
        <v>36 - CHITRAY</v>
      </c>
      <c r="R1374" s="140">
        <v>44572</v>
      </c>
      <c r="S1374" s="140">
        <v>44624</v>
      </c>
    </row>
    <row r="1375" spans="14:19">
      <c r="N1375" s="133" t="s">
        <v>6412</v>
      </c>
      <c r="O1375" s="133" t="s">
        <v>6418</v>
      </c>
      <c r="P1375" s="135" t="s">
        <v>1570</v>
      </c>
      <c r="Q1375" s="145" t="str">
        <f t="shared" si="22"/>
        <v>36 - CIRON</v>
      </c>
      <c r="R1375" s="140">
        <v>44572</v>
      </c>
      <c r="S1375" s="140">
        <v>44624</v>
      </c>
    </row>
    <row r="1376" spans="14:19">
      <c r="N1376" s="133" t="s">
        <v>6412</v>
      </c>
      <c r="O1376" s="133" t="s">
        <v>6419</v>
      </c>
      <c r="P1376" s="135" t="s">
        <v>1571</v>
      </c>
      <c r="Q1376" s="145" t="str">
        <f t="shared" si="22"/>
        <v>36 - CLERE DU BOIS</v>
      </c>
      <c r="R1376" s="140">
        <v>44630</v>
      </c>
      <c r="S1376" s="140">
        <v>44666</v>
      </c>
    </row>
    <row r="1377" spans="14:19">
      <c r="N1377" s="133" t="s">
        <v>6412</v>
      </c>
      <c r="O1377" s="133" t="s">
        <v>6420</v>
      </c>
      <c r="P1377" s="135" t="s">
        <v>1588</v>
      </c>
      <c r="Q1377" s="145" t="str">
        <f t="shared" si="22"/>
        <v>36 - ECUEILLE</v>
      </c>
      <c r="R1377" s="140">
        <v>44610</v>
      </c>
      <c r="S1377" s="140">
        <v>44643</v>
      </c>
    </row>
    <row r="1378" spans="14:19" ht="48">
      <c r="N1378" s="133" t="s">
        <v>6412</v>
      </c>
      <c r="O1378" s="133" t="s">
        <v>6421</v>
      </c>
      <c r="P1378" s="135" t="s">
        <v>1572</v>
      </c>
      <c r="Q1378" s="145" t="str">
        <f t="shared" si="22"/>
        <v>36 - FLERE LA RIVIERE (AUTRE PARTIE)</v>
      </c>
      <c r="R1378" s="140">
        <v>44630</v>
      </c>
      <c r="S1378" s="140">
        <v>44666</v>
      </c>
    </row>
    <row r="1379" spans="14:19" ht="36">
      <c r="N1379" s="133" t="s">
        <v>6412</v>
      </c>
      <c r="O1379" s="133" t="s">
        <v>6421</v>
      </c>
      <c r="P1379" s="135" t="s">
        <v>1573</v>
      </c>
      <c r="Q1379" s="145" t="str">
        <f t="shared" si="22"/>
        <v>36 - FLERE LA RIVIERE (PARTIE)</v>
      </c>
      <c r="R1379" s="140">
        <v>44630</v>
      </c>
      <c r="S1379" s="140">
        <v>44666</v>
      </c>
    </row>
    <row r="1380" spans="14:19" ht="36">
      <c r="N1380" s="133" t="s">
        <v>6412</v>
      </c>
      <c r="O1380" s="133" t="s">
        <v>6422</v>
      </c>
      <c r="P1380" s="135" t="s">
        <v>1579</v>
      </c>
      <c r="Q1380" s="145" t="str">
        <f t="shared" si="22"/>
        <v>36 - LE PONT-CHRETIEN-CHABENET</v>
      </c>
      <c r="R1380" s="140">
        <v>44572</v>
      </c>
      <c r="S1380" s="140">
        <v>44624</v>
      </c>
    </row>
    <row r="1381" spans="14:19">
      <c r="N1381" s="133" t="s">
        <v>6412</v>
      </c>
      <c r="O1381" s="133" t="s">
        <v>6423</v>
      </c>
      <c r="P1381" s="135" t="s">
        <v>1591</v>
      </c>
      <c r="Q1381" s="145" t="str">
        <f t="shared" si="22"/>
        <v>36 - LUCAY LE MALE</v>
      </c>
      <c r="R1381" s="140">
        <v>44610</v>
      </c>
      <c r="S1381" s="140">
        <v>44643</v>
      </c>
    </row>
    <row r="1382" spans="14:19">
      <c r="N1382" s="133" t="s">
        <v>6412</v>
      </c>
      <c r="O1382" s="133" t="s">
        <v>6424</v>
      </c>
      <c r="P1382" s="135" t="s">
        <v>1574</v>
      </c>
      <c r="Q1382" s="145" t="str">
        <f t="shared" si="22"/>
        <v>36 - LUZERET</v>
      </c>
      <c r="R1382" s="140">
        <v>44572</v>
      </c>
      <c r="S1382" s="140">
        <v>44624</v>
      </c>
    </row>
    <row r="1383" spans="14:19">
      <c r="N1383" s="133" t="s">
        <v>6412</v>
      </c>
      <c r="O1383" s="133" t="s">
        <v>6425</v>
      </c>
      <c r="P1383" s="135" t="s">
        <v>1575</v>
      </c>
      <c r="Q1383" s="145" t="str">
        <f t="shared" si="22"/>
        <v>36 - MIGNE</v>
      </c>
      <c r="R1383" s="140">
        <v>44572</v>
      </c>
      <c r="S1383" s="140">
        <v>44624</v>
      </c>
    </row>
    <row r="1384" spans="14:19" ht="24">
      <c r="N1384" s="133" t="s">
        <v>6412</v>
      </c>
      <c r="O1384" s="133" t="s">
        <v>6426</v>
      </c>
      <c r="P1384" s="135" t="s">
        <v>1576</v>
      </c>
      <c r="Q1384" s="145" t="str">
        <f t="shared" si="22"/>
        <v>36 - NURET-LE-FERRON</v>
      </c>
      <c r="R1384" s="140">
        <v>44572</v>
      </c>
      <c r="S1384" s="140">
        <v>44624</v>
      </c>
    </row>
    <row r="1385" spans="14:19">
      <c r="N1385" s="133" t="s">
        <v>6412</v>
      </c>
      <c r="O1385" s="133" t="s">
        <v>6427</v>
      </c>
      <c r="P1385" s="135" t="s">
        <v>1577</v>
      </c>
      <c r="Q1385" s="145" t="str">
        <f t="shared" si="22"/>
        <v>36 - OBTERRE</v>
      </c>
      <c r="R1385" s="140">
        <v>44630</v>
      </c>
      <c r="S1385" s="140">
        <v>44666</v>
      </c>
    </row>
    <row r="1386" spans="14:19">
      <c r="N1386" s="133" t="s">
        <v>6412</v>
      </c>
      <c r="O1386" s="133" t="s">
        <v>6428</v>
      </c>
      <c r="P1386" s="135" t="s">
        <v>1578</v>
      </c>
      <c r="Q1386" s="145" t="str">
        <f t="shared" si="22"/>
        <v>36 - OULCHES</v>
      </c>
      <c r="R1386" s="140">
        <v>44572</v>
      </c>
      <c r="S1386" s="140">
        <v>44624</v>
      </c>
    </row>
    <row r="1387" spans="14:19">
      <c r="N1387" s="133" t="s">
        <v>6412</v>
      </c>
      <c r="O1387" s="133" t="s">
        <v>6429</v>
      </c>
      <c r="P1387" s="135" t="s">
        <v>1580</v>
      </c>
      <c r="Q1387" s="145" t="str">
        <f t="shared" si="22"/>
        <v>36 - PRISSAC</v>
      </c>
      <c r="R1387" s="140">
        <v>44572</v>
      </c>
      <c r="S1387" s="140">
        <v>44624</v>
      </c>
    </row>
    <row r="1388" spans="14:19">
      <c r="N1388" s="133" t="s">
        <v>6412</v>
      </c>
      <c r="O1388" s="133" t="s">
        <v>6430</v>
      </c>
      <c r="P1388" s="135" t="s">
        <v>1581</v>
      </c>
      <c r="Q1388" s="145" t="str">
        <f t="shared" si="22"/>
        <v>36 - RIVARENNES</v>
      </c>
      <c r="R1388" s="140">
        <v>44572</v>
      </c>
      <c r="S1388" s="140">
        <v>44624</v>
      </c>
    </row>
    <row r="1389" spans="14:19">
      <c r="N1389" s="133" t="s">
        <v>6412</v>
      </c>
      <c r="O1389" s="133" t="s">
        <v>6431</v>
      </c>
      <c r="P1389" s="135" t="s">
        <v>464</v>
      </c>
      <c r="Q1389" s="145" t="str">
        <f t="shared" si="22"/>
        <v>36 - RUFFEC</v>
      </c>
      <c r="R1389" s="140">
        <v>44572</v>
      </c>
      <c r="S1389" s="140">
        <v>44624</v>
      </c>
    </row>
    <row r="1390" spans="14:19" ht="24">
      <c r="N1390" s="133" t="s">
        <v>6412</v>
      </c>
      <c r="O1390" s="133" t="s">
        <v>6432</v>
      </c>
      <c r="P1390" s="135" t="s">
        <v>1582</v>
      </c>
      <c r="Q1390" s="145" t="str">
        <f t="shared" si="22"/>
        <v>36 - SACIERGES-SAINT-MARTIN</v>
      </c>
      <c r="R1390" s="140">
        <v>44572</v>
      </c>
      <c r="S1390" s="140">
        <v>44624</v>
      </c>
    </row>
    <row r="1391" spans="14:19" ht="24">
      <c r="N1391" s="133" t="s">
        <v>6412</v>
      </c>
      <c r="O1391" s="133" t="s">
        <v>6433</v>
      </c>
      <c r="P1391" s="135" t="s">
        <v>1583</v>
      </c>
      <c r="Q1391" s="145" t="str">
        <f t="shared" si="22"/>
        <v>36 - SAINT CYRAN DU JAMBOT</v>
      </c>
      <c r="R1391" s="140">
        <v>44630</v>
      </c>
      <c r="S1391" s="140">
        <v>44666</v>
      </c>
    </row>
    <row r="1392" spans="14:19" ht="24">
      <c r="N1392" s="133" t="s">
        <v>6412</v>
      </c>
      <c r="O1392" s="133" t="s">
        <v>6434</v>
      </c>
      <c r="P1392" s="135" t="s">
        <v>1584</v>
      </c>
      <c r="Q1392" s="145" t="str">
        <f t="shared" si="22"/>
        <v>36 - SAINT-GAULTIER</v>
      </c>
      <c r="R1392" s="140">
        <v>44572</v>
      </c>
      <c r="S1392" s="140">
        <v>44624</v>
      </c>
    </row>
    <row r="1393" spans="14:19">
      <c r="N1393" s="133" t="s">
        <v>6412</v>
      </c>
      <c r="O1393" s="133" t="s">
        <v>6435</v>
      </c>
      <c r="P1393" s="135" t="s">
        <v>1585</v>
      </c>
      <c r="Q1393" s="145" t="str">
        <f t="shared" si="22"/>
        <v>36 - SAINT-MARCEL</v>
      </c>
      <c r="R1393" s="140">
        <v>44572</v>
      </c>
      <c r="S1393" s="140">
        <v>44624</v>
      </c>
    </row>
    <row r="1394" spans="14:19">
      <c r="N1394" s="133" t="s">
        <v>6412</v>
      </c>
      <c r="O1394" s="133" t="s">
        <v>6436</v>
      </c>
      <c r="P1394" s="135" t="s">
        <v>1586</v>
      </c>
      <c r="Q1394" s="145" t="str">
        <f t="shared" si="22"/>
        <v>36 - THENAY</v>
      </c>
      <c r="R1394" s="140">
        <v>44572</v>
      </c>
      <c r="S1394" s="140">
        <v>44624</v>
      </c>
    </row>
    <row r="1395" spans="14:19">
      <c r="N1395" s="133" t="s">
        <v>6412</v>
      </c>
      <c r="O1395" s="133" t="s">
        <v>6437</v>
      </c>
      <c r="P1395" s="135" t="s">
        <v>1587</v>
      </c>
      <c r="Q1395" s="145" t="str">
        <f t="shared" si="22"/>
        <v>36 - VIGOUX</v>
      </c>
      <c r="R1395" s="140">
        <v>44572</v>
      </c>
      <c r="S1395" s="140">
        <v>44624</v>
      </c>
    </row>
    <row r="1396" spans="14:19" ht="60">
      <c r="N1396" s="133" t="s">
        <v>6412</v>
      </c>
      <c r="O1396" s="133" t="s">
        <v>6438</v>
      </c>
      <c r="P1396" s="135" t="s">
        <v>1589</v>
      </c>
      <c r="Q1396" s="145" t="str">
        <f t="shared" si="22"/>
        <v>36 - VILLENTROIS FAVEROLLES EN BERRY (AUTRE PARTIE)</v>
      </c>
      <c r="R1396" s="140">
        <v>44610</v>
      </c>
      <c r="S1396" s="140">
        <v>44643</v>
      </c>
    </row>
    <row r="1397" spans="14:19" ht="48">
      <c r="N1397" s="133" t="s">
        <v>6412</v>
      </c>
      <c r="O1397" s="133" t="s">
        <v>6438</v>
      </c>
      <c r="P1397" s="135" t="s">
        <v>1590</v>
      </c>
      <c r="Q1397" s="145" t="str">
        <f t="shared" si="22"/>
        <v>36 - VILLENTROIS FAVEROLLES EN BERRY (PARTIE)</v>
      </c>
      <c r="R1397" s="140">
        <v>44610</v>
      </c>
      <c r="S1397" s="140">
        <v>44643</v>
      </c>
    </row>
    <row r="1398" spans="14:19" ht="24">
      <c r="N1398" s="133" t="s">
        <v>6439</v>
      </c>
      <c r="O1398" s="133" t="s">
        <v>6440</v>
      </c>
      <c r="P1398" s="135" t="s">
        <v>1592</v>
      </c>
      <c r="Q1398" s="145" t="str">
        <f t="shared" si="22"/>
        <v>37 - AZAY-SUR-INDRE</v>
      </c>
      <c r="R1398" s="140"/>
      <c r="S1398" s="140"/>
    </row>
    <row r="1399" spans="14:19" ht="24">
      <c r="N1399" s="133" t="s">
        <v>6439</v>
      </c>
      <c r="O1399" s="133" t="s">
        <v>6441</v>
      </c>
      <c r="P1399" s="135" t="s">
        <v>1593</v>
      </c>
      <c r="Q1399" s="145" t="str">
        <f t="shared" si="22"/>
        <v>37 - BEAULIEU-LES-LOCHES</v>
      </c>
      <c r="R1399" s="140"/>
      <c r="S1399" s="140"/>
    </row>
    <row r="1400" spans="14:19" ht="24">
      <c r="N1400" s="133" t="s">
        <v>6439</v>
      </c>
      <c r="O1400" s="133" t="s">
        <v>6442</v>
      </c>
      <c r="P1400" s="135" t="s">
        <v>1594</v>
      </c>
      <c r="Q1400" s="145" t="str">
        <f t="shared" si="22"/>
        <v>37 - BEAUMONT-VILLAGE</v>
      </c>
      <c r="R1400" s="140">
        <v>44607</v>
      </c>
      <c r="S1400" s="140">
        <v>44643</v>
      </c>
    </row>
    <row r="1401" spans="14:19" ht="24">
      <c r="N1401" s="133" t="s">
        <v>6439</v>
      </c>
      <c r="O1401" s="133" t="s">
        <v>6443</v>
      </c>
      <c r="P1401" s="135" t="s">
        <v>1595</v>
      </c>
      <c r="Q1401" s="145" t="str">
        <f t="shared" si="22"/>
        <v>37 - BETZ LE CHATEAU</v>
      </c>
      <c r="R1401" s="140">
        <v>44629</v>
      </c>
      <c r="S1401" s="140">
        <v>44676</v>
      </c>
    </row>
    <row r="1402" spans="14:19">
      <c r="N1402" s="133" t="s">
        <v>6439</v>
      </c>
      <c r="O1402" s="133" t="s">
        <v>6444</v>
      </c>
      <c r="P1402" s="135" t="s">
        <v>1596</v>
      </c>
      <c r="Q1402" s="145" t="str">
        <f t="shared" si="22"/>
        <v>37 - BLERE</v>
      </c>
      <c r="R1402" s="140"/>
      <c r="S1402" s="140"/>
    </row>
    <row r="1403" spans="14:19">
      <c r="N1403" s="133" t="s">
        <v>6439</v>
      </c>
      <c r="O1403" s="133" t="s">
        <v>6445</v>
      </c>
      <c r="P1403" s="135" t="s">
        <v>1597</v>
      </c>
      <c r="Q1403" s="145" t="str">
        <f t="shared" si="22"/>
        <v>37 - BRIDORE</v>
      </c>
      <c r="R1403" s="140">
        <v>44629</v>
      </c>
      <c r="S1403" s="140">
        <v>44676</v>
      </c>
    </row>
    <row r="1404" spans="14:19" ht="24">
      <c r="N1404" s="133" t="s">
        <v>6439</v>
      </c>
      <c r="O1404" s="133" t="s">
        <v>6446</v>
      </c>
      <c r="P1404" s="135" t="s">
        <v>1598</v>
      </c>
      <c r="Q1404" s="145" t="str">
        <f t="shared" si="22"/>
        <v>37 - CERE-LA-RONDE</v>
      </c>
      <c r="R1404" s="140">
        <v>44607</v>
      </c>
      <c r="S1404" s="140">
        <v>44641</v>
      </c>
    </row>
    <row r="1405" spans="14:19" ht="24">
      <c r="N1405" s="133" t="s">
        <v>6439</v>
      </c>
      <c r="O1405" s="133" t="s">
        <v>6447</v>
      </c>
      <c r="P1405" s="135" t="s">
        <v>1599</v>
      </c>
      <c r="Q1405" s="145" t="str">
        <f t="shared" si="22"/>
        <v>37 - CHAMBOURG-SUR-INDRE</v>
      </c>
      <c r="R1405" s="140"/>
      <c r="S1405" s="140"/>
    </row>
    <row r="1406" spans="14:19" ht="24">
      <c r="N1406" s="133" t="s">
        <v>6439</v>
      </c>
      <c r="O1406" s="133" t="s">
        <v>6448</v>
      </c>
      <c r="P1406" s="135" t="s">
        <v>1600</v>
      </c>
      <c r="Q1406" s="145" t="str">
        <f t="shared" si="22"/>
        <v>37 - CHANCEAUX-PRES-LOCHES</v>
      </c>
      <c r="R1406" s="140"/>
      <c r="S1406" s="140"/>
    </row>
    <row r="1407" spans="14:19">
      <c r="N1407" s="133" t="s">
        <v>6439</v>
      </c>
      <c r="O1407" s="133" t="s">
        <v>6449</v>
      </c>
      <c r="P1407" s="135" t="s">
        <v>1601</v>
      </c>
      <c r="Q1407" s="145" t="str">
        <f t="shared" si="22"/>
        <v>37 - CHARNIZAY</v>
      </c>
      <c r="R1407" s="140">
        <v>44629</v>
      </c>
      <c r="S1407" s="140">
        <v>44676</v>
      </c>
    </row>
    <row r="1408" spans="14:19">
      <c r="N1408" s="133" t="s">
        <v>6439</v>
      </c>
      <c r="O1408" s="133" t="s">
        <v>6450</v>
      </c>
      <c r="P1408" s="135" t="s">
        <v>1602</v>
      </c>
      <c r="Q1408" s="145" t="str">
        <f t="shared" si="22"/>
        <v>37 - CHEDIGNY</v>
      </c>
      <c r="R1408" s="140"/>
      <c r="S1408" s="140"/>
    </row>
    <row r="1409" spans="14:19" ht="24">
      <c r="N1409" s="133" t="s">
        <v>6439</v>
      </c>
      <c r="O1409" s="133" t="s">
        <v>6451</v>
      </c>
      <c r="P1409" s="135" t="s">
        <v>1603</v>
      </c>
      <c r="Q1409" s="145" t="str">
        <f t="shared" si="22"/>
        <v>37 - CHEMILLE-SUR-INDROIS</v>
      </c>
      <c r="R1409" s="140">
        <v>44607</v>
      </c>
      <c r="S1409" s="140">
        <v>44641</v>
      </c>
    </row>
    <row r="1410" spans="14:19">
      <c r="N1410" s="133" t="s">
        <v>6439</v>
      </c>
      <c r="O1410" s="133" t="s">
        <v>6452</v>
      </c>
      <c r="P1410" s="135" t="s">
        <v>1604</v>
      </c>
      <c r="Q1410" s="145" t="str">
        <f t="shared" si="22"/>
        <v>37 - CIGOGNE</v>
      </c>
      <c r="R1410" s="140"/>
      <c r="S1410" s="140"/>
    </row>
    <row r="1411" spans="14:19">
      <c r="N1411" s="133" t="s">
        <v>6439</v>
      </c>
      <c r="O1411" s="133" t="s">
        <v>6453</v>
      </c>
      <c r="P1411" s="135" t="s">
        <v>1605</v>
      </c>
      <c r="Q1411" s="145" t="str">
        <f t="shared" si="22"/>
        <v>37 - COURCAY</v>
      </c>
      <c r="R1411" s="140"/>
      <c r="S1411" s="140"/>
    </row>
    <row r="1412" spans="14:19">
      <c r="N1412" s="133" t="s">
        <v>6439</v>
      </c>
      <c r="O1412" s="133" t="s">
        <v>6454</v>
      </c>
      <c r="P1412" s="135" t="s">
        <v>1606</v>
      </c>
      <c r="Q1412" s="145" t="str">
        <f t="shared" si="22"/>
        <v>37 - DOLUS-LE-SEC</v>
      </c>
      <c r="R1412" s="140"/>
      <c r="S1412" s="140"/>
    </row>
    <row r="1413" spans="14:19" ht="24">
      <c r="N1413" s="133" t="s">
        <v>6439</v>
      </c>
      <c r="O1413" s="133" t="s">
        <v>6455</v>
      </c>
      <c r="P1413" s="135" t="s">
        <v>1607</v>
      </c>
      <c r="Q1413" s="145" t="str">
        <f t="shared" si="22"/>
        <v>37 - FERRIERE-SUR-BEAULIEU</v>
      </c>
      <c r="R1413" s="140"/>
      <c r="S1413" s="140"/>
    </row>
    <row r="1414" spans="14:19">
      <c r="N1414" s="133" t="s">
        <v>6439</v>
      </c>
      <c r="O1414" s="133" t="s">
        <v>6456</v>
      </c>
      <c r="P1414" s="135" t="s">
        <v>1608</v>
      </c>
      <c r="Q1414" s="145" t="str">
        <f t="shared" si="22"/>
        <v>37 - GENILLE</v>
      </c>
      <c r="R1414" s="140">
        <v>44607</v>
      </c>
      <c r="S1414" s="140">
        <v>44641</v>
      </c>
    </row>
    <row r="1415" spans="14:19">
      <c r="N1415" s="133" t="s">
        <v>6439</v>
      </c>
      <c r="O1415" s="133" t="s">
        <v>6457</v>
      </c>
      <c r="P1415" s="135" t="s">
        <v>1609</v>
      </c>
      <c r="Q1415" s="145" t="str">
        <f t="shared" si="22"/>
        <v>37 - LE LIEGE</v>
      </c>
      <c r="R1415" s="140">
        <v>44607</v>
      </c>
      <c r="S1415" s="140">
        <v>44641</v>
      </c>
    </row>
    <row r="1416" spans="14:19">
      <c r="N1416" s="133" t="s">
        <v>6439</v>
      </c>
      <c r="O1416" s="133" t="s">
        <v>6458</v>
      </c>
      <c r="P1416" s="135" t="s">
        <v>1610</v>
      </c>
      <c r="Q1416" s="145" t="str">
        <f t="shared" si="22"/>
        <v>37 - LOCHES</v>
      </c>
      <c r="R1416" s="140"/>
      <c r="S1416" s="140"/>
    </row>
    <row r="1417" spans="14:19" ht="24">
      <c r="N1417" s="133" t="s">
        <v>6439</v>
      </c>
      <c r="O1417" s="133" t="s">
        <v>6459</v>
      </c>
      <c r="P1417" s="135" t="s">
        <v>1611</v>
      </c>
      <c r="Q1417" s="145" t="str">
        <f t="shared" si="22"/>
        <v>37 - LOCHE-SUR-INDROIS</v>
      </c>
      <c r="R1417" s="140">
        <v>44609</v>
      </c>
      <c r="S1417" s="140">
        <v>44643</v>
      </c>
    </row>
    <row r="1418" spans="14:19">
      <c r="N1418" s="133" t="s">
        <v>6439</v>
      </c>
      <c r="O1418" s="133" t="s">
        <v>6460</v>
      </c>
      <c r="P1418" s="135" t="s">
        <v>1612</v>
      </c>
      <c r="Q1418" s="145" t="str">
        <f t="shared" si="22"/>
        <v>37 - LUZILLE</v>
      </c>
      <c r="R1418" s="140"/>
      <c r="S1418" s="140"/>
    </row>
    <row r="1419" spans="14:19">
      <c r="N1419" s="133" t="s">
        <v>6439</v>
      </c>
      <c r="O1419" s="133" t="s">
        <v>6461</v>
      </c>
      <c r="P1419" s="135" t="s">
        <v>1613</v>
      </c>
      <c r="Q1419" s="145" t="str">
        <f t="shared" ref="Q1419:Q1482" si="23">CONCATENATE(N1419," - ",P1419)</f>
        <v>37 - MONTRESOR</v>
      </c>
      <c r="R1419" s="140">
        <v>44607</v>
      </c>
      <c r="S1419" s="140">
        <v>44643</v>
      </c>
    </row>
    <row r="1420" spans="14:19" ht="24">
      <c r="N1420" s="133" t="s">
        <v>6439</v>
      </c>
      <c r="O1420" s="133" t="s">
        <v>6462</v>
      </c>
      <c r="P1420" s="135" t="s">
        <v>1614</v>
      </c>
      <c r="Q1420" s="145" t="str">
        <f t="shared" si="23"/>
        <v>37 - NOUANS-LES-FONTAINES</v>
      </c>
      <c r="R1420" s="140">
        <v>44607</v>
      </c>
      <c r="S1420" s="140">
        <v>44643</v>
      </c>
    </row>
    <row r="1421" spans="14:19">
      <c r="N1421" s="133" t="s">
        <v>6439</v>
      </c>
      <c r="O1421" s="133" t="s">
        <v>6463</v>
      </c>
      <c r="P1421" s="135" t="s">
        <v>1615</v>
      </c>
      <c r="Q1421" s="145" t="str">
        <f t="shared" si="23"/>
        <v>37 - ORBIGNY</v>
      </c>
      <c r="R1421" s="140">
        <v>44607</v>
      </c>
      <c r="S1421" s="140">
        <v>44643</v>
      </c>
    </row>
    <row r="1422" spans="14:19">
      <c r="N1422" s="133" t="s">
        <v>6439</v>
      </c>
      <c r="O1422" s="133" t="s">
        <v>6464</v>
      </c>
      <c r="P1422" s="135" t="s">
        <v>1616</v>
      </c>
      <c r="Q1422" s="145" t="str">
        <f t="shared" si="23"/>
        <v>37 - PERRUSSON</v>
      </c>
      <c r="R1422" s="140">
        <v>44629</v>
      </c>
      <c r="S1422" s="140">
        <v>44676</v>
      </c>
    </row>
    <row r="1423" spans="14:19" ht="24">
      <c r="N1423" s="133" t="s">
        <v>6439</v>
      </c>
      <c r="O1423" s="133" t="s">
        <v>6465</v>
      </c>
      <c r="P1423" s="135" t="s">
        <v>1617</v>
      </c>
      <c r="Q1423" s="145" t="str">
        <f t="shared" si="23"/>
        <v>37 - REIGNAC-SUR-INDRE</v>
      </c>
      <c r="R1423" s="140"/>
      <c r="S1423" s="140"/>
    </row>
    <row r="1424" spans="14:19">
      <c r="N1424" s="133" t="s">
        <v>6439</v>
      </c>
      <c r="O1424" s="133" t="s">
        <v>6466</v>
      </c>
      <c r="P1424" s="135" t="s">
        <v>1618</v>
      </c>
      <c r="Q1424" s="145" t="str">
        <f t="shared" si="23"/>
        <v>37 - SAINT FLOVIER</v>
      </c>
      <c r="R1424" s="140">
        <v>44629</v>
      </c>
      <c r="S1424" s="140">
        <v>44676</v>
      </c>
    </row>
    <row r="1425" spans="14:19" ht="24">
      <c r="N1425" s="133" t="s">
        <v>6439</v>
      </c>
      <c r="O1425" s="133" t="s">
        <v>6467</v>
      </c>
      <c r="P1425" s="135" t="s">
        <v>1619</v>
      </c>
      <c r="Q1425" s="145" t="str">
        <f t="shared" si="23"/>
        <v>37 - SAINT HIPPOLYTE</v>
      </c>
      <c r="R1425" s="140">
        <v>44629</v>
      </c>
      <c r="S1425" s="140">
        <v>44676</v>
      </c>
    </row>
    <row r="1426" spans="14:19" ht="36">
      <c r="N1426" s="133" t="s">
        <v>6439</v>
      </c>
      <c r="O1426" s="133" t="s">
        <v>6468</v>
      </c>
      <c r="P1426" s="135" t="s">
        <v>1620</v>
      </c>
      <c r="Q1426" s="145" t="str">
        <f t="shared" si="23"/>
        <v>37 - SAINT JEAN SAINT GERMAIN</v>
      </c>
      <c r="R1426" s="140">
        <v>44629</v>
      </c>
      <c r="S1426" s="140">
        <v>44676</v>
      </c>
    </row>
    <row r="1427" spans="14:19">
      <c r="N1427" s="133" t="s">
        <v>6439</v>
      </c>
      <c r="O1427" s="133" t="s">
        <v>6469</v>
      </c>
      <c r="P1427" s="135" t="s">
        <v>1622</v>
      </c>
      <c r="Q1427" s="145" t="str">
        <f t="shared" si="23"/>
        <v>37 - SAINT SENOCH</v>
      </c>
      <c r="R1427" s="140">
        <v>44629</v>
      </c>
      <c r="S1427" s="140">
        <v>44676</v>
      </c>
    </row>
    <row r="1428" spans="14:19" ht="36">
      <c r="N1428" s="133" t="s">
        <v>6439</v>
      </c>
      <c r="O1428" s="133" t="s">
        <v>6470</v>
      </c>
      <c r="P1428" s="135" t="s">
        <v>1621</v>
      </c>
      <c r="Q1428" s="145" t="str">
        <f t="shared" si="23"/>
        <v>37 - SAINT-QUENTIN-SUR-INDROIS</v>
      </c>
      <c r="R1428" s="140"/>
      <c r="S1428" s="140"/>
    </row>
    <row r="1429" spans="14:19">
      <c r="N1429" s="133" t="s">
        <v>6439</v>
      </c>
      <c r="O1429" s="133" t="s">
        <v>6471</v>
      </c>
      <c r="P1429" s="135" t="s">
        <v>1623</v>
      </c>
      <c r="Q1429" s="145" t="str">
        <f t="shared" si="23"/>
        <v>37 - SUBLAINES</v>
      </c>
      <c r="R1429" s="140"/>
      <c r="S1429" s="140"/>
    </row>
    <row r="1430" spans="14:19" ht="24">
      <c r="N1430" s="133" t="s">
        <v>6439</v>
      </c>
      <c r="O1430" s="133" t="s">
        <v>6472</v>
      </c>
      <c r="P1430" s="135" t="s">
        <v>1624</v>
      </c>
      <c r="Q1430" s="145" t="str">
        <f t="shared" si="23"/>
        <v>37 - VERNEUIL SUR INDRE</v>
      </c>
      <c r="R1430" s="140">
        <v>44629</v>
      </c>
      <c r="S1430" s="140">
        <v>44676</v>
      </c>
    </row>
    <row r="1431" spans="14:19">
      <c r="N1431" s="133" t="s">
        <v>6439</v>
      </c>
      <c r="O1431" s="133" t="s">
        <v>6473</v>
      </c>
      <c r="P1431" s="135" t="s">
        <v>1625</v>
      </c>
      <c r="Q1431" s="145" t="str">
        <f t="shared" si="23"/>
        <v>37 - VILLEDOMAIN</v>
      </c>
      <c r="R1431" s="140">
        <v>44609</v>
      </c>
      <c r="S1431" s="140">
        <v>44643</v>
      </c>
    </row>
    <row r="1432" spans="14:19" ht="24">
      <c r="N1432" s="133" t="s">
        <v>6439</v>
      </c>
      <c r="O1432" s="133" t="s">
        <v>6474</v>
      </c>
      <c r="P1432" s="135" t="s">
        <v>1626</v>
      </c>
      <c r="Q1432" s="145" t="str">
        <f t="shared" si="23"/>
        <v>37 - VILLELOIN-COULANGE</v>
      </c>
      <c r="R1432" s="140">
        <v>44607</v>
      </c>
      <c r="S1432" s="140">
        <v>44643</v>
      </c>
    </row>
    <row r="1433" spans="14:19" ht="24">
      <c r="N1433" s="133" t="s">
        <v>6475</v>
      </c>
      <c r="O1433" s="133" t="s">
        <v>6476</v>
      </c>
      <c r="P1433" s="135" t="s">
        <v>1632</v>
      </c>
      <c r="Q1433" s="145" t="str">
        <f t="shared" si="23"/>
        <v>38 - ARANDON-PASSINS</v>
      </c>
      <c r="R1433" s="140"/>
      <c r="S1433" s="140"/>
    </row>
    <row r="1434" spans="14:19">
      <c r="N1434" s="133" t="s">
        <v>6475</v>
      </c>
      <c r="O1434" s="133" t="s">
        <v>6477</v>
      </c>
      <c r="P1434" s="135" t="s">
        <v>1629</v>
      </c>
      <c r="Q1434" s="145" t="str">
        <f t="shared" si="23"/>
        <v>38 - BRANGUES</v>
      </c>
      <c r="R1434" s="140"/>
      <c r="S1434" s="140"/>
    </row>
    <row r="1435" spans="14:19">
      <c r="N1435" s="133" t="s">
        <v>6475</v>
      </c>
      <c r="O1435" s="133" t="s">
        <v>6478</v>
      </c>
      <c r="P1435" s="135" t="s">
        <v>1630</v>
      </c>
      <c r="Q1435" s="145" t="str">
        <f t="shared" si="23"/>
        <v>38 - CREYS-MEPIEU</v>
      </c>
      <c r="R1435" s="140"/>
      <c r="S1435" s="140"/>
    </row>
    <row r="1436" spans="14:19">
      <c r="N1436" s="133" t="s">
        <v>6475</v>
      </c>
      <c r="O1436" s="133" t="s">
        <v>6479</v>
      </c>
      <c r="P1436" s="135" t="s">
        <v>1628</v>
      </c>
      <c r="Q1436" s="145" t="str">
        <f t="shared" si="23"/>
        <v>38 - LE BOUCHAGE</v>
      </c>
      <c r="R1436" s="140"/>
      <c r="S1436" s="140"/>
    </row>
    <row r="1437" spans="14:19" ht="36">
      <c r="N1437" s="133" t="s">
        <v>6475</v>
      </c>
      <c r="O1437" s="133" t="s">
        <v>6480</v>
      </c>
      <c r="P1437" s="135" t="s">
        <v>1627</v>
      </c>
      <c r="Q1437" s="145" t="str">
        <f t="shared" si="23"/>
        <v>38 - LES AVENIERES VEYRINS -THUELLIN</v>
      </c>
      <c r="R1437" s="140"/>
      <c r="S1437" s="140"/>
    </row>
    <row r="1438" spans="14:19">
      <c r="N1438" s="133" t="s">
        <v>6475</v>
      </c>
      <c r="O1438" s="133" t="s">
        <v>6481</v>
      </c>
      <c r="P1438" s="135" t="s">
        <v>1631</v>
      </c>
      <c r="Q1438" s="145" t="str">
        <f t="shared" si="23"/>
        <v>38 - MORESTEL</v>
      </c>
      <c r="R1438" s="140"/>
      <c r="S1438" s="140"/>
    </row>
    <row r="1439" spans="14:19" ht="24">
      <c r="N1439" s="133" t="s">
        <v>6475</v>
      </c>
      <c r="O1439" s="133" t="s">
        <v>6482</v>
      </c>
      <c r="P1439" s="135" t="s">
        <v>1633</v>
      </c>
      <c r="Q1439" s="145" t="str">
        <f t="shared" si="23"/>
        <v>38 - SAINT VICTOR DE MORESTEL</v>
      </c>
      <c r="R1439" s="140"/>
      <c r="S1439" s="140"/>
    </row>
    <row r="1440" spans="14:19" ht="24">
      <c r="N1440" s="133" t="s">
        <v>6475</v>
      </c>
      <c r="O1440" s="133" t="s">
        <v>6483</v>
      </c>
      <c r="P1440" s="135" t="s">
        <v>1634</v>
      </c>
      <c r="Q1440" s="145" t="str">
        <f t="shared" si="23"/>
        <v>38 - VEZERONCE CURTIN</v>
      </c>
      <c r="R1440" s="140"/>
      <c r="S1440" s="140"/>
    </row>
    <row r="1441" spans="14:19" ht="24">
      <c r="N1441" s="133" t="s">
        <v>6484</v>
      </c>
      <c r="O1441" s="133" t="s">
        <v>6485</v>
      </c>
      <c r="P1441" s="135" t="s">
        <v>1635</v>
      </c>
      <c r="Q1441" s="145" t="str">
        <f t="shared" si="23"/>
        <v>40 - AIRE-SUR-L'ADOUR</v>
      </c>
      <c r="R1441" s="140">
        <v>44561</v>
      </c>
      <c r="S1441" s="140">
        <v>44649</v>
      </c>
    </row>
    <row r="1442" spans="14:19">
      <c r="N1442" s="133" t="s">
        <v>6484</v>
      </c>
      <c r="O1442" s="133" t="s">
        <v>6486</v>
      </c>
      <c r="P1442" s="135" t="s">
        <v>1636</v>
      </c>
      <c r="Q1442" s="145" t="str">
        <f t="shared" si="23"/>
        <v>40 - AMOU</v>
      </c>
      <c r="R1442" s="140">
        <v>44561</v>
      </c>
      <c r="S1442" s="140">
        <v>44649</v>
      </c>
    </row>
    <row r="1443" spans="14:19">
      <c r="N1443" s="133" t="s">
        <v>6484</v>
      </c>
      <c r="O1443" s="133" t="s">
        <v>6487</v>
      </c>
      <c r="P1443" s="135" t="s">
        <v>1637</v>
      </c>
      <c r="Q1443" s="145" t="str">
        <f t="shared" si="23"/>
        <v>40 - ANGOUMÉ</v>
      </c>
      <c r="R1443" s="140">
        <v>44575</v>
      </c>
      <c r="S1443" s="140">
        <v>44635</v>
      </c>
    </row>
    <row r="1444" spans="14:19">
      <c r="N1444" s="133" t="s">
        <v>6484</v>
      </c>
      <c r="O1444" s="133" t="s">
        <v>6488</v>
      </c>
      <c r="P1444" s="135" t="s">
        <v>1638</v>
      </c>
      <c r="Q1444" s="145" t="str">
        <f t="shared" si="23"/>
        <v>40 - ARBOUCAVE</v>
      </c>
      <c r="R1444" s="140">
        <v>44553</v>
      </c>
      <c r="S1444" s="140">
        <v>44649</v>
      </c>
    </row>
    <row r="1445" spans="14:19">
      <c r="N1445" s="133" t="s">
        <v>6484</v>
      </c>
      <c r="O1445" s="133" t="s">
        <v>6489</v>
      </c>
      <c r="P1445" s="135" t="s">
        <v>1639</v>
      </c>
      <c r="Q1445" s="145" t="str">
        <f t="shared" si="23"/>
        <v>40 - ARENGOSSE</v>
      </c>
      <c r="R1445" s="140">
        <v>44586</v>
      </c>
      <c r="S1445" s="140">
        <v>44649</v>
      </c>
    </row>
    <row r="1446" spans="14:19">
      <c r="N1446" s="133" t="s">
        <v>6484</v>
      </c>
      <c r="O1446" s="133" t="s">
        <v>6490</v>
      </c>
      <c r="P1446" s="135" t="s">
        <v>1641</v>
      </c>
      <c r="Q1446" s="145" t="str">
        <f t="shared" si="23"/>
        <v>40 - ARGELOS</v>
      </c>
      <c r="R1446" s="140">
        <v>44553</v>
      </c>
      <c r="S1446" s="140">
        <v>44649</v>
      </c>
    </row>
    <row r="1447" spans="14:19">
      <c r="N1447" s="133" t="s">
        <v>6484</v>
      </c>
      <c r="O1447" s="133" t="s">
        <v>6491</v>
      </c>
      <c r="P1447" s="135" t="s">
        <v>1642</v>
      </c>
      <c r="Q1447" s="145" t="str">
        <f t="shared" si="23"/>
        <v>40 - ARSAGUE</v>
      </c>
      <c r="R1447" s="140">
        <v>44561</v>
      </c>
      <c r="S1447" s="140">
        <v>44649</v>
      </c>
    </row>
    <row r="1448" spans="14:19">
      <c r="N1448" s="133" t="s">
        <v>6484</v>
      </c>
      <c r="O1448" s="133" t="s">
        <v>6492</v>
      </c>
      <c r="P1448" s="135" t="s">
        <v>1643</v>
      </c>
      <c r="Q1448" s="145" t="str">
        <f t="shared" si="23"/>
        <v>40 - ARTASSENX</v>
      </c>
      <c r="R1448" s="140">
        <v>44574</v>
      </c>
      <c r="S1448" s="140">
        <v>44649</v>
      </c>
    </row>
    <row r="1449" spans="14:19" ht="24">
      <c r="N1449" s="133" t="s">
        <v>6484</v>
      </c>
      <c r="O1449" s="133" t="s">
        <v>6493</v>
      </c>
      <c r="P1449" s="135" t="s">
        <v>1644</v>
      </c>
      <c r="Q1449" s="145" t="str">
        <f t="shared" si="23"/>
        <v>40 - ARTHEZ-D'ARMAGNAC</v>
      </c>
      <c r="R1449" s="140">
        <v>44579</v>
      </c>
      <c r="S1449" s="140">
        <v>44649</v>
      </c>
    </row>
    <row r="1450" spans="14:19">
      <c r="N1450" s="133" t="s">
        <v>6484</v>
      </c>
      <c r="O1450" s="133" t="s">
        <v>6494</v>
      </c>
      <c r="P1450" s="135" t="s">
        <v>1645</v>
      </c>
      <c r="Q1450" s="145" t="str">
        <f t="shared" si="23"/>
        <v>40 - ARUE</v>
      </c>
      <c r="R1450" s="140"/>
      <c r="S1450" s="140"/>
    </row>
    <row r="1451" spans="14:19">
      <c r="N1451" s="133" t="s">
        <v>6484</v>
      </c>
      <c r="O1451" s="133" t="s">
        <v>6495</v>
      </c>
      <c r="P1451" s="135" t="s">
        <v>1646</v>
      </c>
      <c r="Q1451" s="145" t="str">
        <f t="shared" si="23"/>
        <v>40 - ARX</v>
      </c>
      <c r="R1451" s="140"/>
      <c r="S1451" s="140"/>
    </row>
    <row r="1452" spans="14:19">
      <c r="N1452" s="133" t="s">
        <v>6484</v>
      </c>
      <c r="O1452" s="133" t="s">
        <v>6496</v>
      </c>
      <c r="P1452" s="135" t="s">
        <v>1647</v>
      </c>
      <c r="Q1452" s="145" t="str">
        <f t="shared" si="23"/>
        <v>40 - AUBAGNAN</v>
      </c>
      <c r="R1452" s="140">
        <v>44553</v>
      </c>
      <c r="S1452" s="140">
        <v>44649</v>
      </c>
    </row>
    <row r="1453" spans="14:19">
      <c r="N1453" s="133" t="s">
        <v>6484</v>
      </c>
      <c r="O1453" s="133" t="s">
        <v>6497</v>
      </c>
      <c r="P1453" s="135" t="s">
        <v>1648</v>
      </c>
      <c r="Q1453" s="145" t="str">
        <f t="shared" si="23"/>
        <v>40 - AUDIGNON</v>
      </c>
      <c r="R1453" s="140">
        <v>44561</v>
      </c>
      <c r="S1453" s="140">
        <v>44649</v>
      </c>
    </row>
    <row r="1454" spans="14:19">
      <c r="N1454" s="133" t="s">
        <v>6484</v>
      </c>
      <c r="O1454" s="133" t="s">
        <v>6498</v>
      </c>
      <c r="P1454" s="135" t="s">
        <v>1649</v>
      </c>
      <c r="Q1454" s="145" t="str">
        <f t="shared" si="23"/>
        <v>40 - AUDON</v>
      </c>
      <c r="R1454" s="140">
        <v>44575</v>
      </c>
      <c r="S1454" s="140">
        <v>44649</v>
      </c>
    </row>
    <row r="1455" spans="14:19">
      <c r="N1455" s="133" t="s">
        <v>6484</v>
      </c>
      <c r="O1455" s="133" t="s">
        <v>6499</v>
      </c>
      <c r="P1455" s="135" t="s">
        <v>1650</v>
      </c>
      <c r="Q1455" s="145" t="str">
        <f t="shared" si="23"/>
        <v>40 - AURICE</v>
      </c>
      <c r="R1455" s="140">
        <v>44568</v>
      </c>
      <c r="S1455" s="140">
        <v>44649</v>
      </c>
    </row>
    <row r="1456" spans="14:19" ht="24">
      <c r="N1456" s="133" t="s">
        <v>6484</v>
      </c>
      <c r="O1456" s="133" t="s">
        <v>6500</v>
      </c>
      <c r="P1456" s="135" t="s">
        <v>1651</v>
      </c>
      <c r="Q1456" s="145" t="str">
        <f t="shared" si="23"/>
        <v>40 - BAHUS-SOUBIRAN</v>
      </c>
      <c r="R1456" s="140">
        <v>44561</v>
      </c>
      <c r="S1456" s="140">
        <v>44649</v>
      </c>
    </row>
    <row r="1457" spans="14:19">
      <c r="N1457" s="133" t="s">
        <v>6484</v>
      </c>
      <c r="O1457" s="133" t="s">
        <v>6501</v>
      </c>
      <c r="P1457" s="135" t="s">
        <v>1652</v>
      </c>
      <c r="Q1457" s="145" t="str">
        <f t="shared" si="23"/>
        <v>40 - BAIGTS</v>
      </c>
      <c r="R1457" s="140">
        <v>44561</v>
      </c>
      <c r="S1457" s="140">
        <v>44649</v>
      </c>
    </row>
    <row r="1458" spans="14:19">
      <c r="N1458" s="133" t="s">
        <v>6484</v>
      </c>
      <c r="O1458" s="133" t="s">
        <v>6502</v>
      </c>
      <c r="P1458" s="135" t="s">
        <v>1653</v>
      </c>
      <c r="Q1458" s="145" t="str">
        <f t="shared" si="23"/>
        <v>40 - BANOS</v>
      </c>
      <c r="R1458" s="140">
        <v>44561</v>
      </c>
      <c r="S1458" s="140">
        <v>44649</v>
      </c>
    </row>
    <row r="1459" spans="14:19">
      <c r="N1459" s="133" t="s">
        <v>6484</v>
      </c>
      <c r="O1459" s="133" t="s">
        <v>6503</v>
      </c>
      <c r="P1459" s="135" t="s">
        <v>1654</v>
      </c>
      <c r="Q1459" s="145" t="str">
        <f t="shared" si="23"/>
        <v>40 - BASCONS</v>
      </c>
      <c r="R1459" s="140">
        <v>44568</v>
      </c>
      <c r="S1459" s="140">
        <v>44649</v>
      </c>
    </row>
    <row r="1460" spans="14:19">
      <c r="N1460" s="133" t="s">
        <v>6484</v>
      </c>
      <c r="O1460" s="133" t="s">
        <v>6504</v>
      </c>
      <c r="P1460" s="135" t="s">
        <v>1655</v>
      </c>
      <c r="Q1460" s="145" t="str">
        <f t="shared" si="23"/>
        <v>40 - BAS-MAUCO</v>
      </c>
      <c r="R1460" s="140">
        <v>44568</v>
      </c>
      <c r="S1460" s="140">
        <v>44649</v>
      </c>
    </row>
    <row r="1461" spans="14:19">
      <c r="N1461" s="133" t="s">
        <v>6484</v>
      </c>
      <c r="O1461" s="133" t="s">
        <v>6505</v>
      </c>
      <c r="P1461" s="135" t="s">
        <v>1656</v>
      </c>
      <c r="Q1461" s="145" t="str">
        <f t="shared" si="23"/>
        <v>40 - BASSERCLES</v>
      </c>
      <c r="R1461" s="140">
        <v>44553</v>
      </c>
      <c r="S1461" s="140">
        <v>44649</v>
      </c>
    </row>
    <row r="1462" spans="14:19">
      <c r="N1462" s="133" t="s">
        <v>6484</v>
      </c>
      <c r="O1462" s="133" t="s">
        <v>6506</v>
      </c>
      <c r="P1462" s="135" t="s">
        <v>1657</v>
      </c>
      <c r="Q1462" s="145" t="str">
        <f t="shared" si="23"/>
        <v>40 - BASTENNES</v>
      </c>
      <c r="R1462" s="140">
        <v>44561</v>
      </c>
      <c r="S1462" s="140">
        <v>44649</v>
      </c>
    </row>
    <row r="1463" spans="14:19">
      <c r="N1463" s="133" t="s">
        <v>6484</v>
      </c>
      <c r="O1463" s="133" t="s">
        <v>6507</v>
      </c>
      <c r="P1463" s="135" t="s">
        <v>1658</v>
      </c>
      <c r="Q1463" s="145" t="str">
        <f t="shared" si="23"/>
        <v>40 - BATS</v>
      </c>
      <c r="R1463" s="140">
        <v>44553</v>
      </c>
      <c r="S1463" s="140">
        <v>44649</v>
      </c>
    </row>
    <row r="1464" spans="14:19">
      <c r="N1464" s="133" t="s">
        <v>6484</v>
      </c>
      <c r="O1464" s="133" t="s">
        <v>6508</v>
      </c>
      <c r="P1464" s="135" t="s">
        <v>1659</v>
      </c>
      <c r="Q1464" s="145" t="str">
        <f t="shared" si="23"/>
        <v>40 - BAUDIGNAN</v>
      </c>
      <c r="R1464" s="140"/>
      <c r="S1464" s="140"/>
    </row>
    <row r="1465" spans="14:19">
      <c r="N1465" s="133" t="s">
        <v>6484</v>
      </c>
      <c r="O1465" s="133" t="s">
        <v>6509</v>
      </c>
      <c r="P1465" s="135" t="s">
        <v>1660</v>
      </c>
      <c r="Q1465" s="145" t="str">
        <f t="shared" si="23"/>
        <v>40 - BÉGAAR</v>
      </c>
      <c r="R1465" s="140">
        <v>44575</v>
      </c>
      <c r="S1465" s="140">
        <v>44649</v>
      </c>
    </row>
    <row r="1466" spans="14:19">
      <c r="N1466" s="133" t="s">
        <v>6484</v>
      </c>
      <c r="O1466" s="133" t="s">
        <v>6510</v>
      </c>
      <c r="P1466" s="135" t="s">
        <v>1661</v>
      </c>
      <c r="Q1466" s="145" t="str">
        <f t="shared" si="23"/>
        <v>40 - BÉLIS</v>
      </c>
      <c r="R1466" s="140"/>
      <c r="S1466" s="140"/>
    </row>
    <row r="1467" spans="14:19">
      <c r="N1467" s="133" t="s">
        <v>6484</v>
      </c>
      <c r="O1467" s="133" t="s">
        <v>6511</v>
      </c>
      <c r="P1467" s="135" t="s">
        <v>1662</v>
      </c>
      <c r="Q1467" s="145" t="str">
        <f t="shared" si="23"/>
        <v>40 - BÉLUS</v>
      </c>
      <c r="R1467" s="140">
        <v>44549</v>
      </c>
      <c r="S1467" s="140">
        <v>44649</v>
      </c>
    </row>
    <row r="1468" spans="14:19" ht="24">
      <c r="N1468" s="133" t="s">
        <v>6484</v>
      </c>
      <c r="O1468" s="133" t="s">
        <v>6512</v>
      </c>
      <c r="P1468" s="135" t="s">
        <v>1663</v>
      </c>
      <c r="Q1468" s="145" t="str">
        <f t="shared" si="23"/>
        <v>40 - BÉNESSE-LÈS-DAX</v>
      </c>
      <c r="R1468" s="140">
        <v>44580</v>
      </c>
      <c r="S1468" s="140">
        <v>44649</v>
      </c>
    </row>
    <row r="1469" spans="14:19">
      <c r="N1469" s="133" t="s">
        <v>6484</v>
      </c>
      <c r="O1469" s="133" t="s">
        <v>6513</v>
      </c>
      <c r="P1469" s="135" t="s">
        <v>1664</v>
      </c>
      <c r="Q1469" s="145" t="str">
        <f t="shared" si="23"/>
        <v>40 - BENQUET</v>
      </c>
      <c r="R1469" s="140">
        <v>44568</v>
      </c>
      <c r="S1469" s="140">
        <v>44649</v>
      </c>
    </row>
    <row r="1470" spans="14:19">
      <c r="N1470" s="133" t="s">
        <v>6484</v>
      </c>
      <c r="O1470" s="133" t="s">
        <v>6514</v>
      </c>
      <c r="P1470" s="135" t="s">
        <v>1665</v>
      </c>
      <c r="Q1470" s="145" t="str">
        <f t="shared" si="23"/>
        <v>40 - BERGOUEY</v>
      </c>
      <c r="R1470" s="140">
        <v>44561</v>
      </c>
      <c r="S1470" s="140">
        <v>44649</v>
      </c>
    </row>
    <row r="1471" spans="14:19" ht="24">
      <c r="N1471" s="133" t="s">
        <v>6484</v>
      </c>
      <c r="O1471" s="133" t="s">
        <v>6515</v>
      </c>
      <c r="P1471" s="135" t="s">
        <v>1666</v>
      </c>
      <c r="Q1471" s="145" t="str">
        <f t="shared" si="23"/>
        <v>40 - BETBEZER-D'ARMAGNAC</v>
      </c>
      <c r="R1471" s="140">
        <v>44580</v>
      </c>
      <c r="S1471" s="140">
        <v>44649</v>
      </c>
    </row>
    <row r="1472" spans="14:19">
      <c r="N1472" s="133" t="s">
        <v>6484</v>
      </c>
      <c r="O1472" s="133" t="s">
        <v>6516</v>
      </c>
      <c r="P1472" s="135" t="s">
        <v>1667</v>
      </c>
      <c r="Q1472" s="145" t="str">
        <f t="shared" si="23"/>
        <v>40 - BEYLONGUE</v>
      </c>
      <c r="R1472" s="140">
        <v>44575</v>
      </c>
      <c r="S1472" s="140">
        <v>44649</v>
      </c>
    </row>
    <row r="1473" spans="14:19">
      <c r="N1473" s="133" t="s">
        <v>6484</v>
      </c>
      <c r="O1473" s="133" t="s">
        <v>6517</v>
      </c>
      <c r="P1473" s="135" t="s">
        <v>1668</v>
      </c>
      <c r="Q1473" s="145" t="str">
        <f t="shared" si="23"/>
        <v>40 - BEYRIES</v>
      </c>
      <c r="R1473" s="140">
        <v>44556</v>
      </c>
      <c r="S1473" s="140">
        <v>44649</v>
      </c>
    </row>
    <row r="1474" spans="14:19">
      <c r="N1474" s="133" t="s">
        <v>6484</v>
      </c>
      <c r="O1474" s="133" t="s">
        <v>6518</v>
      </c>
      <c r="P1474" s="135" t="s">
        <v>1669</v>
      </c>
      <c r="Q1474" s="145" t="str">
        <f t="shared" si="23"/>
        <v>40 - BIARROTTE</v>
      </c>
      <c r="R1474" s="140">
        <v>44549</v>
      </c>
      <c r="S1474" s="140">
        <v>44649</v>
      </c>
    </row>
    <row r="1475" spans="14:19">
      <c r="N1475" s="133" t="s">
        <v>6484</v>
      </c>
      <c r="O1475" s="133" t="s">
        <v>6519</v>
      </c>
      <c r="P1475" s="135" t="s">
        <v>1670</v>
      </c>
      <c r="Q1475" s="145" t="str">
        <f t="shared" si="23"/>
        <v>40 - BONNEGARDE</v>
      </c>
      <c r="R1475" s="140">
        <v>44561</v>
      </c>
      <c r="S1475" s="140">
        <v>44649</v>
      </c>
    </row>
    <row r="1476" spans="14:19" ht="24">
      <c r="N1476" s="133" t="s">
        <v>6484</v>
      </c>
      <c r="O1476" s="133" t="s">
        <v>6520</v>
      </c>
      <c r="P1476" s="135" t="s">
        <v>1671</v>
      </c>
      <c r="Q1476" s="145" t="str">
        <f t="shared" si="23"/>
        <v>40 - BORDÈRES-ET-LAMENSANS</v>
      </c>
      <c r="R1476" s="140">
        <v>44568</v>
      </c>
      <c r="S1476" s="140">
        <v>44649</v>
      </c>
    </row>
    <row r="1477" spans="14:19">
      <c r="N1477" s="133" t="s">
        <v>6484</v>
      </c>
      <c r="O1477" s="133" t="s">
        <v>6521</v>
      </c>
      <c r="P1477" s="135" t="s">
        <v>1672</v>
      </c>
      <c r="Q1477" s="145" t="str">
        <f t="shared" si="23"/>
        <v>40 - BOSTENS</v>
      </c>
      <c r="R1477" s="140">
        <v>44600</v>
      </c>
      <c r="S1477" s="140">
        <v>44649</v>
      </c>
    </row>
    <row r="1478" spans="14:19">
      <c r="N1478" s="133" t="s">
        <v>6484</v>
      </c>
      <c r="O1478" s="133" t="s">
        <v>6522</v>
      </c>
      <c r="P1478" s="135" t="s">
        <v>1673</v>
      </c>
      <c r="Q1478" s="145" t="str">
        <f t="shared" si="23"/>
        <v>40 - BOUGUE</v>
      </c>
      <c r="R1478" s="140">
        <v>44579</v>
      </c>
      <c r="S1478" s="140">
        <v>44649</v>
      </c>
    </row>
    <row r="1479" spans="14:19">
      <c r="N1479" s="133" t="s">
        <v>6484</v>
      </c>
      <c r="O1479" s="133" t="s">
        <v>6523</v>
      </c>
      <c r="P1479" s="135" t="s">
        <v>1674</v>
      </c>
      <c r="Q1479" s="145" t="str">
        <f t="shared" si="23"/>
        <v>40 - BOURDALAT</v>
      </c>
      <c r="R1479" s="140">
        <v>44574</v>
      </c>
      <c r="S1479" s="140">
        <v>44649</v>
      </c>
    </row>
    <row r="1480" spans="14:19" ht="24">
      <c r="N1480" s="133" t="s">
        <v>6484</v>
      </c>
      <c r="O1480" s="133" t="s">
        <v>6524</v>
      </c>
      <c r="P1480" s="135" t="s">
        <v>1675</v>
      </c>
      <c r="Q1480" s="145" t="str">
        <f t="shared" si="23"/>
        <v>40 - BOURRIOT-BERGONCE</v>
      </c>
      <c r="R1480" s="140">
        <v>44589</v>
      </c>
      <c r="S1480" s="140">
        <v>44649</v>
      </c>
    </row>
    <row r="1481" spans="14:19">
      <c r="N1481" s="133" t="s">
        <v>6484</v>
      </c>
      <c r="O1481" s="133" t="s">
        <v>6525</v>
      </c>
      <c r="P1481" s="135" t="s">
        <v>1676</v>
      </c>
      <c r="Q1481" s="145" t="str">
        <f t="shared" si="23"/>
        <v>40 - BRASSEMPOUY</v>
      </c>
      <c r="R1481" s="140">
        <v>44553</v>
      </c>
      <c r="S1481" s="140">
        <v>44649</v>
      </c>
    </row>
    <row r="1482" spans="14:19" ht="24">
      <c r="N1482" s="133" t="s">
        <v>6484</v>
      </c>
      <c r="O1482" s="133" t="s">
        <v>6526</v>
      </c>
      <c r="P1482" s="135" t="s">
        <v>1677</v>
      </c>
      <c r="Q1482" s="145" t="str">
        <f t="shared" si="23"/>
        <v>40 - BRETAGNE-DE-MARSAN</v>
      </c>
      <c r="R1482" s="140">
        <v>44568</v>
      </c>
      <c r="S1482" s="140">
        <v>44649</v>
      </c>
    </row>
    <row r="1483" spans="14:19">
      <c r="N1483" s="133" t="s">
        <v>6484</v>
      </c>
      <c r="O1483" s="133" t="s">
        <v>6527</v>
      </c>
      <c r="P1483" s="135" t="s">
        <v>1678</v>
      </c>
      <c r="Q1483" s="145" t="str">
        <f t="shared" ref="Q1483:Q1546" si="24">CONCATENATE(N1483," - ",P1483)</f>
        <v>40 - BUANES</v>
      </c>
      <c r="R1483" s="140">
        <v>44561</v>
      </c>
      <c r="S1483" s="140">
        <v>44649</v>
      </c>
    </row>
    <row r="1484" spans="14:19">
      <c r="N1484" s="133" t="s">
        <v>6484</v>
      </c>
      <c r="O1484" s="133" t="s">
        <v>6528</v>
      </c>
      <c r="P1484" s="135" t="s">
        <v>1679</v>
      </c>
      <c r="Q1484" s="145" t="str">
        <f t="shared" si="24"/>
        <v>40 - CACHEN</v>
      </c>
      <c r="R1484" s="140"/>
      <c r="S1484" s="140"/>
    </row>
    <row r="1485" spans="14:19">
      <c r="N1485" s="133" t="s">
        <v>6484</v>
      </c>
      <c r="O1485" s="133" t="s">
        <v>6529</v>
      </c>
      <c r="P1485" s="135" t="s">
        <v>1680</v>
      </c>
      <c r="Q1485" s="145" t="str">
        <f t="shared" si="24"/>
        <v>40 - CAGNOTTE</v>
      </c>
      <c r="R1485" s="140">
        <v>44549</v>
      </c>
      <c r="S1485" s="140">
        <v>44649</v>
      </c>
    </row>
    <row r="1486" spans="14:19">
      <c r="N1486" s="133" t="s">
        <v>6484</v>
      </c>
      <c r="O1486" s="133" t="s">
        <v>6530</v>
      </c>
      <c r="P1486" s="135" t="s">
        <v>681</v>
      </c>
      <c r="Q1486" s="145" t="str">
        <f t="shared" si="24"/>
        <v>40 - CAMPAGNE</v>
      </c>
      <c r="R1486" s="140">
        <v>44575</v>
      </c>
      <c r="S1486" s="140">
        <v>44649</v>
      </c>
    </row>
    <row r="1487" spans="14:19" ht="24">
      <c r="N1487" s="133" t="s">
        <v>6484</v>
      </c>
      <c r="O1487" s="133" t="s">
        <v>6531</v>
      </c>
      <c r="P1487" s="135" t="s">
        <v>1681</v>
      </c>
      <c r="Q1487" s="145" t="str">
        <f t="shared" si="24"/>
        <v>40 - CAMPET-ET-LAMOLÈRE</v>
      </c>
      <c r="R1487" s="140">
        <v>44575</v>
      </c>
      <c r="S1487" s="140">
        <v>44649</v>
      </c>
    </row>
    <row r="1488" spans="14:19">
      <c r="N1488" s="133" t="s">
        <v>6484</v>
      </c>
      <c r="O1488" s="133" t="s">
        <v>6532</v>
      </c>
      <c r="P1488" s="135" t="s">
        <v>1682</v>
      </c>
      <c r="Q1488" s="145" t="str">
        <f t="shared" si="24"/>
        <v>40 - CANDRESSE</v>
      </c>
      <c r="R1488" s="140">
        <v>44580</v>
      </c>
      <c r="S1488" s="140">
        <v>44649</v>
      </c>
    </row>
    <row r="1489" spans="14:19" ht="24">
      <c r="N1489" s="133" t="s">
        <v>6484</v>
      </c>
      <c r="O1489" s="133" t="s">
        <v>6533</v>
      </c>
      <c r="P1489" s="135" t="s">
        <v>1683</v>
      </c>
      <c r="Q1489" s="145" t="str">
        <f t="shared" si="24"/>
        <v>40 - CARCARÈS-SAINTE-CROIX</v>
      </c>
      <c r="R1489" s="140">
        <v>44575</v>
      </c>
      <c r="S1489" s="140">
        <v>44649</v>
      </c>
    </row>
    <row r="1490" spans="14:19" ht="24">
      <c r="N1490" s="133" t="s">
        <v>6484</v>
      </c>
      <c r="O1490" s="133" t="s">
        <v>6534</v>
      </c>
      <c r="P1490" s="135" t="s">
        <v>1684</v>
      </c>
      <c r="Q1490" s="145" t="str">
        <f t="shared" si="24"/>
        <v>40 - CARCEN-PONSON</v>
      </c>
      <c r="R1490" s="140">
        <v>44575</v>
      </c>
      <c r="S1490" s="140">
        <v>44649</v>
      </c>
    </row>
    <row r="1491" spans="14:19">
      <c r="N1491" s="133" t="s">
        <v>6484</v>
      </c>
      <c r="O1491" s="133" t="s">
        <v>6535</v>
      </c>
      <c r="P1491" s="135" t="s">
        <v>1685</v>
      </c>
      <c r="Q1491" s="145" t="str">
        <f t="shared" si="24"/>
        <v>40 - CASSEN</v>
      </c>
      <c r="R1491" s="140">
        <v>44574</v>
      </c>
      <c r="S1491" s="140">
        <v>44649</v>
      </c>
    </row>
    <row r="1492" spans="14:19" ht="24">
      <c r="N1492" s="133" t="s">
        <v>6484</v>
      </c>
      <c r="O1492" s="133" t="s">
        <v>6536</v>
      </c>
      <c r="P1492" s="135" t="s">
        <v>1686</v>
      </c>
      <c r="Q1492" s="145" t="str">
        <f t="shared" si="24"/>
        <v>40 - CASTAIGNOS-SOUSLENS</v>
      </c>
      <c r="R1492" s="140">
        <v>44556</v>
      </c>
      <c r="S1492" s="140">
        <v>44649</v>
      </c>
    </row>
    <row r="1493" spans="14:19">
      <c r="N1493" s="133" t="s">
        <v>6484</v>
      </c>
      <c r="O1493" s="133" t="s">
        <v>6537</v>
      </c>
      <c r="P1493" s="135" t="s">
        <v>1687</v>
      </c>
      <c r="Q1493" s="145" t="str">
        <f t="shared" si="24"/>
        <v>40 - CASTANDET</v>
      </c>
      <c r="R1493" s="140">
        <v>44568</v>
      </c>
      <c r="S1493" s="140">
        <v>44649</v>
      </c>
    </row>
    <row r="1494" spans="14:19" ht="24">
      <c r="N1494" s="133" t="s">
        <v>6484</v>
      </c>
      <c r="O1494" s="133" t="s">
        <v>6538</v>
      </c>
      <c r="P1494" s="135" t="s">
        <v>1688</v>
      </c>
      <c r="Q1494" s="145" t="str">
        <f t="shared" si="24"/>
        <v>40 - CASTELNAU-CHALOSSE</v>
      </c>
      <c r="R1494" s="140">
        <v>44561</v>
      </c>
      <c r="S1494" s="140">
        <v>44649</v>
      </c>
    </row>
    <row r="1495" spans="14:19" ht="24">
      <c r="N1495" s="133" t="s">
        <v>6484</v>
      </c>
      <c r="O1495" s="133" t="s">
        <v>6539</v>
      </c>
      <c r="P1495" s="135" t="s">
        <v>1689</v>
      </c>
      <c r="Q1495" s="145" t="str">
        <f t="shared" si="24"/>
        <v>40 - CASTELNAU-TURSAN</v>
      </c>
      <c r="R1495" s="140">
        <v>44561</v>
      </c>
      <c r="S1495" s="140">
        <v>44649</v>
      </c>
    </row>
    <row r="1496" spans="14:19">
      <c r="N1496" s="133" t="s">
        <v>6484</v>
      </c>
      <c r="O1496" s="133" t="s">
        <v>6540</v>
      </c>
      <c r="P1496" s="135" t="s">
        <v>1691</v>
      </c>
      <c r="Q1496" s="145" t="str">
        <f t="shared" si="24"/>
        <v>40 - CASTELNER</v>
      </c>
      <c r="R1496" s="140">
        <v>44553</v>
      </c>
      <c r="S1496" s="140">
        <v>44649</v>
      </c>
    </row>
    <row r="1497" spans="14:19" ht="24">
      <c r="N1497" s="133" t="s">
        <v>6484</v>
      </c>
      <c r="O1497" s="133" t="s">
        <v>6541</v>
      </c>
      <c r="P1497" s="135" t="s">
        <v>1692</v>
      </c>
      <c r="Q1497" s="145" t="str">
        <f t="shared" si="24"/>
        <v>40 - CASTEL-SARRAZIN</v>
      </c>
      <c r="R1497" s="140">
        <v>44561</v>
      </c>
      <c r="S1497" s="140">
        <v>44649</v>
      </c>
    </row>
    <row r="1498" spans="14:19">
      <c r="N1498" s="133" t="s">
        <v>6484</v>
      </c>
      <c r="O1498" s="133" t="s">
        <v>6542</v>
      </c>
      <c r="P1498" s="135" t="s">
        <v>1693</v>
      </c>
      <c r="Q1498" s="145" t="str">
        <f t="shared" si="24"/>
        <v>40 - CAUNA</v>
      </c>
      <c r="R1498" s="140">
        <v>44568</v>
      </c>
      <c r="S1498" s="140">
        <v>44649</v>
      </c>
    </row>
    <row r="1499" spans="14:19">
      <c r="N1499" s="133" t="s">
        <v>6484</v>
      </c>
      <c r="O1499" s="133" t="s">
        <v>6543</v>
      </c>
      <c r="P1499" s="135" t="s">
        <v>1694</v>
      </c>
      <c r="Q1499" s="145" t="str">
        <f t="shared" si="24"/>
        <v>40 - CAUNEILLE</v>
      </c>
      <c r="R1499" s="140">
        <v>44549</v>
      </c>
      <c r="S1499" s="140">
        <v>44649</v>
      </c>
    </row>
    <row r="1500" spans="14:19">
      <c r="N1500" s="133" t="s">
        <v>6484</v>
      </c>
      <c r="O1500" s="133" t="s">
        <v>6544</v>
      </c>
      <c r="P1500" s="135" t="s">
        <v>1695</v>
      </c>
      <c r="Q1500" s="145" t="str">
        <f t="shared" si="24"/>
        <v>40 - CAUPENNE</v>
      </c>
      <c r="R1500" s="140">
        <v>44561</v>
      </c>
      <c r="S1500" s="140">
        <v>44649</v>
      </c>
    </row>
    <row r="1501" spans="14:19">
      <c r="N1501" s="133" t="s">
        <v>6484</v>
      </c>
      <c r="O1501" s="133" t="s">
        <v>6545</v>
      </c>
      <c r="P1501" s="135" t="s">
        <v>1696</v>
      </c>
      <c r="Q1501" s="145" t="str">
        <f t="shared" si="24"/>
        <v>40 - CAZALIS</v>
      </c>
      <c r="R1501" s="140">
        <v>44556</v>
      </c>
      <c r="S1501" s="140">
        <v>44649</v>
      </c>
    </row>
    <row r="1502" spans="14:19" ht="24">
      <c r="N1502" s="133" t="s">
        <v>6484</v>
      </c>
      <c r="O1502" s="133" t="s">
        <v>6546</v>
      </c>
      <c r="P1502" s="135" t="s">
        <v>1697</v>
      </c>
      <c r="Q1502" s="145" t="str">
        <f t="shared" si="24"/>
        <v>40 - CAZÈRES-SUR-L'ADOUR</v>
      </c>
      <c r="R1502" s="140">
        <v>44568</v>
      </c>
      <c r="S1502" s="140">
        <v>44649</v>
      </c>
    </row>
    <row r="1503" spans="14:19">
      <c r="N1503" s="133" t="s">
        <v>6484</v>
      </c>
      <c r="O1503" s="133" t="s">
        <v>6547</v>
      </c>
      <c r="P1503" s="135" t="s">
        <v>1698</v>
      </c>
      <c r="Q1503" s="145" t="str">
        <f t="shared" si="24"/>
        <v>40 - CLASSUN</v>
      </c>
      <c r="R1503" s="140">
        <v>44561</v>
      </c>
      <c r="S1503" s="140">
        <v>44649</v>
      </c>
    </row>
    <row r="1504" spans="14:19">
      <c r="N1504" s="133" t="s">
        <v>6484</v>
      </c>
      <c r="O1504" s="133" t="s">
        <v>6548</v>
      </c>
      <c r="P1504" s="135" t="s">
        <v>1699</v>
      </c>
      <c r="Q1504" s="145" t="str">
        <f t="shared" si="24"/>
        <v>40 - CLÈDES</v>
      </c>
      <c r="R1504" s="140">
        <v>44553</v>
      </c>
      <c r="S1504" s="140">
        <v>44649</v>
      </c>
    </row>
    <row r="1505" spans="14:19">
      <c r="N1505" s="133" t="s">
        <v>6484</v>
      </c>
      <c r="O1505" s="133" t="s">
        <v>6549</v>
      </c>
      <c r="P1505" s="135" t="s">
        <v>1700</v>
      </c>
      <c r="Q1505" s="145" t="str">
        <f t="shared" si="24"/>
        <v>40 - CLERMONT</v>
      </c>
      <c r="R1505" s="140">
        <v>44561</v>
      </c>
      <c r="S1505" s="140">
        <v>44649</v>
      </c>
    </row>
    <row r="1506" spans="14:19">
      <c r="N1506" s="133" t="s">
        <v>6484</v>
      </c>
      <c r="O1506" s="133" t="s">
        <v>6550</v>
      </c>
      <c r="P1506" s="135" t="s">
        <v>1701</v>
      </c>
      <c r="Q1506" s="145" t="str">
        <f t="shared" si="24"/>
        <v>40 - COUDURES</v>
      </c>
      <c r="R1506" s="140">
        <v>44556</v>
      </c>
      <c r="S1506" s="140">
        <v>44649</v>
      </c>
    </row>
    <row r="1507" spans="14:19" ht="24">
      <c r="N1507" s="133" t="s">
        <v>6484</v>
      </c>
      <c r="O1507" s="133" t="s">
        <v>6551</v>
      </c>
      <c r="P1507" s="135" t="s">
        <v>1702</v>
      </c>
      <c r="Q1507" s="145" t="str">
        <f t="shared" si="24"/>
        <v>40 - CRÉON-D'ARMAGNAC</v>
      </c>
      <c r="R1507" s="140">
        <v>44580</v>
      </c>
      <c r="S1507" s="140">
        <v>44649</v>
      </c>
    </row>
    <row r="1508" spans="14:19">
      <c r="N1508" s="133" t="s">
        <v>6484</v>
      </c>
      <c r="O1508" s="133" t="s">
        <v>6552</v>
      </c>
      <c r="P1508" s="135" t="s">
        <v>1703</v>
      </c>
      <c r="Q1508" s="145" t="str">
        <f t="shared" si="24"/>
        <v>40 - DAX</v>
      </c>
      <c r="R1508" s="140">
        <v>44575</v>
      </c>
      <c r="S1508" s="140">
        <v>44649</v>
      </c>
    </row>
    <row r="1509" spans="14:19">
      <c r="N1509" s="133" t="s">
        <v>6484</v>
      </c>
      <c r="O1509" s="133" t="s">
        <v>6553</v>
      </c>
      <c r="P1509" s="135" t="s">
        <v>1704</v>
      </c>
      <c r="Q1509" s="145" t="str">
        <f t="shared" si="24"/>
        <v>40 - DOAZIT</v>
      </c>
      <c r="R1509" s="140">
        <v>44561</v>
      </c>
      <c r="S1509" s="140">
        <v>44649</v>
      </c>
    </row>
    <row r="1510" spans="14:19">
      <c r="N1510" s="133" t="s">
        <v>6484</v>
      </c>
      <c r="O1510" s="133" t="s">
        <v>6554</v>
      </c>
      <c r="P1510" s="135" t="s">
        <v>1705</v>
      </c>
      <c r="Q1510" s="145" t="str">
        <f t="shared" si="24"/>
        <v>40 - DONZACQ</v>
      </c>
      <c r="R1510" s="140">
        <v>44561</v>
      </c>
      <c r="S1510" s="140">
        <v>44649</v>
      </c>
    </row>
    <row r="1511" spans="14:19" ht="24">
      <c r="N1511" s="133" t="s">
        <v>6484</v>
      </c>
      <c r="O1511" s="133" t="s">
        <v>6555</v>
      </c>
      <c r="P1511" s="135" t="s">
        <v>1706</v>
      </c>
      <c r="Q1511" s="145" t="str">
        <f t="shared" si="24"/>
        <v>40 - DUHORT-BACHEN</v>
      </c>
      <c r="R1511" s="140">
        <v>44561</v>
      </c>
      <c r="S1511" s="140">
        <v>44649</v>
      </c>
    </row>
    <row r="1512" spans="14:19">
      <c r="N1512" s="133" t="s">
        <v>6484</v>
      </c>
      <c r="O1512" s="133" t="s">
        <v>6556</v>
      </c>
      <c r="P1512" s="135" t="s">
        <v>1707</v>
      </c>
      <c r="Q1512" s="145" t="str">
        <f t="shared" si="24"/>
        <v>40 - DUMES</v>
      </c>
      <c r="R1512" s="140">
        <v>44561</v>
      </c>
      <c r="S1512" s="140">
        <v>44649</v>
      </c>
    </row>
    <row r="1513" spans="14:19">
      <c r="N1513" s="133" t="s">
        <v>6484</v>
      </c>
      <c r="O1513" s="133" t="s">
        <v>6557</v>
      </c>
      <c r="P1513" s="135" t="s">
        <v>1708</v>
      </c>
      <c r="Q1513" s="145" t="str">
        <f t="shared" si="24"/>
        <v>40 - ESCALANS</v>
      </c>
      <c r="R1513" s="140">
        <v>44581</v>
      </c>
      <c r="S1513" s="140">
        <v>44649</v>
      </c>
    </row>
    <row r="1514" spans="14:19">
      <c r="N1514" s="133" t="s">
        <v>6484</v>
      </c>
      <c r="O1514" s="133" t="s">
        <v>6558</v>
      </c>
      <c r="P1514" s="135" t="s">
        <v>1709</v>
      </c>
      <c r="Q1514" s="145" t="str">
        <f t="shared" si="24"/>
        <v>40 - ESTIBEAUX</v>
      </c>
      <c r="R1514" s="140">
        <v>44561</v>
      </c>
      <c r="S1514" s="140">
        <v>44649</v>
      </c>
    </row>
    <row r="1515" spans="14:19">
      <c r="N1515" s="133" t="s">
        <v>6484</v>
      </c>
      <c r="O1515" s="133" t="s">
        <v>6559</v>
      </c>
      <c r="P1515" s="135" t="s">
        <v>1710</v>
      </c>
      <c r="Q1515" s="145" t="str">
        <f t="shared" si="24"/>
        <v>40 - ESTIGARDE</v>
      </c>
      <c r="R1515" s="140">
        <v>44589</v>
      </c>
      <c r="S1515" s="140">
        <v>44640</v>
      </c>
    </row>
    <row r="1516" spans="14:19" ht="24">
      <c r="N1516" s="133" t="s">
        <v>6484</v>
      </c>
      <c r="O1516" s="133" t="s">
        <v>6560</v>
      </c>
      <c r="P1516" s="135" t="s">
        <v>1711</v>
      </c>
      <c r="Q1516" s="145" t="str">
        <f t="shared" si="24"/>
        <v>40 - EUGÉNIE-LES-BAINS</v>
      </c>
      <c r="R1516" s="140">
        <v>44561</v>
      </c>
      <c r="S1516" s="140">
        <v>44649</v>
      </c>
    </row>
    <row r="1517" spans="14:19" ht="24">
      <c r="N1517" s="133" t="s">
        <v>6484</v>
      </c>
      <c r="O1517" s="133" t="s">
        <v>6561</v>
      </c>
      <c r="P1517" s="135" t="s">
        <v>1712</v>
      </c>
      <c r="Q1517" s="145" t="str">
        <f t="shared" si="24"/>
        <v>40 - EYRES-MONCUBE</v>
      </c>
      <c r="R1517" s="140">
        <v>44561</v>
      </c>
      <c r="S1517" s="140">
        <v>44649</v>
      </c>
    </row>
    <row r="1518" spans="14:19">
      <c r="N1518" s="133" t="s">
        <v>6484</v>
      </c>
      <c r="O1518" s="133" t="s">
        <v>6562</v>
      </c>
      <c r="P1518" s="135" t="s">
        <v>1713</v>
      </c>
      <c r="Q1518" s="145" t="str">
        <f t="shared" si="24"/>
        <v>40 - FARGUES</v>
      </c>
      <c r="R1518" s="140">
        <v>44561</v>
      </c>
      <c r="S1518" s="140">
        <v>44649</v>
      </c>
    </row>
    <row r="1519" spans="14:19">
      <c r="N1519" s="133" t="s">
        <v>6484</v>
      </c>
      <c r="O1519" s="133" t="s">
        <v>6563</v>
      </c>
      <c r="P1519" s="135" t="s">
        <v>1715</v>
      </c>
      <c r="Q1519" s="145" t="str">
        <f t="shared" si="24"/>
        <v>40 - GAAS</v>
      </c>
      <c r="R1519" s="140">
        <v>44580</v>
      </c>
      <c r="S1519" s="140">
        <v>44649</v>
      </c>
    </row>
    <row r="1520" spans="14:19">
      <c r="N1520" s="133" t="s">
        <v>6484</v>
      </c>
      <c r="O1520" s="133" t="s">
        <v>6564</v>
      </c>
      <c r="P1520" s="135" t="s">
        <v>1716</v>
      </c>
      <c r="Q1520" s="145" t="str">
        <f t="shared" si="24"/>
        <v>40 - GABARRET</v>
      </c>
      <c r="R1520" s="140">
        <v>44581</v>
      </c>
      <c r="S1520" s="140">
        <v>44649</v>
      </c>
    </row>
    <row r="1521" spans="14:19">
      <c r="N1521" s="133" t="s">
        <v>6484</v>
      </c>
      <c r="O1521" s="133" t="s">
        <v>6565</v>
      </c>
      <c r="P1521" s="135" t="s">
        <v>1717</v>
      </c>
      <c r="Q1521" s="145" t="str">
        <f t="shared" si="24"/>
        <v>40 - GAILLÈRES</v>
      </c>
      <c r="R1521" s="140">
        <v>44594</v>
      </c>
      <c r="S1521" s="140">
        <v>44649</v>
      </c>
    </row>
    <row r="1522" spans="14:19" ht="24">
      <c r="N1522" s="133" t="s">
        <v>6484</v>
      </c>
      <c r="O1522" s="133" t="s">
        <v>6566</v>
      </c>
      <c r="P1522" s="135" t="s">
        <v>1719</v>
      </c>
      <c r="Q1522" s="145" t="str">
        <f t="shared" si="24"/>
        <v>40 - GAMARDE-LES-BAINS</v>
      </c>
      <c r="R1522" s="140">
        <v>44568</v>
      </c>
      <c r="S1522" s="140">
        <v>44649</v>
      </c>
    </row>
    <row r="1523" spans="14:19">
      <c r="N1523" s="133" t="s">
        <v>6484</v>
      </c>
      <c r="O1523" s="133" t="s">
        <v>6567</v>
      </c>
      <c r="P1523" s="135" t="s">
        <v>1720</v>
      </c>
      <c r="Q1523" s="145" t="str">
        <f t="shared" si="24"/>
        <v>40 - GARREY</v>
      </c>
      <c r="R1523" s="140">
        <v>44568</v>
      </c>
      <c r="S1523" s="140">
        <v>44649</v>
      </c>
    </row>
    <row r="1524" spans="14:19">
      <c r="N1524" s="133" t="s">
        <v>6484</v>
      </c>
      <c r="O1524" s="133" t="s">
        <v>6568</v>
      </c>
      <c r="P1524" s="135" t="s">
        <v>1721</v>
      </c>
      <c r="Q1524" s="145" t="str">
        <f t="shared" si="24"/>
        <v>40 - GAUJACQ</v>
      </c>
      <c r="R1524" s="140">
        <v>44561</v>
      </c>
      <c r="S1524" s="140">
        <v>44649</v>
      </c>
    </row>
    <row r="1525" spans="14:19">
      <c r="N1525" s="133" t="s">
        <v>6484</v>
      </c>
      <c r="O1525" s="133" t="s">
        <v>6569</v>
      </c>
      <c r="P1525" s="135" t="s">
        <v>1722</v>
      </c>
      <c r="Q1525" s="145" t="str">
        <f t="shared" si="24"/>
        <v>40 - GEAUNE</v>
      </c>
      <c r="R1525" s="140">
        <v>44561</v>
      </c>
      <c r="S1525" s="140">
        <v>44649</v>
      </c>
    </row>
    <row r="1526" spans="14:19">
      <c r="N1526" s="133" t="s">
        <v>6484</v>
      </c>
      <c r="O1526" s="133" t="s">
        <v>6570</v>
      </c>
      <c r="P1526" s="135" t="s">
        <v>1723</v>
      </c>
      <c r="Q1526" s="145" t="str">
        <f t="shared" si="24"/>
        <v>40 - GIBRET</v>
      </c>
      <c r="R1526" s="140">
        <v>44561</v>
      </c>
      <c r="S1526" s="140">
        <v>44649</v>
      </c>
    </row>
    <row r="1527" spans="14:19">
      <c r="N1527" s="133" t="s">
        <v>6484</v>
      </c>
      <c r="O1527" s="133" t="s">
        <v>6571</v>
      </c>
      <c r="P1527" s="135" t="s">
        <v>1724</v>
      </c>
      <c r="Q1527" s="145" t="str">
        <f t="shared" si="24"/>
        <v>40 - GOOS</v>
      </c>
      <c r="R1527" s="140">
        <v>44574</v>
      </c>
      <c r="S1527" s="140">
        <v>44649</v>
      </c>
    </row>
    <row r="1528" spans="14:19">
      <c r="N1528" s="133" t="s">
        <v>6484</v>
      </c>
      <c r="O1528" s="133" t="s">
        <v>6572</v>
      </c>
      <c r="P1528" s="135" t="s">
        <v>1725</v>
      </c>
      <c r="Q1528" s="145" t="str">
        <f t="shared" si="24"/>
        <v>40 - GOUSSE</v>
      </c>
      <c r="R1528" s="140">
        <v>44580</v>
      </c>
      <c r="S1528" s="140">
        <v>44649</v>
      </c>
    </row>
    <row r="1529" spans="14:19">
      <c r="N1529" s="133" t="s">
        <v>6484</v>
      </c>
      <c r="O1529" s="133" t="s">
        <v>6573</v>
      </c>
      <c r="P1529" s="135" t="s">
        <v>1726</v>
      </c>
      <c r="Q1529" s="145" t="str">
        <f t="shared" si="24"/>
        <v>40 - GOUTS</v>
      </c>
      <c r="R1529" s="140">
        <v>44568</v>
      </c>
      <c r="S1529" s="140">
        <v>44649</v>
      </c>
    </row>
    <row r="1530" spans="14:19" ht="24">
      <c r="N1530" s="133" t="s">
        <v>6484</v>
      </c>
      <c r="O1530" s="133" t="s">
        <v>6574</v>
      </c>
      <c r="P1530" s="135" t="s">
        <v>1727</v>
      </c>
      <c r="Q1530" s="145" t="str">
        <f t="shared" si="24"/>
        <v>40 - GRENADE-SUR-L'ADOUR</v>
      </c>
      <c r="R1530" s="140">
        <v>44568</v>
      </c>
      <c r="S1530" s="140">
        <v>44649</v>
      </c>
    </row>
    <row r="1531" spans="14:19">
      <c r="N1531" s="133" t="s">
        <v>6484</v>
      </c>
      <c r="O1531" s="133" t="s">
        <v>6575</v>
      </c>
      <c r="P1531" s="135" t="s">
        <v>1728</v>
      </c>
      <c r="Q1531" s="145" t="str">
        <f t="shared" si="24"/>
        <v>40 - HABAS</v>
      </c>
      <c r="R1531" s="140">
        <v>44568</v>
      </c>
      <c r="S1531" s="140">
        <v>44649</v>
      </c>
    </row>
    <row r="1532" spans="14:19">
      <c r="N1532" s="133" t="s">
        <v>6484</v>
      </c>
      <c r="O1532" s="133" t="s">
        <v>6576</v>
      </c>
      <c r="P1532" s="135" t="s">
        <v>1729</v>
      </c>
      <c r="Q1532" s="145" t="str">
        <f t="shared" si="24"/>
        <v>40 - HAGETMAU</v>
      </c>
      <c r="R1532" s="140">
        <v>44556</v>
      </c>
      <c r="S1532" s="140">
        <v>44649</v>
      </c>
    </row>
    <row r="1533" spans="14:19">
      <c r="N1533" s="133" t="s">
        <v>6484</v>
      </c>
      <c r="O1533" s="133" t="s">
        <v>6577</v>
      </c>
      <c r="P1533" s="135" t="s">
        <v>1730</v>
      </c>
      <c r="Q1533" s="145" t="str">
        <f t="shared" si="24"/>
        <v>40 - HASTINGUES</v>
      </c>
      <c r="R1533" s="140">
        <v>44549</v>
      </c>
      <c r="S1533" s="140">
        <v>44649</v>
      </c>
    </row>
    <row r="1534" spans="14:19">
      <c r="N1534" s="133" t="s">
        <v>6484</v>
      </c>
      <c r="O1534" s="133" t="s">
        <v>6578</v>
      </c>
      <c r="P1534" s="135" t="s">
        <v>1731</v>
      </c>
      <c r="Q1534" s="145" t="str">
        <f t="shared" si="24"/>
        <v>40 - HAURIET</v>
      </c>
      <c r="R1534" s="140">
        <v>44561</v>
      </c>
      <c r="S1534" s="140">
        <v>44649</v>
      </c>
    </row>
    <row r="1535" spans="14:19">
      <c r="N1535" s="133" t="s">
        <v>6484</v>
      </c>
      <c r="O1535" s="133" t="s">
        <v>6579</v>
      </c>
      <c r="P1535" s="135" t="s">
        <v>1732</v>
      </c>
      <c r="Q1535" s="145" t="str">
        <f t="shared" si="24"/>
        <v>40 - HAUT-MAUCO</v>
      </c>
      <c r="R1535" s="140">
        <v>44568</v>
      </c>
      <c r="S1535" s="140">
        <v>44649</v>
      </c>
    </row>
    <row r="1536" spans="14:19">
      <c r="N1536" s="133" t="s">
        <v>6484</v>
      </c>
      <c r="O1536" s="133" t="s">
        <v>6580</v>
      </c>
      <c r="P1536" s="135" t="s">
        <v>1733</v>
      </c>
      <c r="Q1536" s="145" t="str">
        <f t="shared" si="24"/>
        <v>40 - HERRÉ</v>
      </c>
      <c r="R1536" s="140">
        <v>44589</v>
      </c>
      <c r="S1536" s="140">
        <v>44640</v>
      </c>
    </row>
    <row r="1537" spans="14:19">
      <c r="N1537" s="133" t="s">
        <v>6484</v>
      </c>
      <c r="O1537" s="133" t="s">
        <v>6581</v>
      </c>
      <c r="P1537" s="135" t="s">
        <v>1734</v>
      </c>
      <c r="Q1537" s="145" t="str">
        <f t="shared" si="24"/>
        <v>40 - HEUGAS</v>
      </c>
      <c r="R1537" s="140">
        <v>44575</v>
      </c>
      <c r="S1537" s="140">
        <v>44649</v>
      </c>
    </row>
    <row r="1538" spans="14:19">
      <c r="N1538" s="133" t="s">
        <v>6484</v>
      </c>
      <c r="O1538" s="133" t="s">
        <v>6582</v>
      </c>
      <c r="P1538" s="135" t="s">
        <v>1735</v>
      </c>
      <c r="Q1538" s="145" t="str">
        <f t="shared" si="24"/>
        <v>40 - HINX</v>
      </c>
      <c r="R1538" s="140">
        <v>44574</v>
      </c>
      <c r="S1538" s="140">
        <v>44649</v>
      </c>
    </row>
    <row r="1539" spans="14:19">
      <c r="N1539" s="133" t="s">
        <v>6484</v>
      </c>
      <c r="O1539" s="133" t="s">
        <v>6583</v>
      </c>
      <c r="P1539" s="135" t="s">
        <v>1736</v>
      </c>
      <c r="Q1539" s="145" t="str">
        <f t="shared" si="24"/>
        <v>40 - HONTANX</v>
      </c>
      <c r="R1539" s="140">
        <v>44568</v>
      </c>
      <c r="S1539" s="140">
        <v>44649</v>
      </c>
    </row>
    <row r="1540" spans="14:19">
      <c r="N1540" s="133" t="s">
        <v>6484</v>
      </c>
      <c r="O1540" s="133" t="s">
        <v>6584</v>
      </c>
      <c r="P1540" s="135" t="s">
        <v>1737</v>
      </c>
      <c r="Q1540" s="145" t="str">
        <f t="shared" si="24"/>
        <v>40 - HORSARRIEU</v>
      </c>
      <c r="R1540" s="140">
        <v>44561</v>
      </c>
      <c r="S1540" s="140">
        <v>44649</v>
      </c>
    </row>
    <row r="1541" spans="14:19">
      <c r="N1541" s="133" t="s">
        <v>6484</v>
      </c>
      <c r="O1541" s="133" t="s">
        <v>6585</v>
      </c>
      <c r="P1541" s="135" t="s">
        <v>1738</v>
      </c>
      <c r="Q1541" s="145" t="str">
        <f t="shared" si="24"/>
        <v>40 - JOSSE</v>
      </c>
      <c r="R1541" s="140">
        <v>44575</v>
      </c>
      <c r="S1541" s="140">
        <v>44635</v>
      </c>
    </row>
    <row r="1542" spans="14:19" ht="24">
      <c r="N1542" s="133" t="s">
        <v>6484</v>
      </c>
      <c r="O1542" s="133" t="s">
        <v>6586</v>
      </c>
      <c r="P1542" s="135" t="s">
        <v>1739</v>
      </c>
      <c r="Q1542" s="145" t="str">
        <f t="shared" si="24"/>
        <v>40 - LABASTIDE-CHALOSSE</v>
      </c>
      <c r="R1542" s="140">
        <v>44556</v>
      </c>
      <c r="S1542" s="140">
        <v>44649</v>
      </c>
    </row>
    <row r="1543" spans="14:19" ht="24">
      <c r="N1543" s="133" t="s">
        <v>6484</v>
      </c>
      <c r="O1543" s="133" t="s">
        <v>6587</v>
      </c>
      <c r="P1543" s="135" t="s">
        <v>1740</v>
      </c>
      <c r="Q1543" s="145" t="str">
        <f t="shared" si="24"/>
        <v>40 - LABASTIDE-D'ARMAGNAC</v>
      </c>
      <c r="R1543" s="140">
        <v>44580</v>
      </c>
      <c r="S1543" s="140">
        <v>44649</v>
      </c>
    </row>
    <row r="1544" spans="14:19">
      <c r="N1544" s="133" t="s">
        <v>6484</v>
      </c>
      <c r="O1544" s="133" t="s">
        <v>6588</v>
      </c>
      <c r="P1544" s="135" t="s">
        <v>1741</v>
      </c>
      <c r="Q1544" s="145" t="str">
        <f t="shared" si="24"/>
        <v>40 - LABATUT</v>
      </c>
      <c r="R1544" s="140">
        <v>44549</v>
      </c>
      <c r="S1544" s="140">
        <v>44649</v>
      </c>
    </row>
    <row r="1545" spans="14:19">
      <c r="N1545" s="133" t="s">
        <v>6484</v>
      </c>
      <c r="O1545" s="133" t="s">
        <v>6589</v>
      </c>
      <c r="P1545" s="135" t="s">
        <v>1742</v>
      </c>
      <c r="Q1545" s="145" t="str">
        <f t="shared" si="24"/>
        <v>40 - LACAJUNTE</v>
      </c>
      <c r="R1545" s="140">
        <v>44553</v>
      </c>
      <c r="S1545" s="140">
        <v>44649</v>
      </c>
    </row>
    <row r="1546" spans="14:19">
      <c r="N1546" s="133" t="s">
        <v>6484</v>
      </c>
      <c r="O1546" s="133" t="s">
        <v>6590</v>
      </c>
      <c r="P1546" s="135" t="s">
        <v>1743</v>
      </c>
      <c r="Q1546" s="145" t="str">
        <f t="shared" si="24"/>
        <v>40 - LACQUY</v>
      </c>
      <c r="R1546" s="140">
        <v>44580</v>
      </c>
      <c r="S1546" s="140">
        <v>44649</v>
      </c>
    </row>
    <row r="1547" spans="14:19">
      <c r="N1547" s="133" t="s">
        <v>6484</v>
      </c>
      <c r="O1547" s="133" t="s">
        <v>6591</v>
      </c>
      <c r="P1547" s="135" t="s">
        <v>1744</v>
      </c>
      <c r="Q1547" s="145" t="str">
        <f t="shared" ref="Q1547:Q1610" si="25">CONCATENATE(N1547," - ",P1547)</f>
        <v>40 - LACRABE</v>
      </c>
      <c r="R1547" s="140">
        <v>44553</v>
      </c>
      <c r="S1547" s="140">
        <v>44649</v>
      </c>
    </row>
    <row r="1548" spans="14:19">
      <c r="N1548" s="133" t="s">
        <v>6484</v>
      </c>
      <c r="O1548" s="133" t="s">
        <v>6592</v>
      </c>
      <c r="P1548" s="135" t="s">
        <v>1745</v>
      </c>
      <c r="Q1548" s="145" t="str">
        <f t="shared" si="25"/>
        <v>40 - LAGLORIEUSE</v>
      </c>
      <c r="R1548" s="140">
        <v>44574</v>
      </c>
      <c r="S1548" s="140">
        <v>44649</v>
      </c>
    </row>
    <row r="1549" spans="14:19">
      <c r="N1549" s="133" t="s">
        <v>6484</v>
      </c>
      <c r="O1549" s="133" t="s">
        <v>6593</v>
      </c>
      <c r="P1549" s="135" t="s">
        <v>1746</v>
      </c>
      <c r="Q1549" s="145" t="str">
        <f t="shared" si="25"/>
        <v>40 - LAGRANGE</v>
      </c>
      <c r="R1549" s="140">
        <v>44580</v>
      </c>
      <c r="S1549" s="140">
        <v>44649</v>
      </c>
    </row>
    <row r="1550" spans="14:19">
      <c r="N1550" s="133" t="s">
        <v>6484</v>
      </c>
      <c r="O1550" s="133" t="s">
        <v>6594</v>
      </c>
      <c r="P1550" s="135" t="s">
        <v>1747</v>
      </c>
      <c r="Q1550" s="145" t="str">
        <f t="shared" si="25"/>
        <v>40 - LAHOSSE</v>
      </c>
      <c r="R1550" s="140">
        <v>44561</v>
      </c>
      <c r="S1550" s="140">
        <v>44649</v>
      </c>
    </row>
    <row r="1551" spans="14:19">
      <c r="N1551" s="133" t="s">
        <v>6484</v>
      </c>
      <c r="O1551" s="133" t="s">
        <v>6595</v>
      </c>
      <c r="P1551" s="135" t="s">
        <v>1748</v>
      </c>
      <c r="Q1551" s="145" t="str">
        <f t="shared" si="25"/>
        <v>40 - LALUQUE</v>
      </c>
      <c r="R1551" s="140">
        <v>44594</v>
      </c>
      <c r="S1551" s="140">
        <v>44649</v>
      </c>
    </row>
    <row r="1552" spans="14:19">
      <c r="N1552" s="133" t="s">
        <v>6484</v>
      </c>
      <c r="O1552" s="133" t="s">
        <v>6596</v>
      </c>
      <c r="P1552" s="135" t="s">
        <v>1749</v>
      </c>
      <c r="Q1552" s="145" t="str">
        <f t="shared" si="25"/>
        <v>40 - LAMOTHE</v>
      </c>
      <c r="R1552" s="140">
        <v>44568</v>
      </c>
      <c r="S1552" s="140">
        <v>44649</v>
      </c>
    </row>
    <row r="1553" spans="14:19">
      <c r="N1553" s="133" t="s">
        <v>6484</v>
      </c>
      <c r="O1553" s="133" t="s">
        <v>6597</v>
      </c>
      <c r="P1553" s="135" t="s">
        <v>1750</v>
      </c>
      <c r="Q1553" s="145" t="str">
        <f t="shared" si="25"/>
        <v>40 - LARBEY</v>
      </c>
      <c r="R1553" s="140">
        <v>44561</v>
      </c>
      <c r="S1553" s="140">
        <v>44649</v>
      </c>
    </row>
    <row r="1554" spans="14:19" ht="24">
      <c r="N1554" s="133" t="s">
        <v>6484</v>
      </c>
      <c r="O1554" s="133" t="s">
        <v>6598</v>
      </c>
      <c r="P1554" s="135" t="s">
        <v>1751</v>
      </c>
      <c r="Q1554" s="145" t="str">
        <f t="shared" si="25"/>
        <v>40 - LARRIVIÈRE-SAINT-SAVIN</v>
      </c>
      <c r="R1554" s="140">
        <v>44561</v>
      </c>
      <c r="S1554" s="140">
        <v>44649</v>
      </c>
    </row>
    <row r="1555" spans="14:19">
      <c r="N1555" s="133" t="s">
        <v>6484</v>
      </c>
      <c r="O1555" s="133" t="s">
        <v>6599</v>
      </c>
      <c r="P1555" s="135" t="s">
        <v>1752</v>
      </c>
      <c r="Q1555" s="145" t="str">
        <f t="shared" si="25"/>
        <v>40 - LATRILLE</v>
      </c>
      <c r="R1555" s="140">
        <v>44561</v>
      </c>
      <c r="S1555" s="140">
        <v>44649</v>
      </c>
    </row>
    <row r="1556" spans="14:19">
      <c r="N1556" s="133" t="s">
        <v>6484</v>
      </c>
      <c r="O1556" s="133" t="s">
        <v>6600</v>
      </c>
      <c r="P1556" s="135" t="s">
        <v>1753</v>
      </c>
      <c r="Q1556" s="145" t="str">
        <f t="shared" si="25"/>
        <v>40 - LAURÈDE</v>
      </c>
      <c r="R1556" s="140">
        <v>44568</v>
      </c>
      <c r="S1556" s="140">
        <v>44649</v>
      </c>
    </row>
    <row r="1557" spans="14:19">
      <c r="N1557" s="133" t="s">
        <v>6484</v>
      </c>
      <c r="O1557" s="133" t="s">
        <v>6601</v>
      </c>
      <c r="P1557" s="135" t="s">
        <v>1754</v>
      </c>
      <c r="Q1557" s="145" t="str">
        <f t="shared" si="25"/>
        <v>40 - LAURET</v>
      </c>
      <c r="R1557" s="140">
        <v>44561</v>
      </c>
      <c r="S1557" s="140">
        <v>44649</v>
      </c>
    </row>
    <row r="1558" spans="14:19">
      <c r="N1558" s="133" t="s">
        <v>6484</v>
      </c>
      <c r="O1558" s="133" t="s">
        <v>6602</v>
      </c>
      <c r="P1558" s="135" t="s">
        <v>1714</v>
      </c>
      <c r="Q1558" s="145" t="str">
        <f t="shared" si="25"/>
        <v>40 - LE FRÊCHE</v>
      </c>
      <c r="R1558" s="140">
        <v>44579</v>
      </c>
      <c r="S1558" s="140">
        <v>44649</v>
      </c>
    </row>
    <row r="1559" spans="14:19">
      <c r="N1559" s="133" t="s">
        <v>6484</v>
      </c>
      <c r="O1559" s="133" t="s">
        <v>6603</v>
      </c>
      <c r="P1559" s="135" t="s">
        <v>1756</v>
      </c>
      <c r="Q1559" s="145" t="str">
        <f t="shared" si="25"/>
        <v>40 - LE LEUY</v>
      </c>
      <c r="R1559" s="140">
        <v>44568</v>
      </c>
      <c r="S1559" s="140">
        <v>44649</v>
      </c>
    </row>
    <row r="1560" spans="14:19">
      <c r="N1560" s="133" t="s">
        <v>6484</v>
      </c>
      <c r="O1560" s="133" t="s">
        <v>6604</v>
      </c>
      <c r="P1560" s="135" t="s">
        <v>1878</v>
      </c>
      <c r="Q1560" s="145" t="str">
        <f t="shared" si="25"/>
        <v>40 - LE VIGNAU</v>
      </c>
      <c r="R1560" s="140">
        <v>44568</v>
      </c>
      <c r="S1560" s="140">
        <v>44649</v>
      </c>
    </row>
    <row r="1561" spans="14:19">
      <c r="N1561" s="133" t="s">
        <v>6484</v>
      </c>
      <c r="O1561" s="133" t="s">
        <v>6605</v>
      </c>
      <c r="P1561" s="135" t="s">
        <v>1755</v>
      </c>
      <c r="Q1561" s="145" t="str">
        <f t="shared" si="25"/>
        <v>40 - LESGOR</v>
      </c>
      <c r="R1561" s="140">
        <v>44586</v>
      </c>
      <c r="S1561" s="140">
        <v>44649</v>
      </c>
    </row>
    <row r="1562" spans="14:19">
      <c r="N1562" s="133" t="s">
        <v>6484</v>
      </c>
      <c r="O1562" s="133" t="s">
        <v>6606</v>
      </c>
      <c r="P1562" s="135" t="s">
        <v>1757</v>
      </c>
      <c r="Q1562" s="145" t="str">
        <f t="shared" si="25"/>
        <v>40 - LOSSE</v>
      </c>
      <c r="R1562" s="140">
        <v>44589</v>
      </c>
      <c r="S1562" s="140">
        <v>44640</v>
      </c>
    </row>
    <row r="1563" spans="14:19">
      <c r="N1563" s="133" t="s">
        <v>6484</v>
      </c>
      <c r="O1563" s="133" t="s">
        <v>6607</v>
      </c>
      <c r="P1563" s="135" t="s">
        <v>1758</v>
      </c>
      <c r="Q1563" s="145" t="str">
        <f t="shared" si="25"/>
        <v>40 - LOUER</v>
      </c>
      <c r="R1563" s="140">
        <v>44580</v>
      </c>
      <c r="S1563" s="140">
        <v>44649</v>
      </c>
    </row>
    <row r="1564" spans="14:19">
      <c r="N1564" s="133" t="s">
        <v>6484</v>
      </c>
      <c r="O1564" s="133" t="s">
        <v>6608</v>
      </c>
      <c r="P1564" s="135" t="s">
        <v>1759</v>
      </c>
      <c r="Q1564" s="145" t="str">
        <f t="shared" si="25"/>
        <v>40 - LOURQUEN</v>
      </c>
      <c r="R1564" s="140">
        <v>44561</v>
      </c>
      <c r="S1564" s="140">
        <v>44649</v>
      </c>
    </row>
    <row r="1565" spans="14:19">
      <c r="N1565" s="133" t="s">
        <v>6484</v>
      </c>
      <c r="O1565" s="133" t="s">
        <v>6609</v>
      </c>
      <c r="P1565" s="135" t="s">
        <v>1760</v>
      </c>
      <c r="Q1565" s="145" t="str">
        <f t="shared" si="25"/>
        <v>40 - LUBBON</v>
      </c>
      <c r="R1565" s="140">
        <v>44589</v>
      </c>
      <c r="S1565" s="140">
        <v>44640</v>
      </c>
    </row>
    <row r="1566" spans="14:19" ht="24">
      <c r="N1566" s="133" t="s">
        <v>6484</v>
      </c>
      <c r="O1566" s="133" t="s">
        <v>6610</v>
      </c>
      <c r="P1566" s="135" t="s">
        <v>1761</v>
      </c>
      <c r="Q1566" s="145" t="str">
        <f t="shared" si="25"/>
        <v>40 - LUCBARDEZ ET BARGUES</v>
      </c>
      <c r="R1566" s="140">
        <v>44600</v>
      </c>
      <c r="S1566" s="140">
        <v>44649</v>
      </c>
    </row>
    <row r="1567" spans="14:19">
      <c r="N1567" s="133" t="s">
        <v>6484</v>
      </c>
      <c r="O1567" s="133" t="s">
        <v>6611</v>
      </c>
      <c r="P1567" s="135" t="s">
        <v>1763</v>
      </c>
      <c r="Q1567" s="145" t="str">
        <f t="shared" si="25"/>
        <v>40 - LUSSAGNET</v>
      </c>
      <c r="R1567" s="140">
        <v>44568</v>
      </c>
      <c r="S1567" s="140">
        <v>44649</v>
      </c>
    </row>
    <row r="1568" spans="14:19">
      <c r="N1568" s="133" t="s">
        <v>6484</v>
      </c>
      <c r="O1568" s="133" t="s">
        <v>6612</v>
      </c>
      <c r="P1568" s="135" t="s">
        <v>1764</v>
      </c>
      <c r="Q1568" s="145" t="str">
        <f t="shared" si="25"/>
        <v>40 - MAGESCQ</v>
      </c>
      <c r="R1568" s="140">
        <v>44575</v>
      </c>
      <c r="S1568" s="140">
        <v>44635</v>
      </c>
    </row>
    <row r="1569" spans="14:19">
      <c r="N1569" s="133" t="s">
        <v>6484</v>
      </c>
      <c r="O1569" s="133" t="s">
        <v>6613</v>
      </c>
      <c r="P1569" s="135" t="s">
        <v>1765</v>
      </c>
      <c r="Q1569" s="145" t="str">
        <f t="shared" si="25"/>
        <v>40 - MANT</v>
      </c>
      <c r="R1569" s="140">
        <v>44553</v>
      </c>
      <c r="S1569" s="140">
        <v>44649</v>
      </c>
    </row>
    <row r="1570" spans="14:19">
      <c r="N1570" s="133" t="s">
        <v>6484</v>
      </c>
      <c r="O1570" s="133" t="s">
        <v>6614</v>
      </c>
      <c r="P1570" s="135" t="s">
        <v>1766</v>
      </c>
      <c r="Q1570" s="145" t="str">
        <f t="shared" si="25"/>
        <v>40 - MARPAPS</v>
      </c>
      <c r="R1570" s="140">
        <v>44556</v>
      </c>
      <c r="S1570" s="140">
        <v>44649</v>
      </c>
    </row>
    <row r="1571" spans="14:19">
      <c r="N1571" s="133" t="s">
        <v>6484</v>
      </c>
      <c r="O1571" s="133" t="s">
        <v>6615</v>
      </c>
      <c r="P1571" s="135" t="s">
        <v>1767</v>
      </c>
      <c r="Q1571" s="145" t="str">
        <f t="shared" si="25"/>
        <v>40 - MAURIES</v>
      </c>
      <c r="R1571" s="140">
        <v>44561</v>
      </c>
      <c r="S1571" s="140">
        <v>44649</v>
      </c>
    </row>
    <row r="1572" spans="14:19">
      <c r="N1572" s="133" t="s">
        <v>6484</v>
      </c>
      <c r="O1572" s="133" t="s">
        <v>6616</v>
      </c>
      <c r="P1572" s="135" t="s">
        <v>1768</v>
      </c>
      <c r="Q1572" s="145" t="str">
        <f t="shared" si="25"/>
        <v>40 - MAURRIN</v>
      </c>
      <c r="R1572" s="140">
        <v>44568</v>
      </c>
      <c r="S1572" s="140">
        <v>44649</v>
      </c>
    </row>
    <row r="1573" spans="14:19" ht="24">
      <c r="N1573" s="133" t="s">
        <v>6484</v>
      </c>
      <c r="O1573" s="133" t="s">
        <v>6617</v>
      </c>
      <c r="P1573" s="135" t="s">
        <v>1769</v>
      </c>
      <c r="Q1573" s="145" t="str">
        <f t="shared" si="25"/>
        <v>40 - MAUVEZIN-D'ARMAGNAC</v>
      </c>
      <c r="R1573" s="140">
        <v>44580</v>
      </c>
      <c r="S1573" s="140">
        <v>44649</v>
      </c>
    </row>
    <row r="1574" spans="14:19">
      <c r="N1574" s="133" t="s">
        <v>6484</v>
      </c>
      <c r="O1574" s="133" t="s">
        <v>6618</v>
      </c>
      <c r="P1574" s="135" t="s">
        <v>1770</v>
      </c>
      <c r="Q1574" s="145" t="str">
        <f t="shared" si="25"/>
        <v>40 - MAYLIS</v>
      </c>
      <c r="R1574" s="140">
        <v>44561</v>
      </c>
      <c r="S1574" s="140">
        <v>44649</v>
      </c>
    </row>
    <row r="1575" spans="14:19">
      <c r="N1575" s="133" t="s">
        <v>6484</v>
      </c>
      <c r="O1575" s="133" t="s">
        <v>6619</v>
      </c>
      <c r="P1575" s="135" t="s">
        <v>1771</v>
      </c>
      <c r="Q1575" s="145" t="str">
        <f t="shared" si="25"/>
        <v xml:space="preserve">40 - MAZEROLLES </v>
      </c>
      <c r="R1575" s="140">
        <v>44580</v>
      </c>
      <c r="S1575" s="140">
        <v>44649</v>
      </c>
    </row>
    <row r="1576" spans="14:19">
      <c r="N1576" s="133" t="s">
        <v>6484</v>
      </c>
      <c r="O1576" s="133" t="s">
        <v>6620</v>
      </c>
      <c r="P1576" s="135" t="s">
        <v>1772</v>
      </c>
      <c r="Q1576" s="145" t="str">
        <f t="shared" si="25"/>
        <v>40 - MÉES</v>
      </c>
      <c r="R1576" s="140">
        <v>44575</v>
      </c>
      <c r="S1576" s="140">
        <v>44635</v>
      </c>
    </row>
    <row r="1577" spans="14:19">
      <c r="N1577" s="133" t="s">
        <v>6484</v>
      </c>
      <c r="O1577" s="133" t="s">
        <v>6621</v>
      </c>
      <c r="P1577" s="135" t="s">
        <v>1313</v>
      </c>
      <c r="Q1577" s="145" t="str">
        <f t="shared" si="25"/>
        <v>40 - MEILHAN</v>
      </c>
      <c r="R1577" s="140">
        <v>44575</v>
      </c>
      <c r="S1577" s="140">
        <v>44649</v>
      </c>
    </row>
    <row r="1578" spans="14:19">
      <c r="N1578" s="133" t="s">
        <v>6484</v>
      </c>
      <c r="O1578" s="133" t="s">
        <v>6622</v>
      </c>
      <c r="P1578" s="135" t="s">
        <v>1773</v>
      </c>
      <c r="Q1578" s="145" t="str">
        <f t="shared" si="25"/>
        <v>40 - MIMBASTE</v>
      </c>
      <c r="R1578" s="140">
        <v>44568</v>
      </c>
      <c r="S1578" s="140">
        <v>44649</v>
      </c>
    </row>
    <row r="1579" spans="14:19" ht="24">
      <c r="N1579" s="133" t="s">
        <v>6484</v>
      </c>
      <c r="O1579" s="133" t="s">
        <v>6623</v>
      </c>
      <c r="P1579" s="135" t="s">
        <v>1774</v>
      </c>
      <c r="Q1579" s="145" t="str">
        <f t="shared" si="25"/>
        <v>40 - MIRAMONT-SENSACQ</v>
      </c>
      <c r="R1579" s="140">
        <v>44561</v>
      </c>
      <c r="S1579" s="140">
        <v>44649</v>
      </c>
    </row>
    <row r="1580" spans="14:19">
      <c r="N1580" s="133" t="s">
        <v>6484</v>
      </c>
      <c r="O1580" s="133" t="s">
        <v>6624</v>
      </c>
      <c r="P1580" s="135" t="s">
        <v>1775</v>
      </c>
      <c r="Q1580" s="145" t="str">
        <f t="shared" si="25"/>
        <v>40 - MISSON</v>
      </c>
      <c r="R1580" s="140">
        <v>44568</v>
      </c>
      <c r="S1580" s="140">
        <v>44649</v>
      </c>
    </row>
    <row r="1581" spans="14:19">
      <c r="N1581" s="133" t="s">
        <v>6484</v>
      </c>
      <c r="O1581" s="133" t="s">
        <v>6625</v>
      </c>
      <c r="P1581" s="135" t="s">
        <v>1776</v>
      </c>
      <c r="Q1581" s="145" t="str">
        <f t="shared" si="25"/>
        <v>40 - MOMUY</v>
      </c>
      <c r="R1581" s="140">
        <v>44556</v>
      </c>
      <c r="S1581" s="140">
        <v>44649</v>
      </c>
    </row>
    <row r="1582" spans="14:19">
      <c r="N1582" s="133" t="s">
        <v>6484</v>
      </c>
      <c r="O1582" s="133" t="s">
        <v>6626</v>
      </c>
      <c r="P1582" s="135" t="s">
        <v>1777</v>
      </c>
      <c r="Q1582" s="145" t="str">
        <f t="shared" si="25"/>
        <v>40 - MONGET</v>
      </c>
      <c r="R1582" s="140">
        <v>44553</v>
      </c>
      <c r="S1582" s="140">
        <v>44649</v>
      </c>
    </row>
    <row r="1583" spans="14:19">
      <c r="N1583" s="133" t="s">
        <v>6484</v>
      </c>
      <c r="O1583" s="133" t="s">
        <v>6627</v>
      </c>
      <c r="P1583" s="135" t="s">
        <v>1778</v>
      </c>
      <c r="Q1583" s="145" t="str">
        <f t="shared" si="25"/>
        <v>40 - MONSÉGUR</v>
      </c>
      <c r="R1583" s="140">
        <v>44553</v>
      </c>
      <c r="S1583" s="140">
        <v>44649</v>
      </c>
    </row>
    <row r="1584" spans="14:19">
      <c r="N1584" s="133" t="s">
        <v>6484</v>
      </c>
      <c r="O1584" s="133" t="s">
        <v>6628</v>
      </c>
      <c r="P1584" s="135" t="s">
        <v>844</v>
      </c>
      <c r="Q1584" s="145" t="str">
        <f t="shared" si="25"/>
        <v>40 - MONTAUT</v>
      </c>
      <c r="R1584" s="140">
        <v>44561</v>
      </c>
      <c r="S1584" s="140">
        <v>44649</v>
      </c>
    </row>
    <row r="1585" spans="14:19" ht="24">
      <c r="N1585" s="133" t="s">
        <v>6484</v>
      </c>
      <c r="O1585" s="133" t="s">
        <v>6629</v>
      </c>
      <c r="P1585" s="135" t="s">
        <v>1779</v>
      </c>
      <c r="Q1585" s="145" t="str">
        <f t="shared" si="25"/>
        <v>40 - MONT-DE-MARSAN</v>
      </c>
      <c r="R1585" s="140">
        <v>44580</v>
      </c>
      <c r="S1585" s="140">
        <v>44649</v>
      </c>
    </row>
    <row r="1586" spans="14:19">
      <c r="N1586" s="133" t="s">
        <v>6484</v>
      </c>
      <c r="O1586" s="133" t="s">
        <v>6630</v>
      </c>
      <c r="P1586" s="135" t="s">
        <v>1780</v>
      </c>
      <c r="Q1586" s="145" t="str">
        <f t="shared" si="25"/>
        <v>40 - MONTÉGUT</v>
      </c>
      <c r="R1586" s="140">
        <v>44579</v>
      </c>
      <c r="S1586" s="140">
        <v>44649</v>
      </c>
    </row>
    <row r="1587" spans="14:19" ht="24">
      <c r="N1587" s="133" t="s">
        <v>6484</v>
      </c>
      <c r="O1587" s="133" t="s">
        <v>6631</v>
      </c>
      <c r="P1587" s="135" t="s">
        <v>1781</v>
      </c>
      <c r="Q1587" s="145" t="str">
        <f t="shared" si="25"/>
        <v>40 - MONTFORT-EN-CHALOSSE</v>
      </c>
      <c r="R1587" s="140">
        <v>44561</v>
      </c>
      <c r="S1587" s="140">
        <v>44649</v>
      </c>
    </row>
    <row r="1588" spans="14:19" ht="24">
      <c r="N1588" s="133" t="s">
        <v>6484</v>
      </c>
      <c r="O1588" s="133" t="s">
        <v>6632</v>
      </c>
      <c r="P1588" s="135" t="s">
        <v>1782</v>
      </c>
      <c r="Q1588" s="145" t="str">
        <f t="shared" si="25"/>
        <v>40 - MONTGAILLARD</v>
      </c>
      <c r="R1588" s="140">
        <v>44561</v>
      </c>
      <c r="S1588" s="140">
        <v>44649</v>
      </c>
    </row>
    <row r="1589" spans="14:19">
      <c r="N1589" s="133" t="s">
        <v>6484</v>
      </c>
      <c r="O1589" s="133" t="s">
        <v>6633</v>
      </c>
      <c r="P1589" s="135" t="s">
        <v>1783</v>
      </c>
      <c r="Q1589" s="145" t="str">
        <f t="shared" si="25"/>
        <v>40 - MONTSOUÉ</v>
      </c>
      <c r="R1589" s="140">
        <v>44561</v>
      </c>
      <c r="S1589" s="140">
        <v>44649</v>
      </c>
    </row>
    <row r="1590" spans="14:19">
      <c r="N1590" s="133" t="s">
        <v>6484</v>
      </c>
      <c r="O1590" s="133" t="s">
        <v>6634</v>
      </c>
      <c r="P1590" s="135" t="s">
        <v>1784</v>
      </c>
      <c r="Q1590" s="145" t="str">
        <f t="shared" si="25"/>
        <v>40 - MORGANX</v>
      </c>
      <c r="R1590" s="140">
        <v>44553</v>
      </c>
      <c r="S1590" s="140">
        <v>44649</v>
      </c>
    </row>
    <row r="1591" spans="14:19">
      <c r="N1591" s="133" t="s">
        <v>6484</v>
      </c>
      <c r="O1591" s="133" t="s">
        <v>6635</v>
      </c>
      <c r="P1591" s="135" t="s">
        <v>1785</v>
      </c>
      <c r="Q1591" s="145" t="str">
        <f t="shared" si="25"/>
        <v>40 - MOUSCARDÈS</v>
      </c>
      <c r="R1591" s="140">
        <v>44561</v>
      </c>
      <c r="S1591" s="140">
        <v>44649</v>
      </c>
    </row>
    <row r="1592" spans="14:19">
      <c r="N1592" s="133" t="s">
        <v>6484</v>
      </c>
      <c r="O1592" s="133" t="s">
        <v>6636</v>
      </c>
      <c r="P1592" s="135" t="s">
        <v>1786</v>
      </c>
      <c r="Q1592" s="145" t="str">
        <f t="shared" si="25"/>
        <v>40 - MUGRON</v>
      </c>
      <c r="R1592" s="140">
        <v>44561</v>
      </c>
      <c r="S1592" s="140">
        <v>44649</v>
      </c>
    </row>
    <row r="1593" spans="14:19">
      <c r="N1593" s="133" t="s">
        <v>6484</v>
      </c>
      <c r="O1593" s="133" t="s">
        <v>6637</v>
      </c>
      <c r="P1593" s="135" t="s">
        <v>1787</v>
      </c>
      <c r="Q1593" s="145" t="str">
        <f t="shared" si="25"/>
        <v>40 - NARROSSE</v>
      </c>
      <c r="R1593" s="140">
        <v>44580</v>
      </c>
      <c r="S1593" s="140">
        <v>44649</v>
      </c>
    </row>
    <row r="1594" spans="14:19">
      <c r="N1594" s="133" t="s">
        <v>6484</v>
      </c>
      <c r="O1594" s="133" t="s">
        <v>6638</v>
      </c>
      <c r="P1594" s="135" t="s">
        <v>1788</v>
      </c>
      <c r="Q1594" s="145" t="str">
        <f t="shared" si="25"/>
        <v>40 - NASSIET</v>
      </c>
      <c r="R1594" s="140">
        <v>44556</v>
      </c>
      <c r="S1594" s="140">
        <v>44649</v>
      </c>
    </row>
    <row r="1595" spans="14:19">
      <c r="N1595" s="133" t="s">
        <v>6484</v>
      </c>
      <c r="O1595" s="133" t="s">
        <v>6639</v>
      </c>
      <c r="P1595" s="135" t="s">
        <v>1789</v>
      </c>
      <c r="Q1595" s="145" t="str">
        <f t="shared" si="25"/>
        <v>40 - NERBIS</v>
      </c>
      <c r="R1595" s="140">
        <v>44561</v>
      </c>
      <c r="S1595" s="140">
        <v>44649</v>
      </c>
    </row>
    <row r="1596" spans="14:19">
      <c r="N1596" s="133" t="s">
        <v>6484</v>
      </c>
      <c r="O1596" s="133" t="s">
        <v>6640</v>
      </c>
      <c r="P1596" s="135" t="s">
        <v>1790</v>
      </c>
      <c r="Q1596" s="145" t="str">
        <f t="shared" si="25"/>
        <v>40 - NOUSSE</v>
      </c>
      <c r="R1596" s="140">
        <v>44561</v>
      </c>
      <c r="S1596" s="140">
        <v>44649</v>
      </c>
    </row>
    <row r="1597" spans="14:19">
      <c r="N1597" s="133" t="s">
        <v>6484</v>
      </c>
      <c r="O1597" s="133" t="s">
        <v>6641</v>
      </c>
      <c r="P1597" s="135" t="s">
        <v>1791</v>
      </c>
      <c r="Q1597" s="145" t="str">
        <f t="shared" si="25"/>
        <v>40 - OEYREGAVE</v>
      </c>
      <c r="R1597" s="140">
        <v>44549</v>
      </c>
      <c r="S1597" s="140">
        <v>44649</v>
      </c>
    </row>
    <row r="1598" spans="14:19">
      <c r="N1598" s="133" t="s">
        <v>6484</v>
      </c>
      <c r="O1598" s="133" t="s">
        <v>6642</v>
      </c>
      <c r="P1598" s="135" t="s">
        <v>1792</v>
      </c>
      <c r="Q1598" s="145" t="str">
        <f t="shared" si="25"/>
        <v>40 - OEYRELUY</v>
      </c>
      <c r="R1598" s="140">
        <v>44575</v>
      </c>
      <c r="S1598" s="140">
        <v>44649</v>
      </c>
    </row>
    <row r="1599" spans="14:19">
      <c r="N1599" s="133" t="s">
        <v>6484</v>
      </c>
      <c r="O1599" s="133" t="s">
        <v>6643</v>
      </c>
      <c r="P1599" s="135" t="s">
        <v>1793</v>
      </c>
      <c r="Q1599" s="145" t="str">
        <f t="shared" si="25"/>
        <v>40 - ONARD</v>
      </c>
      <c r="R1599" s="140">
        <v>44580</v>
      </c>
      <c r="S1599" s="140">
        <v>44649</v>
      </c>
    </row>
    <row r="1600" spans="14:19">
      <c r="N1600" s="133" t="s">
        <v>6484</v>
      </c>
      <c r="O1600" s="133" t="s">
        <v>6644</v>
      </c>
      <c r="P1600" s="135" t="s">
        <v>1794</v>
      </c>
      <c r="Q1600" s="145" t="str">
        <f t="shared" si="25"/>
        <v>40 - ORIST</v>
      </c>
      <c r="R1600" s="140">
        <v>44575</v>
      </c>
      <c r="S1600" s="140">
        <v>44635</v>
      </c>
    </row>
    <row r="1601" spans="14:19">
      <c r="N1601" s="133" t="s">
        <v>6484</v>
      </c>
      <c r="O1601" s="133" t="s">
        <v>6645</v>
      </c>
      <c r="P1601" s="135" t="s">
        <v>1795</v>
      </c>
      <c r="Q1601" s="145" t="str">
        <f t="shared" si="25"/>
        <v>40 - ORTHEVIELLE</v>
      </c>
      <c r="R1601" s="140">
        <v>44549</v>
      </c>
      <c r="S1601" s="140">
        <v>44649</v>
      </c>
    </row>
    <row r="1602" spans="14:19">
      <c r="N1602" s="133" t="s">
        <v>6484</v>
      </c>
      <c r="O1602" s="133" t="s">
        <v>6646</v>
      </c>
      <c r="P1602" s="135" t="s">
        <v>1796</v>
      </c>
      <c r="Q1602" s="145" t="str">
        <f t="shared" si="25"/>
        <v>40 - OSSAGES</v>
      </c>
      <c r="R1602" s="140">
        <v>44561</v>
      </c>
      <c r="S1602" s="140">
        <v>44649</v>
      </c>
    </row>
    <row r="1603" spans="14:19">
      <c r="N1603" s="133" t="s">
        <v>6484</v>
      </c>
      <c r="O1603" s="133" t="s">
        <v>6647</v>
      </c>
      <c r="P1603" s="135" t="s">
        <v>1797</v>
      </c>
      <c r="Q1603" s="145" t="str">
        <f t="shared" si="25"/>
        <v>40 - OUSSE-SUZAN</v>
      </c>
      <c r="R1603" s="140">
        <v>44575</v>
      </c>
      <c r="S1603" s="140">
        <v>44649</v>
      </c>
    </row>
    <row r="1604" spans="14:19">
      <c r="N1604" s="133" t="s">
        <v>6484</v>
      </c>
      <c r="O1604" s="133" t="s">
        <v>6648</v>
      </c>
      <c r="P1604" s="135" t="s">
        <v>1798</v>
      </c>
      <c r="Q1604" s="145" t="str">
        <f t="shared" si="25"/>
        <v>40 - OZOURT</v>
      </c>
      <c r="R1604" s="140">
        <v>44561</v>
      </c>
      <c r="S1604" s="140">
        <v>44649</v>
      </c>
    </row>
    <row r="1605" spans="14:19">
      <c r="N1605" s="133" t="s">
        <v>6484</v>
      </c>
      <c r="O1605" s="133" t="s">
        <v>6649</v>
      </c>
      <c r="P1605" s="135" t="s">
        <v>1799</v>
      </c>
      <c r="Q1605" s="145" t="str">
        <f t="shared" si="25"/>
        <v>40 - PARLEBOSCQ</v>
      </c>
      <c r="R1605" s="140">
        <v>44551</v>
      </c>
      <c r="S1605" s="140">
        <v>44649</v>
      </c>
    </row>
    <row r="1606" spans="14:19" ht="24">
      <c r="N1606" s="133" t="s">
        <v>6484</v>
      </c>
      <c r="O1606" s="133" t="s">
        <v>6650</v>
      </c>
      <c r="P1606" s="135" t="s">
        <v>1800</v>
      </c>
      <c r="Q1606" s="145" t="str">
        <f t="shared" si="25"/>
        <v>40 - PAYROS-CAZAUTETS</v>
      </c>
      <c r="R1606" s="140">
        <v>44553</v>
      </c>
      <c r="S1606" s="140">
        <v>44649</v>
      </c>
    </row>
    <row r="1607" spans="14:19">
      <c r="N1607" s="133" t="s">
        <v>6484</v>
      </c>
      <c r="O1607" s="133" t="s">
        <v>6651</v>
      </c>
      <c r="P1607" s="135" t="s">
        <v>1801</v>
      </c>
      <c r="Q1607" s="145" t="str">
        <f t="shared" si="25"/>
        <v>40 - PÉCORADE</v>
      </c>
      <c r="R1607" s="140">
        <v>44561</v>
      </c>
      <c r="S1607" s="140">
        <v>44649</v>
      </c>
    </row>
    <row r="1608" spans="14:19">
      <c r="N1608" s="133" t="s">
        <v>6484</v>
      </c>
      <c r="O1608" s="133" t="s">
        <v>6652</v>
      </c>
      <c r="P1608" s="135" t="s">
        <v>1802</v>
      </c>
      <c r="Q1608" s="145" t="str">
        <f t="shared" si="25"/>
        <v>40 - PERQUIE</v>
      </c>
      <c r="R1608" s="140">
        <v>44575</v>
      </c>
      <c r="S1608" s="140">
        <v>44649</v>
      </c>
    </row>
    <row r="1609" spans="14:19">
      <c r="N1609" s="133" t="s">
        <v>6484</v>
      </c>
      <c r="O1609" s="133" t="s">
        <v>6653</v>
      </c>
      <c r="P1609" s="135" t="s">
        <v>1803</v>
      </c>
      <c r="Q1609" s="145" t="str">
        <f t="shared" si="25"/>
        <v>40 - PEY</v>
      </c>
      <c r="R1609" s="140">
        <v>44575</v>
      </c>
      <c r="S1609" s="140">
        <v>44635</v>
      </c>
    </row>
    <row r="1610" spans="14:19">
      <c r="N1610" s="133" t="s">
        <v>6484</v>
      </c>
      <c r="O1610" s="133" t="s">
        <v>6654</v>
      </c>
      <c r="P1610" s="135" t="s">
        <v>1804</v>
      </c>
      <c r="Q1610" s="145" t="str">
        <f t="shared" si="25"/>
        <v>40 - PEYRE</v>
      </c>
      <c r="R1610" s="140">
        <v>44553</v>
      </c>
      <c r="S1610" s="140">
        <v>44649</v>
      </c>
    </row>
    <row r="1611" spans="14:19">
      <c r="N1611" s="133" t="s">
        <v>6484</v>
      </c>
      <c r="O1611" s="133" t="s">
        <v>6655</v>
      </c>
      <c r="P1611" s="135" t="s">
        <v>1805</v>
      </c>
      <c r="Q1611" s="145" t="str">
        <f t="shared" ref="Q1611:Q1674" si="26">CONCATENATE(N1611," - ",P1611)</f>
        <v>40 - PEYREHORADE</v>
      </c>
      <c r="R1611" s="140">
        <v>44549</v>
      </c>
      <c r="S1611" s="140">
        <v>44649</v>
      </c>
    </row>
    <row r="1612" spans="14:19">
      <c r="N1612" s="133" t="s">
        <v>6484</v>
      </c>
      <c r="O1612" s="133" t="s">
        <v>6656</v>
      </c>
      <c r="P1612" s="135" t="s">
        <v>1806</v>
      </c>
      <c r="Q1612" s="145" t="str">
        <f t="shared" si="26"/>
        <v>40 - PHILONDENX</v>
      </c>
      <c r="R1612" s="140">
        <v>44553</v>
      </c>
      <c r="S1612" s="140">
        <v>44649</v>
      </c>
    </row>
    <row r="1613" spans="14:19">
      <c r="N1613" s="133" t="s">
        <v>6484</v>
      </c>
      <c r="O1613" s="133" t="s">
        <v>6657</v>
      </c>
      <c r="P1613" s="135" t="s">
        <v>1807</v>
      </c>
      <c r="Q1613" s="145" t="str">
        <f t="shared" si="26"/>
        <v>40 - PIMBO</v>
      </c>
      <c r="R1613" s="140">
        <v>44553</v>
      </c>
      <c r="S1613" s="140">
        <v>44649</v>
      </c>
    </row>
    <row r="1614" spans="14:19">
      <c r="N1614" s="133" t="s">
        <v>6484</v>
      </c>
      <c r="O1614" s="133" t="s">
        <v>6658</v>
      </c>
      <c r="P1614" s="135" t="s">
        <v>1808</v>
      </c>
      <c r="Q1614" s="145" t="str">
        <f t="shared" si="26"/>
        <v>40 - POMAREZ</v>
      </c>
      <c r="R1614" s="140">
        <v>44561</v>
      </c>
      <c r="S1614" s="140">
        <v>44649</v>
      </c>
    </row>
    <row r="1615" spans="14:19" ht="24">
      <c r="N1615" s="133" t="s">
        <v>6484</v>
      </c>
      <c r="O1615" s="133" t="s">
        <v>6659</v>
      </c>
      <c r="P1615" s="135" t="s">
        <v>1809</v>
      </c>
      <c r="Q1615" s="145" t="str">
        <f t="shared" si="26"/>
        <v>40 - PONTONX-SUR-L'ADOUR</v>
      </c>
      <c r="R1615" s="140">
        <v>44580</v>
      </c>
      <c r="S1615" s="140">
        <v>44649</v>
      </c>
    </row>
    <row r="1616" spans="14:19" ht="24">
      <c r="N1616" s="133" t="s">
        <v>6484</v>
      </c>
      <c r="O1616" s="133" t="s">
        <v>6660</v>
      </c>
      <c r="P1616" s="135" t="s">
        <v>1810</v>
      </c>
      <c r="Q1616" s="145" t="str">
        <f t="shared" si="26"/>
        <v>40 - PORT-DE-LANNE</v>
      </c>
      <c r="R1616" s="140">
        <v>44549</v>
      </c>
      <c r="S1616" s="140">
        <v>44649</v>
      </c>
    </row>
    <row r="1617" spans="14:19">
      <c r="N1617" s="133" t="s">
        <v>6484</v>
      </c>
      <c r="O1617" s="133" t="s">
        <v>6661</v>
      </c>
      <c r="P1617" s="135" t="s">
        <v>1811</v>
      </c>
      <c r="Q1617" s="145" t="str">
        <f t="shared" si="26"/>
        <v>40 - POUDENX</v>
      </c>
      <c r="R1617" s="140">
        <v>44553</v>
      </c>
      <c r="S1617" s="140">
        <v>44649</v>
      </c>
    </row>
    <row r="1618" spans="14:19">
      <c r="N1618" s="133" t="s">
        <v>6484</v>
      </c>
      <c r="O1618" s="133" t="s">
        <v>6662</v>
      </c>
      <c r="P1618" s="135" t="s">
        <v>1812</v>
      </c>
      <c r="Q1618" s="145" t="str">
        <f t="shared" si="26"/>
        <v>40 - POUILLON</v>
      </c>
      <c r="R1618" s="140">
        <v>44580</v>
      </c>
      <c r="S1618" s="140">
        <v>44649</v>
      </c>
    </row>
    <row r="1619" spans="14:19" ht="24">
      <c r="N1619" s="133" t="s">
        <v>6484</v>
      </c>
      <c r="O1619" s="133" t="s">
        <v>6663</v>
      </c>
      <c r="P1619" s="135" t="s">
        <v>1813</v>
      </c>
      <c r="Q1619" s="145" t="str">
        <f t="shared" si="26"/>
        <v>40 - POUYDESSEAUX</v>
      </c>
      <c r="R1619" s="140">
        <v>44580</v>
      </c>
      <c r="S1619" s="140">
        <v>44649</v>
      </c>
    </row>
    <row r="1620" spans="14:19">
      <c r="N1620" s="133" t="s">
        <v>6484</v>
      </c>
      <c r="O1620" s="133" t="s">
        <v>6664</v>
      </c>
      <c r="P1620" s="135" t="s">
        <v>1814</v>
      </c>
      <c r="Q1620" s="145" t="str">
        <f t="shared" si="26"/>
        <v>40 - POYANNE</v>
      </c>
      <c r="R1620" s="140">
        <v>44568</v>
      </c>
      <c r="S1620" s="140">
        <v>44649</v>
      </c>
    </row>
    <row r="1621" spans="14:19">
      <c r="N1621" s="133" t="s">
        <v>6484</v>
      </c>
      <c r="O1621" s="133" t="s">
        <v>6665</v>
      </c>
      <c r="P1621" s="135" t="s">
        <v>1815</v>
      </c>
      <c r="Q1621" s="145" t="str">
        <f t="shared" si="26"/>
        <v>40 - POYARTIN</v>
      </c>
      <c r="R1621" s="140">
        <v>44561</v>
      </c>
      <c r="S1621" s="140">
        <v>44649</v>
      </c>
    </row>
    <row r="1622" spans="14:19" ht="24">
      <c r="N1622" s="133" t="s">
        <v>6484</v>
      </c>
      <c r="O1622" s="133" t="s">
        <v>6666</v>
      </c>
      <c r="P1622" s="135" t="s">
        <v>1816</v>
      </c>
      <c r="Q1622" s="145" t="str">
        <f t="shared" si="26"/>
        <v>40 - PRÉCHACQ-LES-BAINS</v>
      </c>
      <c r="R1622" s="140">
        <v>44580</v>
      </c>
      <c r="S1622" s="140">
        <v>44649</v>
      </c>
    </row>
    <row r="1623" spans="14:19">
      <c r="N1623" s="133" t="s">
        <v>6484</v>
      </c>
      <c r="O1623" s="133" t="s">
        <v>6667</v>
      </c>
      <c r="P1623" s="135" t="s">
        <v>1817</v>
      </c>
      <c r="Q1623" s="145" t="str">
        <f t="shared" si="26"/>
        <v>40 - PUJO-LE-PLAN</v>
      </c>
      <c r="R1623" s="140">
        <v>44574</v>
      </c>
      <c r="S1623" s="140">
        <v>44649</v>
      </c>
    </row>
    <row r="1624" spans="14:19" ht="24">
      <c r="N1624" s="133" t="s">
        <v>6484</v>
      </c>
      <c r="O1624" s="133" t="s">
        <v>6668</v>
      </c>
      <c r="P1624" s="135" t="s">
        <v>1818</v>
      </c>
      <c r="Q1624" s="145" t="str">
        <f t="shared" si="26"/>
        <v>40 - PUYOL-CAZALET</v>
      </c>
      <c r="R1624" s="140">
        <v>44553</v>
      </c>
      <c r="S1624" s="140">
        <v>44649</v>
      </c>
    </row>
    <row r="1625" spans="14:19">
      <c r="N1625" s="133" t="s">
        <v>6484</v>
      </c>
      <c r="O1625" s="133" t="s">
        <v>6669</v>
      </c>
      <c r="P1625" s="135" t="s">
        <v>1819</v>
      </c>
      <c r="Q1625" s="145" t="str">
        <f t="shared" si="26"/>
        <v>40 - RENUNG</v>
      </c>
      <c r="R1625" s="140">
        <v>44561</v>
      </c>
      <c r="S1625" s="140">
        <v>44649</v>
      </c>
    </row>
    <row r="1626" spans="14:19">
      <c r="N1626" s="133" t="s">
        <v>6484</v>
      </c>
      <c r="O1626" s="133" t="s">
        <v>6670</v>
      </c>
      <c r="P1626" s="135" t="s">
        <v>1762</v>
      </c>
      <c r="Q1626" s="145" t="str">
        <f t="shared" si="26"/>
        <v>40 - RETJONS</v>
      </c>
      <c r="R1626" s="140">
        <v>44589</v>
      </c>
      <c r="S1626" s="140">
        <v>44640</v>
      </c>
    </row>
    <row r="1627" spans="14:19" ht="24">
      <c r="N1627" s="133" t="s">
        <v>6484</v>
      </c>
      <c r="O1627" s="133" t="s">
        <v>6671</v>
      </c>
      <c r="P1627" s="135" t="s">
        <v>1820</v>
      </c>
      <c r="Q1627" s="145" t="str">
        <f t="shared" si="26"/>
        <v>40 - RIMBEZ-ET-BAUDIETS</v>
      </c>
      <c r="R1627" s="140"/>
      <c r="S1627" s="140"/>
    </row>
    <row r="1628" spans="14:19" ht="24">
      <c r="N1628" s="133" t="s">
        <v>6484</v>
      </c>
      <c r="O1628" s="133" t="s">
        <v>6672</v>
      </c>
      <c r="P1628" s="135" t="s">
        <v>1821</v>
      </c>
      <c r="Q1628" s="145" t="str">
        <f t="shared" si="26"/>
        <v>40 - RION-DES-LANDES</v>
      </c>
      <c r="R1628" s="140">
        <v>44586</v>
      </c>
      <c r="S1628" s="140">
        <v>44649</v>
      </c>
    </row>
    <row r="1629" spans="14:19" ht="24">
      <c r="N1629" s="133" t="s">
        <v>6484</v>
      </c>
      <c r="O1629" s="133" t="s">
        <v>6673</v>
      </c>
      <c r="P1629" s="135" t="s">
        <v>1822</v>
      </c>
      <c r="Q1629" s="145" t="str">
        <f t="shared" si="26"/>
        <v>40 - RIVIÈRE-SAAS-ET-GOURBY</v>
      </c>
      <c r="R1629" s="140">
        <v>44575</v>
      </c>
      <c r="S1629" s="140">
        <v>44635</v>
      </c>
    </row>
    <row r="1630" spans="14:19">
      <c r="N1630" s="133" t="s">
        <v>6484</v>
      </c>
      <c r="O1630" s="133" t="s">
        <v>6674</v>
      </c>
      <c r="P1630" s="135" t="s">
        <v>1823</v>
      </c>
      <c r="Q1630" s="145" t="str">
        <f t="shared" si="26"/>
        <v>40 - SAINT-AGNET</v>
      </c>
      <c r="R1630" s="140">
        <v>44561</v>
      </c>
      <c r="S1630" s="140">
        <v>44649</v>
      </c>
    </row>
    <row r="1631" spans="14:19">
      <c r="N1631" s="133" t="s">
        <v>6484</v>
      </c>
      <c r="O1631" s="133" t="s">
        <v>6675</v>
      </c>
      <c r="P1631" s="135" t="s">
        <v>1824</v>
      </c>
      <c r="Q1631" s="145" t="str">
        <f t="shared" si="26"/>
        <v>40 - SAINT-AUBIN</v>
      </c>
      <c r="R1631" s="140">
        <v>44561</v>
      </c>
      <c r="S1631" s="140">
        <v>44649</v>
      </c>
    </row>
    <row r="1632" spans="14:19">
      <c r="N1632" s="133" t="s">
        <v>6484</v>
      </c>
      <c r="O1632" s="133" t="s">
        <v>6676</v>
      </c>
      <c r="P1632" s="135" t="s">
        <v>465</v>
      </c>
      <c r="Q1632" s="145" t="str">
        <f t="shared" si="26"/>
        <v>40 - SAINT-AVIT</v>
      </c>
      <c r="R1632" s="140">
        <v>44600</v>
      </c>
      <c r="S1632" s="140">
        <v>44649</v>
      </c>
    </row>
    <row r="1633" spans="14:19" ht="24">
      <c r="N1633" s="133" t="s">
        <v>6484</v>
      </c>
      <c r="O1633" s="133" t="s">
        <v>6677</v>
      </c>
      <c r="P1633" s="135" t="s">
        <v>1826</v>
      </c>
      <c r="Q1633" s="145" t="str">
        <f t="shared" si="26"/>
        <v>40 - SAINT-CRICQ-CHALOSSE</v>
      </c>
      <c r="R1633" s="140">
        <v>44561</v>
      </c>
      <c r="S1633" s="140">
        <v>44649</v>
      </c>
    </row>
    <row r="1634" spans="14:19" ht="24">
      <c r="N1634" s="133" t="s">
        <v>6484</v>
      </c>
      <c r="O1634" s="133" t="s">
        <v>6678</v>
      </c>
      <c r="P1634" s="135" t="s">
        <v>1827</v>
      </c>
      <c r="Q1634" s="145" t="str">
        <f t="shared" si="26"/>
        <v>40 - SAINT-CRICQ-DU-GAVE</v>
      </c>
      <c r="R1634" s="140">
        <v>44549</v>
      </c>
      <c r="S1634" s="140">
        <v>44649</v>
      </c>
    </row>
    <row r="1635" spans="14:19" ht="24">
      <c r="N1635" s="133" t="s">
        <v>6484</v>
      </c>
      <c r="O1635" s="133" t="s">
        <v>6679</v>
      </c>
      <c r="P1635" s="135" t="s">
        <v>1828</v>
      </c>
      <c r="Q1635" s="145" t="str">
        <f t="shared" si="26"/>
        <v>40 - SAINT-CRICQ-VILLENEUVE</v>
      </c>
      <c r="R1635" s="140">
        <v>44579</v>
      </c>
      <c r="S1635" s="140">
        <v>44649</v>
      </c>
    </row>
    <row r="1636" spans="14:19" ht="24">
      <c r="N1636" s="133" t="s">
        <v>6484</v>
      </c>
      <c r="O1636" s="133" t="s">
        <v>6680</v>
      </c>
      <c r="P1636" s="135" t="s">
        <v>1825</v>
      </c>
      <c r="Q1636" s="145" t="str">
        <f t="shared" si="26"/>
        <v>40 - SAINTE-COLOMBE</v>
      </c>
      <c r="R1636" s="140">
        <v>44556</v>
      </c>
      <c r="S1636" s="140">
        <v>44649</v>
      </c>
    </row>
    <row r="1637" spans="14:19">
      <c r="N1637" s="133" t="s">
        <v>6484</v>
      </c>
      <c r="O1637" s="133" t="s">
        <v>6681</v>
      </c>
      <c r="P1637" s="135" t="s">
        <v>1830</v>
      </c>
      <c r="Q1637" s="145" t="str">
        <f t="shared" si="26"/>
        <v>40 - SAINTE-FOY</v>
      </c>
      <c r="R1637" s="140">
        <v>44579</v>
      </c>
      <c r="S1637" s="140">
        <v>44649</v>
      </c>
    </row>
    <row r="1638" spans="14:19" ht="24">
      <c r="N1638" s="133" t="s">
        <v>6484</v>
      </c>
      <c r="O1638" s="133" t="s">
        <v>6682</v>
      </c>
      <c r="P1638" s="135" t="s">
        <v>1841</v>
      </c>
      <c r="Q1638" s="145" t="str">
        <f t="shared" si="26"/>
        <v>40 - SAINTE-MARIE-DE-GOSSE</v>
      </c>
      <c r="R1638" s="140">
        <v>44549</v>
      </c>
      <c r="S1638" s="140">
        <v>44649</v>
      </c>
    </row>
    <row r="1639" spans="14:19" ht="36">
      <c r="N1639" s="133" t="s">
        <v>6484</v>
      </c>
      <c r="O1639" s="133" t="s">
        <v>6683</v>
      </c>
      <c r="P1639" s="135" t="s">
        <v>1829</v>
      </c>
      <c r="Q1639" s="145" t="str">
        <f t="shared" si="26"/>
        <v>40 - SAINT-ÉTIENNE-D'ORTHE</v>
      </c>
      <c r="R1639" s="140">
        <v>44549</v>
      </c>
      <c r="S1639" s="140">
        <v>44649</v>
      </c>
    </row>
    <row r="1640" spans="14:19">
      <c r="N1640" s="133" t="s">
        <v>6484</v>
      </c>
      <c r="O1640" s="133" t="s">
        <v>6684</v>
      </c>
      <c r="P1640" s="135" t="s">
        <v>1831</v>
      </c>
      <c r="Q1640" s="145" t="str">
        <f t="shared" si="26"/>
        <v>40 - SAINT-GEIN</v>
      </c>
      <c r="R1640" s="140">
        <v>44574</v>
      </c>
      <c r="S1640" s="140">
        <v>44649</v>
      </c>
    </row>
    <row r="1641" spans="14:19" ht="36">
      <c r="N1641" s="133" t="s">
        <v>6484</v>
      </c>
      <c r="O1641" s="133" t="s">
        <v>6685</v>
      </c>
      <c r="P1641" s="135" t="s">
        <v>1832</v>
      </c>
      <c r="Q1641" s="145" t="str">
        <f t="shared" si="26"/>
        <v>40 - SAINT-GEOURS-D'AURIBAT</v>
      </c>
      <c r="R1641" s="140">
        <v>44568</v>
      </c>
      <c r="S1641" s="140">
        <v>44649</v>
      </c>
    </row>
    <row r="1642" spans="14:19" ht="36">
      <c r="N1642" s="133" t="s">
        <v>6484</v>
      </c>
      <c r="O1642" s="133" t="s">
        <v>6686</v>
      </c>
      <c r="P1642" s="135" t="s">
        <v>1833</v>
      </c>
      <c r="Q1642" s="145" t="str">
        <f t="shared" si="26"/>
        <v xml:space="preserve">40 - SAINT-GEOURS-DE-MAREMNE </v>
      </c>
      <c r="R1642" s="140">
        <v>44575</v>
      </c>
      <c r="S1642" s="140">
        <v>44635</v>
      </c>
    </row>
    <row r="1643" spans="14:19">
      <c r="N1643" s="133" t="s">
        <v>6484</v>
      </c>
      <c r="O1643" s="133" t="s">
        <v>6687</v>
      </c>
      <c r="P1643" s="135" t="s">
        <v>1834</v>
      </c>
      <c r="Q1643" s="145" t="str">
        <f t="shared" si="26"/>
        <v>40 - SAINT-GOR</v>
      </c>
      <c r="R1643" s="140">
        <v>44589</v>
      </c>
      <c r="S1643" s="140">
        <v>44640</v>
      </c>
    </row>
    <row r="1644" spans="14:19" ht="24">
      <c r="N1644" s="133" t="s">
        <v>6484</v>
      </c>
      <c r="O1644" s="133" t="s">
        <v>6688</v>
      </c>
      <c r="P1644" s="135" t="s">
        <v>1835</v>
      </c>
      <c r="Q1644" s="145" t="str">
        <f t="shared" si="26"/>
        <v>40 - SAINT-JEAN-DE-LIER</v>
      </c>
      <c r="R1644" s="140">
        <v>44580</v>
      </c>
      <c r="S1644" s="140">
        <v>44649</v>
      </c>
    </row>
    <row r="1645" spans="14:19" ht="24">
      <c r="N1645" s="133" t="s">
        <v>6484</v>
      </c>
      <c r="O1645" s="133" t="s">
        <v>6689</v>
      </c>
      <c r="P1645" s="135" t="s">
        <v>1836</v>
      </c>
      <c r="Q1645" s="145" t="str">
        <f t="shared" si="26"/>
        <v>40 - SAINT-JEAN-DE-MARSACQ</v>
      </c>
      <c r="R1645" s="140">
        <v>44575</v>
      </c>
      <c r="S1645" s="140">
        <v>44635</v>
      </c>
    </row>
    <row r="1646" spans="14:19" ht="24">
      <c r="N1646" s="133" t="s">
        <v>6484</v>
      </c>
      <c r="O1646" s="133" t="s">
        <v>6690</v>
      </c>
      <c r="P1646" s="135" t="s">
        <v>1837</v>
      </c>
      <c r="Q1646" s="145" t="str">
        <f t="shared" si="26"/>
        <v>40 - SAINT-JULIEN-D'ARMAGNAC</v>
      </c>
      <c r="R1646" s="140">
        <v>44580</v>
      </c>
      <c r="S1646" s="140">
        <v>44649</v>
      </c>
    </row>
    <row r="1647" spans="14:19">
      <c r="N1647" s="133" t="s">
        <v>6484</v>
      </c>
      <c r="O1647" s="133" t="s">
        <v>6691</v>
      </c>
      <c r="P1647" s="135" t="s">
        <v>1415</v>
      </c>
      <c r="Q1647" s="145" t="str">
        <f t="shared" si="26"/>
        <v>40 - SAINT-JUSTIN</v>
      </c>
      <c r="R1647" s="140">
        <v>44580</v>
      </c>
      <c r="S1647" s="140">
        <v>44649</v>
      </c>
    </row>
    <row r="1648" spans="14:19" ht="36">
      <c r="N1648" s="133" t="s">
        <v>6484</v>
      </c>
      <c r="O1648" s="133" t="s">
        <v>6692</v>
      </c>
      <c r="P1648" s="135" t="s">
        <v>1838</v>
      </c>
      <c r="Q1648" s="145" t="str">
        <f t="shared" si="26"/>
        <v>40 - SAINT-LAURENT-DE-GOSSE</v>
      </c>
      <c r="R1648" s="140">
        <v>44549</v>
      </c>
      <c r="S1648" s="140">
        <v>44649</v>
      </c>
    </row>
    <row r="1649" spans="14:19" ht="24">
      <c r="N1649" s="133" t="s">
        <v>6484</v>
      </c>
      <c r="O1649" s="133" t="s">
        <v>6693</v>
      </c>
      <c r="P1649" s="135" t="s">
        <v>1839</v>
      </c>
      <c r="Q1649" s="145" t="str">
        <f t="shared" si="26"/>
        <v>40 - SAINT-LON-LES-MINES</v>
      </c>
      <c r="R1649" s="140">
        <v>44575</v>
      </c>
      <c r="S1649" s="140">
        <v>44649</v>
      </c>
    </row>
    <row r="1650" spans="14:19" ht="24">
      <c r="N1650" s="133" t="s">
        <v>6484</v>
      </c>
      <c r="O1650" s="133" t="s">
        <v>6694</v>
      </c>
      <c r="P1650" s="135" t="s">
        <v>1840</v>
      </c>
      <c r="Q1650" s="145" t="str">
        <f t="shared" si="26"/>
        <v>40 - SAINT-LOUBOUER</v>
      </c>
      <c r="R1650" s="140">
        <v>44561</v>
      </c>
      <c r="S1650" s="140">
        <v>44649</v>
      </c>
    </row>
    <row r="1651" spans="14:19" ht="24">
      <c r="N1651" s="133" t="s">
        <v>6484</v>
      </c>
      <c r="O1651" s="133" t="s">
        <v>6695</v>
      </c>
      <c r="P1651" s="135" t="s">
        <v>1842</v>
      </c>
      <c r="Q1651" s="145" t="str">
        <f t="shared" si="26"/>
        <v>40 - SAINT-MARTIN-DE-HINX</v>
      </c>
      <c r="R1651" s="140">
        <v>44549</v>
      </c>
      <c r="S1651" s="140">
        <v>44649</v>
      </c>
    </row>
    <row r="1652" spans="14:19" ht="24">
      <c r="N1652" s="133" t="s">
        <v>6484</v>
      </c>
      <c r="O1652" s="133" t="s">
        <v>6696</v>
      </c>
      <c r="P1652" s="135" t="s">
        <v>1843</v>
      </c>
      <c r="Q1652" s="145" t="str">
        <f t="shared" si="26"/>
        <v>40 - SAINT-MARTIN-D'ONEY</v>
      </c>
      <c r="R1652" s="140">
        <v>44575</v>
      </c>
      <c r="S1652" s="140">
        <v>44649</v>
      </c>
    </row>
    <row r="1653" spans="14:19" ht="36">
      <c r="N1653" s="133" t="s">
        <v>6484</v>
      </c>
      <c r="O1653" s="133" t="s">
        <v>6697</v>
      </c>
      <c r="P1653" s="135" t="s">
        <v>1844</v>
      </c>
      <c r="Q1653" s="145" t="str">
        <f t="shared" si="26"/>
        <v>40 - SAINT-MAURICE-SUR-ADOUR</v>
      </c>
      <c r="R1653" s="140">
        <v>44568</v>
      </c>
      <c r="S1653" s="140">
        <v>44649</v>
      </c>
    </row>
    <row r="1654" spans="14:19" ht="24">
      <c r="N1654" s="133" t="s">
        <v>6484</v>
      </c>
      <c r="O1654" s="133" t="s">
        <v>6698</v>
      </c>
      <c r="P1654" s="135" t="s">
        <v>1845</v>
      </c>
      <c r="Q1654" s="145" t="str">
        <f t="shared" si="26"/>
        <v>40 - SAINT-PANDELON</v>
      </c>
      <c r="R1654" s="140">
        <v>44580</v>
      </c>
      <c r="S1654" s="140">
        <v>44649</v>
      </c>
    </row>
    <row r="1655" spans="14:19" ht="24">
      <c r="N1655" s="133" t="s">
        <v>6484</v>
      </c>
      <c r="O1655" s="133" t="s">
        <v>6699</v>
      </c>
      <c r="P1655" s="135" t="s">
        <v>1846</v>
      </c>
      <c r="Q1655" s="145" t="str">
        <f t="shared" si="26"/>
        <v>40 - SAINT-PAUL-LÈS-DAX</v>
      </c>
      <c r="R1655" s="140">
        <v>44575</v>
      </c>
      <c r="S1655" s="140">
        <v>44635</v>
      </c>
    </row>
    <row r="1656" spans="14:19" ht="24">
      <c r="N1656" s="133" t="s">
        <v>6484</v>
      </c>
      <c r="O1656" s="133" t="s">
        <v>6700</v>
      </c>
      <c r="P1656" s="135" t="s">
        <v>1847</v>
      </c>
      <c r="Q1656" s="145" t="str">
        <f t="shared" si="26"/>
        <v>40 - SAINT-PERDON</v>
      </c>
      <c r="R1656" s="140">
        <v>44575</v>
      </c>
      <c r="S1656" s="140">
        <v>44649</v>
      </c>
    </row>
    <row r="1657" spans="14:19" ht="24">
      <c r="N1657" s="133" t="s">
        <v>6484</v>
      </c>
      <c r="O1657" s="133" t="s">
        <v>6701</v>
      </c>
      <c r="P1657" s="135" t="s">
        <v>1848</v>
      </c>
      <c r="Q1657" s="145" t="str">
        <f t="shared" si="26"/>
        <v>40 - SAINT-PIERRE-DU-MONT</v>
      </c>
      <c r="R1657" s="140">
        <v>44580</v>
      </c>
      <c r="S1657" s="140">
        <v>44649</v>
      </c>
    </row>
    <row r="1658" spans="14:19">
      <c r="N1658" s="133" t="s">
        <v>6484</v>
      </c>
      <c r="O1658" s="133" t="s">
        <v>6702</v>
      </c>
      <c r="P1658" s="135" t="s">
        <v>1849</v>
      </c>
      <c r="Q1658" s="145" t="str">
        <f t="shared" si="26"/>
        <v>40 - SAINT-SEVER</v>
      </c>
      <c r="R1658" s="140">
        <v>44561</v>
      </c>
      <c r="S1658" s="140">
        <v>44649</v>
      </c>
    </row>
    <row r="1659" spans="14:19" ht="36">
      <c r="N1659" s="133" t="s">
        <v>6484</v>
      </c>
      <c r="O1659" s="133" t="s">
        <v>6703</v>
      </c>
      <c r="P1659" s="135" t="s">
        <v>1850</v>
      </c>
      <c r="Q1659" s="145" t="str">
        <f t="shared" si="26"/>
        <v>40 - SAINT-VINCENT-DE-PAUL</v>
      </c>
      <c r="R1659" s="140">
        <v>44580</v>
      </c>
      <c r="S1659" s="140">
        <v>44649</v>
      </c>
    </row>
    <row r="1660" spans="14:19" ht="36">
      <c r="N1660" s="133" t="s">
        <v>6484</v>
      </c>
      <c r="O1660" s="133" t="s">
        <v>6704</v>
      </c>
      <c r="P1660" s="135" t="s">
        <v>1851</v>
      </c>
      <c r="Q1660" s="145" t="str">
        <f t="shared" si="26"/>
        <v>40 - SAINT-VINCENT-DE-TYROSSE</v>
      </c>
      <c r="R1660" s="140">
        <v>44575</v>
      </c>
      <c r="S1660" s="140">
        <v>44635</v>
      </c>
    </row>
    <row r="1661" spans="14:19" ht="24">
      <c r="N1661" s="133" t="s">
        <v>6484</v>
      </c>
      <c r="O1661" s="133" t="s">
        <v>6705</v>
      </c>
      <c r="P1661" s="135" t="s">
        <v>1852</v>
      </c>
      <c r="Q1661" s="145" t="str">
        <f t="shared" si="26"/>
        <v>40 - SAINT-YAGUEN</v>
      </c>
      <c r="R1661" s="140">
        <v>44575</v>
      </c>
      <c r="S1661" s="140">
        <v>44649</v>
      </c>
    </row>
    <row r="1662" spans="14:19">
      <c r="N1662" s="133" t="s">
        <v>6484</v>
      </c>
      <c r="O1662" s="133" t="s">
        <v>6706</v>
      </c>
      <c r="P1662" s="135" t="s">
        <v>1853</v>
      </c>
      <c r="Q1662" s="145" t="str">
        <f t="shared" si="26"/>
        <v>40 - SAMADET</v>
      </c>
      <c r="R1662" s="140">
        <v>44553</v>
      </c>
      <c r="S1662" s="140">
        <v>44649</v>
      </c>
    </row>
    <row r="1663" spans="14:19">
      <c r="N1663" s="133" t="s">
        <v>6484</v>
      </c>
      <c r="O1663" s="133" t="s">
        <v>6707</v>
      </c>
      <c r="P1663" s="135" t="s">
        <v>1854</v>
      </c>
      <c r="Q1663" s="145" t="str">
        <f t="shared" si="26"/>
        <v>40 - SARRAZIET</v>
      </c>
      <c r="R1663" s="140">
        <v>44561</v>
      </c>
      <c r="S1663" s="140">
        <v>44649</v>
      </c>
    </row>
    <row r="1664" spans="14:19">
      <c r="N1664" s="133" t="s">
        <v>6484</v>
      </c>
      <c r="O1664" s="133" t="s">
        <v>6708</v>
      </c>
      <c r="P1664" s="135" t="s">
        <v>1855</v>
      </c>
      <c r="Q1664" s="145" t="str">
        <f t="shared" si="26"/>
        <v>40 - SARRON</v>
      </c>
      <c r="R1664" s="140">
        <v>44561</v>
      </c>
      <c r="S1664" s="140">
        <v>44649</v>
      </c>
    </row>
    <row r="1665" spans="14:19">
      <c r="N1665" s="133" t="s">
        <v>6484</v>
      </c>
      <c r="O1665" s="133" t="s">
        <v>6709</v>
      </c>
      <c r="P1665" s="135" t="s">
        <v>1856</v>
      </c>
      <c r="Q1665" s="145" t="str">
        <f t="shared" si="26"/>
        <v>40 - SAUBION</v>
      </c>
      <c r="R1665" s="140">
        <v>44575</v>
      </c>
      <c r="S1665" s="140">
        <v>44635</v>
      </c>
    </row>
    <row r="1666" spans="14:19">
      <c r="N1666" s="133" t="s">
        <v>6484</v>
      </c>
      <c r="O1666" s="133" t="s">
        <v>6710</v>
      </c>
      <c r="P1666" s="135" t="s">
        <v>1857</v>
      </c>
      <c r="Q1666" s="145" t="str">
        <f t="shared" si="26"/>
        <v>40 - SAUBRIGUES</v>
      </c>
      <c r="R1666" s="140">
        <v>44575</v>
      </c>
      <c r="S1666" s="140">
        <v>44635</v>
      </c>
    </row>
    <row r="1667" spans="14:19">
      <c r="N1667" s="133" t="s">
        <v>6484</v>
      </c>
      <c r="O1667" s="133" t="s">
        <v>6711</v>
      </c>
      <c r="P1667" s="135" t="s">
        <v>1858</v>
      </c>
      <c r="Q1667" s="145" t="str">
        <f t="shared" si="26"/>
        <v>40 - SAUBUSSE</v>
      </c>
      <c r="R1667" s="140">
        <v>44575</v>
      </c>
      <c r="S1667" s="140">
        <v>44635</v>
      </c>
    </row>
    <row r="1668" spans="14:19" ht="24">
      <c r="N1668" s="133" t="s">
        <v>6484</v>
      </c>
      <c r="O1668" s="133" t="s">
        <v>6712</v>
      </c>
      <c r="P1668" s="135" t="s">
        <v>1859</v>
      </c>
      <c r="Q1668" s="145" t="str">
        <f t="shared" si="26"/>
        <v>40 - SAUGNAC-ET-CAMBRAN</v>
      </c>
      <c r="R1668" s="140">
        <v>44580</v>
      </c>
      <c r="S1668" s="140">
        <v>44649</v>
      </c>
    </row>
    <row r="1669" spans="14:19" ht="24">
      <c r="N1669" s="133" t="s">
        <v>6484</v>
      </c>
      <c r="O1669" s="133" t="s">
        <v>6713</v>
      </c>
      <c r="P1669" s="135" t="s">
        <v>1860</v>
      </c>
      <c r="Q1669" s="145" t="str">
        <f t="shared" si="26"/>
        <v>40 - SERRES-GASTON</v>
      </c>
      <c r="R1669" s="140">
        <v>44553</v>
      </c>
      <c r="S1669" s="140">
        <v>44649</v>
      </c>
    </row>
    <row r="1670" spans="14:19" ht="24">
      <c r="N1670" s="133" t="s">
        <v>6484</v>
      </c>
      <c r="O1670" s="133" t="s">
        <v>6714</v>
      </c>
      <c r="P1670" s="135" t="s">
        <v>1861</v>
      </c>
      <c r="Q1670" s="145" t="str">
        <f t="shared" si="26"/>
        <v>40 - SERRESLOUS-ET-ARRIBANS</v>
      </c>
      <c r="R1670" s="140">
        <v>44561</v>
      </c>
      <c r="S1670" s="140">
        <v>44649</v>
      </c>
    </row>
    <row r="1671" spans="14:19">
      <c r="N1671" s="133" t="s">
        <v>6484</v>
      </c>
      <c r="O1671" s="133" t="s">
        <v>6715</v>
      </c>
      <c r="P1671" s="135" t="s">
        <v>1862</v>
      </c>
      <c r="Q1671" s="145" t="str">
        <f t="shared" si="26"/>
        <v>40 - SEYRESSE</v>
      </c>
      <c r="R1671" s="140">
        <v>44580</v>
      </c>
      <c r="S1671" s="140">
        <v>44649</v>
      </c>
    </row>
    <row r="1672" spans="14:19">
      <c r="N1672" s="133" t="s">
        <v>6484</v>
      </c>
      <c r="O1672" s="133" t="s">
        <v>6716</v>
      </c>
      <c r="P1672" s="135" t="s">
        <v>1863</v>
      </c>
      <c r="Q1672" s="145" t="str">
        <f t="shared" si="26"/>
        <v>40 - SIEST</v>
      </c>
      <c r="R1672" s="140">
        <v>44575</v>
      </c>
      <c r="S1672" s="140">
        <v>44635</v>
      </c>
    </row>
    <row r="1673" spans="14:19">
      <c r="N1673" s="133" t="s">
        <v>6484</v>
      </c>
      <c r="O1673" s="133" t="s">
        <v>6717</v>
      </c>
      <c r="P1673" s="135" t="s">
        <v>1451</v>
      </c>
      <c r="Q1673" s="145" t="str">
        <f t="shared" si="26"/>
        <v>40 - SORBETS</v>
      </c>
      <c r="R1673" s="140">
        <v>44561</v>
      </c>
      <c r="S1673" s="140">
        <v>44649</v>
      </c>
    </row>
    <row r="1674" spans="14:19" ht="24">
      <c r="N1674" s="133" t="s">
        <v>6484</v>
      </c>
      <c r="O1674" s="133" t="s">
        <v>6718</v>
      </c>
      <c r="P1674" s="135" t="s">
        <v>1864</v>
      </c>
      <c r="Q1674" s="145" t="str">
        <f t="shared" si="26"/>
        <v>40 - SORDE-L'ABBAYE</v>
      </c>
      <c r="R1674" s="140">
        <v>44549</v>
      </c>
      <c r="S1674" s="140">
        <v>44649</v>
      </c>
    </row>
    <row r="1675" spans="14:19" ht="24">
      <c r="N1675" s="133" t="s">
        <v>6484</v>
      </c>
      <c r="O1675" s="133" t="s">
        <v>6719</v>
      </c>
      <c r="P1675" s="135" t="s">
        <v>1865</v>
      </c>
      <c r="Q1675" s="145" t="str">
        <f t="shared" ref="Q1675:Q1738" si="27">CONCATENATE(N1675," - ",P1675)</f>
        <v>40 - SORT-EN-CHALOSSE</v>
      </c>
      <c r="R1675" s="140">
        <v>44568</v>
      </c>
      <c r="S1675" s="140">
        <v>44649</v>
      </c>
    </row>
    <row r="1676" spans="14:19">
      <c r="N1676" s="133" t="s">
        <v>6484</v>
      </c>
      <c r="O1676" s="133" t="s">
        <v>6720</v>
      </c>
      <c r="P1676" s="135" t="s">
        <v>1866</v>
      </c>
      <c r="Q1676" s="145" t="str">
        <f t="shared" si="27"/>
        <v>40 - SOUPROSSE</v>
      </c>
      <c r="R1676" s="140">
        <v>44568</v>
      </c>
      <c r="S1676" s="140">
        <v>44649</v>
      </c>
    </row>
    <row r="1677" spans="14:19">
      <c r="N1677" s="133" t="s">
        <v>6484</v>
      </c>
      <c r="O1677" s="133" t="s">
        <v>6721</v>
      </c>
      <c r="P1677" s="135" t="s">
        <v>1867</v>
      </c>
      <c r="Q1677" s="145" t="str">
        <f t="shared" si="27"/>
        <v>40 - SOUSTONS</v>
      </c>
      <c r="R1677" s="140">
        <v>44575</v>
      </c>
      <c r="S1677" s="140">
        <v>44635</v>
      </c>
    </row>
    <row r="1678" spans="14:19">
      <c r="N1678" s="133" t="s">
        <v>6484</v>
      </c>
      <c r="O1678" s="133" t="s">
        <v>6722</v>
      </c>
      <c r="P1678" s="135" t="s">
        <v>1868</v>
      </c>
      <c r="Q1678" s="145" t="str">
        <f t="shared" si="27"/>
        <v>40 - TARTAS</v>
      </c>
      <c r="R1678" s="140">
        <v>44575</v>
      </c>
      <c r="S1678" s="140">
        <v>44649</v>
      </c>
    </row>
    <row r="1679" spans="14:19" ht="24">
      <c r="N1679" s="133" t="s">
        <v>6484</v>
      </c>
      <c r="O1679" s="133" t="s">
        <v>6723</v>
      </c>
      <c r="P1679" s="135" t="s">
        <v>1869</v>
      </c>
      <c r="Q1679" s="145" t="str">
        <f t="shared" si="27"/>
        <v>40 - TERCIS-LES-BAINS</v>
      </c>
      <c r="R1679" s="140">
        <v>44575</v>
      </c>
      <c r="S1679" s="140">
        <v>44635</v>
      </c>
    </row>
    <row r="1680" spans="14:19">
      <c r="N1680" s="133" t="s">
        <v>6484</v>
      </c>
      <c r="O1680" s="133" t="s">
        <v>6724</v>
      </c>
      <c r="P1680" s="135" t="s">
        <v>1870</v>
      </c>
      <c r="Q1680" s="145" t="str">
        <f t="shared" si="27"/>
        <v>40 - TÉTHIEU</v>
      </c>
      <c r="R1680" s="140">
        <v>44580</v>
      </c>
      <c r="S1680" s="140">
        <v>44649</v>
      </c>
    </row>
    <row r="1681" spans="14:19">
      <c r="N1681" s="133" t="s">
        <v>6484</v>
      </c>
      <c r="O1681" s="133" t="s">
        <v>6725</v>
      </c>
      <c r="P1681" s="135" t="s">
        <v>1871</v>
      </c>
      <c r="Q1681" s="145" t="str">
        <f t="shared" si="27"/>
        <v>40 - TILH</v>
      </c>
      <c r="R1681" s="140">
        <v>44561</v>
      </c>
      <c r="S1681" s="140">
        <v>44649</v>
      </c>
    </row>
    <row r="1682" spans="14:19">
      <c r="N1682" s="133" t="s">
        <v>6484</v>
      </c>
      <c r="O1682" s="133" t="s">
        <v>6726</v>
      </c>
      <c r="P1682" s="135" t="s">
        <v>1872</v>
      </c>
      <c r="Q1682" s="145" t="str">
        <f t="shared" si="27"/>
        <v>40 - TOSSE</v>
      </c>
      <c r="R1682" s="140">
        <v>44575</v>
      </c>
      <c r="S1682" s="140">
        <v>44635</v>
      </c>
    </row>
    <row r="1683" spans="14:19">
      <c r="N1683" s="133" t="s">
        <v>6484</v>
      </c>
      <c r="O1683" s="133" t="s">
        <v>6727</v>
      </c>
      <c r="P1683" s="135" t="s">
        <v>1873</v>
      </c>
      <c r="Q1683" s="145" t="str">
        <f t="shared" si="27"/>
        <v>40 - TOULOUZETTE</v>
      </c>
      <c r="R1683" s="140">
        <v>44561</v>
      </c>
      <c r="S1683" s="140">
        <v>44649</v>
      </c>
    </row>
    <row r="1684" spans="14:19">
      <c r="N1684" s="133" t="s">
        <v>6484</v>
      </c>
      <c r="O1684" s="133" t="s">
        <v>6728</v>
      </c>
      <c r="P1684" s="135" t="s">
        <v>1874</v>
      </c>
      <c r="Q1684" s="145" t="str">
        <f t="shared" si="27"/>
        <v>40 - URGONS</v>
      </c>
      <c r="R1684" s="140">
        <v>44553</v>
      </c>
      <c r="S1684" s="140">
        <v>44649</v>
      </c>
    </row>
    <row r="1685" spans="14:19" ht="24">
      <c r="N1685" s="133" t="s">
        <v>6484</v>
      </c>
      <c r="O1685" s="133" t="s">
        <v>6729</v>
      </c>
      <c r="P1685" s="135" t="s">
        <v>1875</v>
      </c>
      <c r="Q1685" s="145" t="str">
        <f t="shared" si="27"/>
        <v>40 - VICQ-D'AURIBAT</v>
      </c>
      <c r="R1685" s="140">
        <v>44580</v>
      </c>
      <c r="S1685" s="140">
        <v>44649</v>
      </c>
    </row>
    <row r="1686" spans="14:19" ht="24">
      <c r="N1686" s="133" t="s">
        <v>6484</v>
      </c>
      <c r="O1686" s="133" t="s">
        <v>6730</v>
      </c>
      <c r="P1686" s="135" t="s">
        <v>1877</v>
      </c>
      <c r="Q1686" s="145" t="str">
        <f t="shared" si="27"/>
        <v>40 - VIELLE-SOUBIRAN</v>
      </c>
      <c r="R1686" s="140">
        <v>44589</v>
      </c>
      <c r="S1686" s="140">
        <v>44640</v>
      </c>
    </row>
    <row r="1687" spans="14:19" ht="24">
      <c r="N1687" s="133" t="s">
        <v>6484</v>
      </c>
      <c r="O1687" s="133" t="s">
        <v>6731</v>
      </c>
      <c r="P1687" s="135" t="s">
        <v>1876</v>
      </c>
      <c r="Q1687" s="145" t="str">
        <f t="shared" si="27"/>
        <v>40 - VIELLE-TURSAN</v>
      </c>
      <c r="R1687" s="140">
        <v>44556</v>
      </c>
      <c r="S1687" s="140">
        <v>44649</v>
      </c>
    </row>
    <row r="1688" spans="14:19">
      <c r="N1688" s="133" t="s">
        <v>6484</v>
      </c>
      <c r="O1688" s="133" t="s">
        <v>6732</v>
      </c>
      <c r="P1688" s="135" t="s">
        <v>1879</v>
      </c>
      <c r="Q1688" s="145" t="str">
        <f t="shared" si="27"/>
        <v>40 - VILLENAVE</v>
      </c>
      <c r="R1688" s="140">
        <v>44586</v>
      </c>
      <c r="S1688" s="140">
        <v>44649</v>
      </c>
    </row>
    <row r="1689" spans="14:19" ht="24">
      <c r="N1689" s="133" t="s">
        <v>6484</v>
      </c>
      <c r="O1689" s="133" t="s">
        <v>6733</v>
      </c>
      <c r="P1689" s="135" t="s">
        <v>1880</v>
      </c>
      <c r="Q1689" s="145" t="str">
        <f t="shared" si="27"/>
        <v>40 - VILLENEUVE-DE-MARSAN</v>
      </c>
      <c r="R1689" s="140">
        <v>44579</v>
      </c>
      <c r="S1689" s="140">
        <v>44649</v>
      </c>
    </row>
    <row r="1690" spans="14:19" ht="24">
      <c r="N1690" s="133" t="s">
        <v>6484</v>
      </c>
      <c r="O1690" s="133" t="s">
        <v>6734</v>
      </c>
      <c r="P1690" s="135" t="s">
        <v>1881</v>
      </c>
      <c r="Q1690" s="145" t="str">
        <f t="shared" si="27"/>
        <v>40 - YGOS-SAINT-SATURNIN</v>
      </c>
      <c r="R1690" s="140">
        <v>44586</v>
      </c>
      <c r="S1690" s="140">
        <v>44649</v>
      </c>
    </row>
    <row r="1691" spans="14:19">
      <c r="N1691" s="133" t="s">
        <v>6484</v>
      </c>
      <c r="O1691" s="133" t="s">
        <v>6735</v>
      </c>
      <c r="P1691" s="135" t="s">
        <v>1882</v>
      </c>
      <c r="Q1691" s="145" t="str">
        <f t="shared" si="27"/>
        <v>40 - YZOSSE</v>
      </c>
      <c r="R1691" s="140">
        <v>44580</v>
      </c>
      <c r="S1691" s="140">
        <v>44649</v>
      </c>
    </row>
    <row r="1692" spans="14:19">
      <c r="N1692" s="133" t="s">
        <v>6736</v>
      </c>
      <c r="O1692" s="133" t="s">
        <v>6737</v>
      </c>
      <c r="P1692" s="135" t="s">
        <v>1883</v>
      </c>
      <c r="Q1692" s="145" t="str">
        <f t="shared" si="27"/>
        <v>41 - BAUZY</v>
      </c>
      <c r="R1692" s="140">
        <v>44645</v>
      </c>
      <c r="S1692" s="140">
        <v>44684</v>
      </c>
    </row>
    <row r="1693" spans="14:19">
      <c r="N1693" s="133" t="s">
        <v>6736</v>
      </c>
      <c r="O1693" s="133" t="s">
        <v>6738</v>
      </c>
      <c r="P1693" s="135" t="s">
        <v>1884</v>
      </c>
      <c r="Q1693" s="145" t="str">
        <f t="shared" si="27"/>
        <v>41 - BRACIEUX</v>
      </c>
      <c r="R1693" s="140">
        <v>44645</v>
      </c>
      <c r="S1693" s="140">
        <v>44684</v>
      </c>
    </row>
    <row r="1694" spans="14:19">
      <c r="N1694" s="133" t="s">
        <v>6736</v>
      </c>
      <c r="O1694" s="133" t="s">
        <v>6739</v>
      </c>
      <c r="P1694" s="135" t="s">
        <v>1885</v>
      </c>
      <c r="Q1694" s="145" t="str">
        <f t="shared" si="27"/>
        <v>41 - CELLÉ</v>
      </c>
      <c r="R1694" s="140">
        <v>44688</v>
      </c>
      <c r="S1694" s="140">
        <v>44711</v>
      </c>
    </row>
    <row r="1695" spans="14:19">
      <c r="N1695" s="133" t="s">
        <v>6736</v>
      </c>
      <c r="O1695" s="133" t="s">
        <v>6740</v>
      </c>
      <c r="P1695" s="135" t="s">
        <v>1886</v>
      </c>
      <c r="Q1695" s="145" t="str">
        <f t="shared" si="27"/>
        <v>41 - CELLETTES</v>
      </c>
      <c r="R1695" s="140">
        <v>44645</v>
      </c>
      <c r="S1695" s="140">
        <v>44692</v>
      </c>
    </row>
    <row r="1696" spans="14:19">
      <c r="N1696" s="133" t="s">
        <v>6736</v>
      </c>
      <c r="O1696" s="133" t="s">
        <v>6741</v>
      </c>
      <c r="P1696" s="135" t="s">
        <v>1887</v>
      </c>
      <c r="Q1696" s="145" t="str">
        <f t="shared" si="27"/>
        <v>41 - CHAMBORD</v>
      </c>
      <c r="R1696" s="140">
        <v>44648</v>
      </c>
      <c r="S1696" s="140">
        <v>44684</v>
      </c>
    </row>
    <row r="1697" spans="14:19">
      <c r="N1697" s="133" t="s">
        <v>6736</v>
      </c>
      <c r="O1697" s="133" t="s">
        <v>6742</v>
      </c>
      <c r="P1697" s="135" t="s">
        <v>1888</v>
      </c>
      <c r="Q1697" s="145" t="str">
        <f t="shared" si="27"/>
        <v>41 - CHAON</v>
      </c>
      <c r="R1697" s="140">
        <v>44694</v>
      </c>
      <c r="S1697" s="140">
        <v>44719</v>
      </c>
    </row>
    <row r="1698" spans="14:19" ht="24">
      <c r="N1698" s="133" t="s">
        <v>6736</v>
      </c>
      <c r="O1698" s="133" t="s">
        <v>6743</v>
      </c>
      <c r="P1698" s="135" t="s">
        <v>1890</v>
      </c>
      <c r="Q1698" s="145" t="str">
        <f t="shared" si="27"/>
        <v>41 - CHATEAUVIEUX</v>
      </c>
      <c r="R1698" s="140">
        <v>44610</v>
      </c>
      <c r="S1698" s="140">
        <v>44643</v>
      </c>
    </row>
    <row r="1699" spans="14:19">
      <c r="N1699" s="133" t="s">
        <v>6736</v>
      </c>
      <c r="O1699" s="133" t="s">
        <v>6744</v>
      </c>
      <c r="P1699" s="135" t="s">
        <v>1891</v>
      </c>
      <c r="Q1699" s="145" t="str">
        <f t="shared" si="27"/>
        <v>41 - CHEMERY</v>
      </c>
      <c r="R1699" s="140">
        <v>44673</v>
      </c>
      <c r="S1699" s="140">
        <v>44684</v>
      </c>
    </row>
    <row r="1700" spans="14:19">
      <c r="N1700" s="133" t="s">
        <v>6736</v>
      </c>
      <c r="O1700" s="133" t="s">
        <v>6745</v>
      </c>
      <c r="P1700" s="135" t="s">
        <v>1892</v>
      </c>
      <c r="Q1700" s="145" t="str">
        <f t="shared" si="27"/>
        <v>41 - CHEVERNY</v>
      </c>
      <c r="R1700" s="140">
        <v>44636</v>
      </c>
      <c r="S1700" s="140">
        <v>44692</v>
      </c>
    </row>
    <row r="1701" spans="14:19">
      <c r="N1701" s="133" t="s">
        <v>6736</v>
      </c>
      <c r="O1701" s="133" t="s">
        <v>6746</v>
      </c>
      <c r="P1701" s="135" t="s">
        <v>1893</v>
      </c>
      <c r="Q1701" s="145" t="str">
        <f t="shared" si="27"/>
        <v>41 - CHITENAY</v>
      </c>
      <c r="R1701" s="140">
        <v>44645</v>
      </c>
      <c r="S1701" s="140">
        <v>44692</v>
      </c>
    </row>
    <row r="1702" spans="14:19">
      <c r="N1702" s="133" t="s">
        <v>6736</v>
      </c>
      <c r="O1702" s="133" t="s">
        <v>6747</v>
      </c>
      <c r="P1702" s="135" t="s">
        <v>1894</v>
      </c>
      <c r="Q1702" s="145" t="str">
        <f t="shared" si="27"/>
        <v>41 - CONTRES</v>
      </c>
      <c r="R1702" s="140">
        <v>44648</v>
      </c>
      <c r="S1702" s="140">
        <v>44692</v>
      </c>
    </row>
    <row r="1703" spans="14:19">
      <c r="N1703" s="133" t="s">
        <v>6736</v>
      </c>
      <c r="O1703" s="133" t="s">
        <v>6748</v>
      </c>
      <c r="P1703" s="135" t="s">
        <v>1895</v>
      </c>
      <c r="Q1703" s="145" t="str">
        <f t="shared" si="27"/>
        <v>41 - CORMERAY</v>
      </c>
      <c r="R1703" s="140">
        <v>44645</v>
      </c>
      <c r="S1703" s="140">
        <v>44692</v>
      </c>
    </row>
    <row r="1704" spans="14:19">
      <c r="N1704" s="133" t="s">
        <v>6736</v>
      </c>
      <c r="O1704" s="133" t="s">
        <v>6749</v>
      </c>
      <c r="P1704" s="135" t="s">
        <v>1896</v>
      </c>
      <c r="Q1704" s="145" t="str">
        <f t="shared" si="27"/>
        <v>41 - COUDDES</v>
      </c>
      <c r="R1704" s="140"/>
      <c r="S1704" s="140"/>
    </row>
    <row r="1705" spans="14:19" ht="24">
      <c r="N1705" s="133" t="s">
        <v>6736</v>
      </c>
      <c r="O1705" s="133" t="s">
        <v>6750</v>
      </c>
      <c r="P1705" s="135" t="s">
        <v>1897</v>
      </c>
      <c r="Q1705" s="145" t="str">
        <f t="shared" si="27"/>
        <v>41 - COUR-CHEVERNY</v>
      </c>
      <c r="R1705" s="140">
        <v>44636</v>
      </c>
      <c r="S1705" s="140">
        <v>44692</v>
      </c>
    </row>
    <row r="1706" spans="14:19">
      <c r="N1706" s="133" t="s">
        <v>6736</v>
      </c>
      <c r="O1706" s="133" t="s">
        <v>6751</v>
      </c>
      <c r="P1706" s="135" t="s">
        <v>1898</v>
      </c>
      <c r="Q1706" s="145" t="str">
        <f t="shared" si="27"/>
        <v>41 - COURMEMIN</v>
      </c>
      <c r="R1706" s="140">
        <v>44648</v>
      </c>
      <c r="S1706" s="140">
        <v>44684</v>
      </c>
    </row>
    <row r="1707" spans="14:19">
      <c r="N1707" s="133" t="s">
        <v>6736</v>
      </c>
      <c r="O1707" s="133" t="s">
        <v>6752</v>
      </c>
      <c r="P1707" s="135" t="s">
        <v>1899</v>
      </c>
      <c r="Q1707" s="145" t="str">
        <f t="shared" si="27"/>
        <v>41 - FEINGS</v>
      </c>
      <c r="R1707" s="140">
        <v>44648</v>
      </c>
      <c r="S1707" s="140">
        <v>44692</v>
      </c>
    </row>
    <row r="1708" spans="14:19" ht="24">
      <c r="N1708" s="133" t="s">
        <v>6736</v>
      </c>
      <c r="O1708" s="133" t="s">
        <v>6753</v>
      </c>
      <c r="P1708" s="135" t="s">
        <v>1900</v>
      </c>
      <c r="Q1708" s="145" t="str">
        <f t="shared" si="27"/>
        <v>41 - FONTAINE-EN-SOLOGNE</v>
      </c>
      <c r="R1708" s="140">
        <v>44636</v>
      </c>
      <c r="S1708" s="140">
        <v>44692</v>
      </c>
    </row>
    <row r="1709" spans="14:19" ht="24">
      <c r="N1709" s="133" t="s">
        <v>6736</v>
      </c>
      <c r="O1709" s="133" t="s">
        <v>6754</v>
      </c>
      <c r="P1709" s="135" t="s">
        <v>1901</v>
      </c>
      <c r="Q1709" s="145" t="str">
        <f t="shared" si="27"/>
        <v>41 - FOUGERES-SUR-BIEVRE</v>
      </c>
      <c r="R1709" s="140">
        <v>44673</v>
      </c>
      <c r="S1709" s="140">
        <v>44692</v>
      </c>
    </row>
    <row r="1710" spans="14:19">
      <c r="N1710" s="133" t="s">
        <v>6736</v>
      </c>
      <c r="O1710" s="133" t="s">
        <v>6755</v>
      </c>
      <c r="P1710" s="135" t="s">
        <v>1902</v>
      </c>
      <c r="Q1710" s="145" t="str">
        <f t="shared" si="27"/>
        <v>41 - FRESNES</v>
      </c>
      <c r="R1710" s="140">
        <v>44645</v>
      </c>
      <c r="S1710" s="140">
        <v>44692</v>
      </c>
    </row>
    <row r="1711" spans="14:19">
      <c r="N1711" s="133" t="s">
        <v>6736</v>
      </c>
      <c r="O1711" s="133" t="s">
        <v>6756</v>
      </c>
      <c r="P1711" s="135" t="s">
        <v>1903</v>
      </c>
      <c r="Q1711" s="145" t="str">
        <f t="shared" si="27"/>
        <v>41 - GIEVRES</v>
      </c>
      <c r="R1711" s="140">
        <v>44664</v>
      </c>
      <c r="S1711" s="140">
        <v>44684</v>
      </c>
    </row>
    <row r="1712" spans="14:19" ht="24">
      <c r="N1712" s="133" t="s">
        <v>6736</v>
      </c>
      <c r="O1712" s="133" t="s">
        <v>6757</v>
      </c>
      <c r="P1712" s="135" t="s">
        <v>1904</v>
      </c>
      <c r="Q1712" s="145" t="str">
        <f t="shared" si="27"/>
        <v>41 - GY-EN-SOLOGNE</v>
      </c>
      <c r="R1712" s="140">
        <v>44664</v>
      </c>
      <c r="S1712" s="140">
        <v>44684</v>
      </c>
    </row>
    <row r="1713" spans="14:19" ht="24">
      <c r="N1713" s="133" t="s">
        <v>6736</v>
      </c>
      <c r="O1713" s="133" t="s">
        <v>6758</v>
      </c>
      <c r="P1713" s="135" t="s">
        <v>1905</v>
      </c>
      <c r="Q1713" s="145" t="str">
        <f t="shared" si="27"/>
        <v>41 - HUISSEAU-SUR-COSSON</v>
      </c>
      <c r="R1713" s="140">
        <v>44645</v>
      </c>
      <c r="S1713" s="140">
        <v>44684</v>
      </c>
    </row>
    <row r="1714" spans="14:19" ht="24">
      <c r="N1714" s="133" t="s">
        <v>6736</v>
      </c>
      <c r="O1714" s="133" t="s">
        <v>6759</v>
      </c>
      <c r="P1714" s="135" t="s">
        <v>1889</v>
      </c>
      <c r="Q1714" s="145" t="str">
        <f t="shared" si="27"/>
        <v>41 - LA CHAPELLE-MONTMARTIN</v>
      </c>
      <c r="R1714" s="140">
        <v>44664</v>
      </c>
      <c r="S1714" s="140">
        <v>44684</v>
      </c>
    </row>
    <row r="1715" spans="14:19" ht="24">
      <c r="N1715" s="133" t="s">
        <v>6736</v>
      </c>
      <c r="O1715" s="133" t="s">
        <v>6760</v>
      </c>
      <c r="P1715" s="135" t="s">
        <v>1906</v>
      </c>
      <c r="Q1715" s="145" t="str">
        <f t="shared" si="27"/>
        <v>41 - LASSAY-SUR-CROISNE</v>
      </c>
      <c r="R1715" s="140">
        <v>44664</v>
      </c>
      <c r="S1715" s="140">
        <v>44684</v>
      </c>
    </row>
    <row r="1716" spans="14:19">
      <c r="N1716" s="133" t="s">
        <v>6736</v>
      </c>
      <c r="O1716" s="133" t="s">
        <v>6761</v>
      </c>
      <c r="P1716" s="135" t="s">
        <v>1907</v>
      </c>
      <c r="Q1716" s="145" t="str">
        <f t="shared" si="27"/>
        <v>41 - MEHERS</v>
      </c>
      <c r="R1716" s="140">
        <v>44673</v>
      </c>
      <c r="S1716" s="140">
        <v>44692</v>
      </c>
    </row>
    <row r="1717" spans="14:19">
      <c r="N1717" s="133" t="s">
        <v>6736</v>
      </c>
      <c r="O1717" s="133" t="s">
        <v>6762</v>
      </c>
      <c r="P1717" s="135" t="s">
        <v>1908</v>
      </c>
      <c r="Q1717" s="145" t="str">
        <f t="shared" si="27"/>
        <v>41 - MILLANCAY</v>
      </c>
      <c r="R1717" s="140">
        <v>44664</v>
      </c>
      <c r="S1717" s="140">
        <v>44684</v>
      </c>
    </row>
    <row r="1718" spans="14:19" ht="24">
      <c r="N1718" s="133" t="s">
        <v>6736</v>
      </c>
      <c r="O1718" s="133" t="s">
        <v>6763</v>
      </c>
      <c r="P1718" s="135" t="s">
        <v>1909</v>
      </c>
      <c r="Q1718" s="145" t="str">
        <f t="shared" si="27"/>
        <v>41 - MONT-PRES-CHAMBORD</v>
      </c>
      <c r="R1718" s="140">
        <v>44645</v>
      </c>
      <c r="S1718" s="140">
        <v>44684</v>
      </c>
    </row>
    <row r="1719" spans="14:19" ht="24">
      <c r="N1719" s="133" t="s">
        <v>6736</v>
      </c>
      <c r="O1719" s="133" t="s">
        <v>6764</v>
      </c>
      <c r="P1719" s="135" t="s">
        <v>1910</v>
      </c>
      <c r="Q1719" s="145" t="str">
        <f t="shared" si="27"/>
        <v>41 - MUR-DE-SOLOGNE</v>
      </c>
      <c r="R1719" s="140">
        <v>44648</v>
      </c>
      <c r="S1719" s="140">
        <v>44692</v>
      </c>
    </row>
    <row r="1720" spans="14:19">
      <c r="N1720" s="133" t="s">
        <v>6736</v>
      </c>
      <c r="O1720" s="133" t="s">
        <v>6765</v>
      </c>
      <c r="P1720" s="135" t="s">
        <v>1911</v>
      </c>
      <c r="Q1720" s="145" t="str">
        <f t="shared" si="27"/>
        <v>41 - NEUVY</v>
      </c>
      <c r="R1720" s="140">
        <v>44645</v>
      </c>
      <c r="S1720" s="140">
        <v>44684</v>
      </c>
    </row>
    <row r="1721" spans="14:19">
      <c r="N1721" s="133" t="s">
        <v>6736</v>
      </c>
      <c r="O1721" s="133" t="s">
        <v>6766</v>
      </c>
      <c r="P1721" s="135" t="s">
        <v>1912</v>
      </c>
      <c r="Q1721" s="145" t="str">
        <f t="shared" si="27"/>
        <v>41 - OISLY</v>
      </c>
      <c r="R1721" s="140">
        <v>44673</v>
      </c>
      <c r="S1721" s="140">
        <v>44692</v>
      </c>
    </row>
    <row r="1722" spans="14:19" ht="24">
      <c r="N1722" s="133" t="s">
        <v>6736</v>
      </c>
      <c r="O1722" s="133" t="s">
        <v>6767</v>
      </c>
      <c r="P1722" s="135" t="s">
        <v>1913</v>
      </c>
      <c r="Q1722" s="145" t="str">
        <f t="shared" si="27"/>
        <v>41 - PRUNIERS-EN-SOLOGNE</v>
      </c>
      <c r="R1722" s="140">
        <v>44664</v>
      </c>
      <c r="S1722" s="140">
        <v>44684</v>
      </c>
    </row>
    <row r="1723" spans="14:19" ht="24">
      <c r="N1723" s="133" t="s">
        <v>6736</v>
      </c>
      <c r="O1723" s="133" t="s">
        <v>6768</v>
      </c>
      <c r="P1723" s="135" t="s">
        <v>1914</v>
      </c>
      <c r="Q1723" s="145" t="str">
        <f t="shared" si="27"/>
        <v>41 - ROMORANTIN-LANTHENAY</v>
      </c>
      <c r="R1723" s="140">
        <v>44664</v>
      </c>
      <c r="S1723" s="140">
        <v>44684</v>
      </c>
    </row>
    <row r="1724" spans="14:19">
      <c r="N1724" s="133" t="s">
        <v>6736</v>
      </c>
      <c r="O1724" s="133" t="s">
        <v>6769</v>
      </c>
      <c r="P1724" s="135" t="s">
        <v>1915</v>
      </c>
      <c r="Q1724" s="145" t="str">
        <f t="shared" si="27"/>
        <v>41 - ROUGEOU</v>
      </c>
      <c r="R1724" s="140">
        <v>44673</v>
      </c>
      <c r="S1724" s="140">
        <v>44692</v>
      </c>
    </row>
    <row r="1725" spans="14:19" ht="36">
      <c r="N1725" s="133" t="s">
        <v>6736</v>
      </c>
      <c r="O1725" s="133" t="s">
        <v>6770</v>
      </c>
      <c r="P1725" s="135" t="s">
        <v>1916</v>
      </c>
      <c r="Q1725" s="145" t="str">
        <f t="shared" si="27"/>
        <v>41 - SAINT-GERVAIS-LA-FORET</v>
      </c>
      <c r="R1725" s="140">
        <v>44648</v>
      </c>
      <c r="S1725" s="140">
        <v>44684</v>
      </c>
    </row>
    <row r="1726" spans="14:19" ht="24">
      <c r="N1726" s="133" t="s">
        <v>6736</v>
      </c>
      <c r="O1726" s="133" t="s">
        <v>6771</v>
      </c>
      <c r="P1726" s="135" t="s">
        <v>1917</v>
      </c>
      <c r="Q1726" s="145" t="str">
        <f t="shared" si="27"/>
        <v>41 - SAINT-JULIEN-SUR-CHER</v>
      </c>
      <c r="R1726" s="140">
        <v>44664</v>
      </c>
      <c r="S1726" s="140">
        <v>44684</v>
      </c>
    </row>
    <row r="1727" spans="14:19" ht="24">
      <c r="N1727" s="133" t="s">
        <v>6736</v>
      </c>
      <c r="O1727" s="133" t="s">
        <v>6772</v>
      </c>
      <c r="P1727" s="135" t="s">
        <v>1918</v>
      </c>
      <c r="Q1727" s="145" t="str">
        <f t="shared" si="27"/>
        <v>41 - SARGÉ SUR BRAYE</v>
      </c>
      <c r="R1727" s="140">
        <v>44688</v>
      </c>
      <c r="S1727" s="140">
        <v>44711</v>
      </c>
    </row>
    <row r="1728" spans="14:19">
      <c r="N1728" s="133" t="s">
        <v>6736</v>
      </c>
      <c r="O1728" s="133" t="s">
        <v>6773</v>
      </c>
      <c r="P1728" s="135" t="s">
        <v>1919</v>
      </c>
      <c r="Q1728" s="145" t="str">
        <f t="shared" si="27"/>
        <v>41 - SASSAY</v>
      </c>
      <c r="R1728" s="140">
        <v>44673</v>
      </c>
      <c r="S1728" s="140">
        <v>44692</v>
      </c>
    </row>
    <row r="1729" spans="14:19" ht="24">
      <c r="N1729" s="133" t="s">
        <v>6736</v>
      </c>
      <c r="O1729" s="133" t="s">
        <v>6774</v>
      </c>
      <c r="P1729" s="135" t="s">
        <v>1920</v>
      </c>
      <c r="Q1729" s="145" t="str">
        <f t="shared" si="27"/>
        <v>41 - SAVIGNY SUR BRAYE</v>
      </c>
      <c r="R1729" s="140">
        <v>44688</v>
      </c>
      <c r="S1729" s="140">
        <v>44711</v>
      </c>
    </row>
    <row r="1730" spans="14:19" ht="24">
      <c r="N1730" s="133" t="s">
        <v>6736</v>
      </c>
      <c r="O1730" s="133" t="s">
        <v>6775</v>
      </c>
      <c r="P1730" s="135" t="s">
        <v>1921</v>
      </c>
      <c r="Q1730" s="145" t="str">
        <f t="shared" si="27"/>
        <v>41 - SOINGS-EN-SOLOGNE</v>
      </c>
      <c r="R1730" s="140">
        <v>44648</v>
      </c>
      <c r="S1730" s="140">
        <v>44692</v>
      </c>
    </row>
    <row r="1731" spans="14:19" ht="24">
      <c r="N1731" s="133" t="s">
        <v>6736</v>
      </c>
      <c r="O1731" s="133" t="s">
        <v>6776</v>
      </c>
      <c r="P1731" s="135" t="s">
        <v>1922</v>
      </c>
      <c r="Q1731" s="145" t="str">
        <f t="shared" si="27"/>
        <v>41 - SOUVIGNY EN SOLOGNE</v>
      </c>
      <c r="R1731" s="140">
        <v>44694</v>
      </c>
      <c r="S1731" s="140">
        <v>44719</v>
      </c>
    </row>
    <row r="1732" spans="14:19" ht="24">
      <c r="N1732" s="133" t="s">
        <v>6736</v>
      </c>
      <c r="O1732" s="133" t="s">
        <v>6777</v>
      </c>
      <c r="P1732" s="135" t="s">
        <v>1923</v>
      </c>
      <c r="Q1732" s="145" t="str">
        <f t="shared" si="27"/>
        <v>41 - TOUR-EN-SOLOGNE</v>
      </c>
      <c r="R1732" s="140">
        <v>44636</v>
      </c>
      <c r="S1732" s="140">
        <v>44684</v>
      </c>
    </row>
    <row r="1733" spans="14:19">
      <c r="N1733" s="133" t="s">
        <v>6736</v>
      </c>
      <c r="O1733" s="133" t="s">
        <v>6778</v>
      </c>
      <c r="P1733" s="135" t="s">
        <v>1924</v>
      </c>
      <c r="Q1733" s="145" t="str">
        <f t="shared" si="27"/>
        <v>41 - VEILLEINS</v>
      </c>
      <c r="R1733" s="140">
        <v>44664</v>
      </c>
      <c r="S1733" s="140">
        <v>44684</v>
      </c>
    </row>
    <row r="1734" spans="14:19" ht="24">
      <c r="N1734" s="133" t="s">
        <v>6736</v>
      </c>
      <c r="O1734" s="133" t="s">
        <v>6779</v>
      </c>
      <c r="P1734" s="135" t="s">
        <v>1925</v>
      </c>
      <c r="Q1734" s="145" t="str">
        <f t="shared" si="27"/>
        <v>41 - VILLEFRANCHE-SUR-CHER</v>
      </c>
      <c r="R1734" s="140">
        <v>44664</v>
      </c>
      <c r="S1734" s="140">
        <v>44684</v>
      </c>
    </row>
    <row r="1735" spans="14:19" ht="24">
      <c r="N1735" s="133" t="s">
        <v>6736</v>
      </c>
      <c r="O1735" s="133" t="s">
        <v>6780</v>
      </c>
      <c r="P1735" s="135" t="s">
        <v>1926</v>
      </c>
      <c r="Q1735" s="145" t="str">
        <f t="shared" si="27"/>
        <v>41 - VILLEHERVIERS</v>
      </c>
      <c r="R1735" s="140">
        <v>44664</v>
      </c>
      <c r="S1735" s="140">
        <v>44684</v>
      </c>
    </row>
    <row r="1736" spans="14:19">
      <c r="N1736" s="133" t="s">
        <v>6736</v>
      </c>
      <c r="O1736" s="133" t="s">
        <v>6781</v>
      </c>
      <c r="P1736" s="135" t="s">
        <v>1927</v>
      </c>
      <c r="Q1736" s="145" t="str">
        <f t="shared" si="27"/>
        <v>41 - VINEUIL</v>
      </c>
      <c r="R1736" s="140">
        <v>44648</v>
      </c>
      <c r="S1736" s="140">
        <v>44684</v>
      </c>
    </row>
    <row r="1737" spans="14:19">
      <c r="N1737" s="133" t="s">
        <v>6736</v>
      </c>
      <c r="O1737" s="133" t="s">
        <v>6782</v>
      </c>
      <c r="P1737" s="135" t="s">
        <v>1928</v>
      </c>
      <c r="Q1737" s="145" t="str">
        <f t="shared" si="27"/>
        <v>41 - VOUZON</v>
      </c>
      <c r="R1737" s="140">
        <v>44694</v>
      </c>
      <c r="S1737" s="140">
        <v>44719</v>
      </c>
    </row>
    <row r="1738" spans="14:19" ht="24">
      <c r="N1738" s="133" t="s">
        <v>6783</v>
      </c>
      <c r="O1738" s="133" t="s">
        <v>6784</v>
      </c>
      <c r="P1738" s="135" t="s">
        <v>1929</v>
      </c>
      <c r="Q1738" s="145" t="str">
        <f t="shared" si="27"/>
        <v>42 - CHALAIN D’UZORE</v>
      </c>
      <c r="R1738" s="140"/>
      <c r="S1738" s="140"/>
    </row>
    <row r="1739" spans="14:19" ht="24">
      <c r="N1739" s="133" t="s">
        <v>6783</v>
      </c>
      <c r="O1739" s="133" t="s">
        <v>6785</v>
      </c>
      <c r="P1739" s="135" t="s">
        <v>1930</v>
      </c>
      <c r="Q1739" s="145" t="str">
        <f t="shared" ref="Q1739:Q1802" si="28">CONCATENATE(N1739," - ",P1739)</f>
        <v>42 - CHALAIN LE COMTAL</v>
      </c>
      <c r="R1739" s="140"/>
      <c r="S1739" s="140"/>
    </row>
    <row r="1740" spans="14:19">
      <c r="N1740" s="133" t="s">
        <v>6783</v>
      </c>
      <c r="O1740" s="133" t="s">
        <v>6786</v>
      </c>
      <c r="P1740" s="135" t="s">
        <v>1931</v>
      </c>
      <c r="Q1740" s="145" t="str">
        <f t="shared" si="28"/>
        <v>42 - CHAMBEON</v>
      </c>
      <c r="R1740" s="140"/>
      <c r="S1740" s="140"/>
    </row>
    <row r="1741" spans="14:19">
      <c r="N1741" s="133" t="s">
        <v>6783</v>
      </c>
      <c r="O1741" s="133" t="s">
        <v>6787</v>
      </c>
      <c r="P1741" s="135" t="s">
        <v>1932</v>
      </c>
      <c r="Q1741" s="145" t="str">
        <f t="shared" si="28"/>
        <v>42 - CHAMPDIEU</v>
      </c>
      <c r="R1741" s="140"/>
      <c r="S1741" s="140"/>
    </row>
    <row r="1742" spans="14:19" ht="24">
      <c r="N1742" s="133" t="s">
        <v>6783</v>
      </c>
      <c r="O1742" s="133" t="s">
        <v>6788</v>
      </c>
      <c r="P1742" s="135" t="s">
        <v>1933</v>
      </c>
      <c r="Q1742" s="145" t="str">
        <f t="shared" si="28"/>
        <v>42 - MAGNEUX HTE RIVE</v>
      </c>
      <c r="R1742" s="140"/>
      <c r="S1742" s="140"/>
    </row>
    <row r="1743" spans="14:19" ht="24">
      <c r="N1743" s="133" t="s">
        <v>6783</v>
      </c>
      <c r="O1743" s="133" t="s">
        <v>6789</v>
      </c>
      <c r="P1743" s="135" t="s">
        <v>1934</v>
      </c>
      <c r="Q1743" s="145" t="str">
        <f t="shared" si="28"/>
        <v>42 - MARCILLY LE CHATEL</v>
      </c>
      <c r="R1743" s="140"/>
      <c r="S1743" s="140"/>
    </row>
    <row r="1744" spans="14:19">
      <c r="N1744" s="133" t="s">
        <v>6783</v>
      </c>
      <c r="O1744" s="133" t="s">
        <v>6790</v>
      </c>
      <c r="P1744" s="135" t="s">
        <v>1935</v>
      </c>
      <c r="Q1744" s="145" t="str">
        <f t="shared" si="28"/>
        <v>42 - MONTVERDUN</v>
      </c>
      <c r="R1744" s="140"/>
      <c r="S1744" s="140"/>
    </row>
    <row r="1745" spans="14:19" ht="24">
      <c r="N1745" s="133" t="s">
        <v>6783</v>
      </c>
      <c r="O1745" s="133" t="s">
        <v>6791</v>
      </c>
      <c r="P1745" s="135" t="s">
        <v>1936</v>
      </c>
      <c r="Q1745" s="145" t="str">
        <f t="shared" si="28"/>
        <v>42 - MORNAND EN FOREZ</v>
      </c>
      <c r="R1745" s="140"/>
      <c r="S1745" s="140"/>
    </row>
    <row r="1746" spans="14:19">
      <c r="N1746" s="133" t="s">
        <v>6783</v>
      </c>
      <c r="O1746" s="133" t="s">
        <v>6792</v>
      </c>
      <c r="P1746" s="135" t="s">
        <v>1937</v>
      </c>
      <c r="Q1746" s="145" t="str">
        <f t="shared" si="28"/>
        <v>42 - PONCINS</v>
      </c>
      <c r="R1746" s="140"/>
      <c r="S1746" s="140"/>
    </row>
    <row r="1747" spans="14:19">
      <c r="N1747" s="133" t="s">
        <v>6783</v>
      </c>
      <c r="O1747" s="133" t="s">
        <v>6793</v>
      </c>
      <c r="P1747" s="135" t="s">
        <v>1938</v>
      </c>
      <c r="Q1747" s="145" t="str">
        <f t="shared" si="28"/>
        <v>42 - PRALONG</v>
      </c>
      <c r="R1747" s="140"/>
      <c r="S1747" s="140"/>
    </row>
    <row r="1748" spans="14:19" ht="36">
      <c r="N1748" s="133" t="s">
        <v>6783</v>
      </c>
      <c r="O1748" s="133" t="s">
        <v>6794</v>
      </c>
      <c r="P1748" s="135" t="s">
        <v>1939</v>
      </c>
      <c r="Q1748" s="145" t="str">
        <f t="shared" si="28"/>
        <v>42 - SAINTE AGATHE LA BOUTERESSE</v>
      </c>
      <c r="R1748" s="140"/>
      <c r="S1748" s="140"/>
    </row>
    <row r="1749" spans="14:19">
      <c r="N1749" s="133" t="s">
        <v>6783</v>
      </c>
      <c r="O1749" s="133" t="s">
        <v>6795</v>
      </c>
      <c r="P1749" s="135" t="s">
        <v>1942</v>
      </c>
      <c r="Q1749" s="145" t="str">
        <f t="shared" si="28"/>
        <v>42 - SAVIGNEUX</v>
      </c>
      <c r="R1749" s="140"/>
      <c r="S1749" s="140"/>
    </row>
    <row r="1750" spans="14:19" ht="24">
      <c r="N1750" s="133" t="s">
        <v>6783</v>
      </c>
      <c r="O1750" s="133" t="s">
        <v>6796</v>
      </c>
      <c r="P1750" s="135" t="s">
        <v>1940</v>
      </c>
      <c r="Q1750" s="145" t="str">
        <f t="shared" si="28"/>
        <v>42 - ST ETIENNE LE MOLARD</v>
      </c>
      <c r="R1750" s="140"/>
      <c r="S1750" s="140"/>
    </row>
    <row r="1751" spans="14:19" ht="24">
      <c r="N1751" s="133" t="s">
        <v>6783</v>
      </c>
      <c r="O1751" s="133" t="s">
        <v>6797</v>
      </c>
      <c r="P1751" s="135" t="s">
        <v>1941</v>
      </c>
      <c r="Q1751" s="145" t="str">
        <f t="shared" si="28"/>
        <v>42 - ST PAUL D’UZORE</v>
      </c>
      <c r="R1751" s="140"/>
      <c r="S1751" s="140"/>
    </row>
    <row r="1752" spans="14:19">
      <c r="N1752" s="133" t="s">
        <v>6798</v>
      </c>
      <c r="O1752" s="133" t="s">
        <v>6799</v>
      </c>
      <c r="P1752" s="135" t="s">
        <v>1943</v>
      </c>
      <c r="Q1752" s="145" t="str">
        <f t="shared" si="28"/>
        <v>44 - ABBARETZ</v>
      </c>
      <c r="R1752" s="140">
        <v>44638</v>
      </c>
      <c r="S1752" s="140">
        <v>44769</v>
      </c>
    </row>
    <row r="1753" spans="14:19" ht="24">
      <c r="N1753" s="133" t="s">
        <v>6798</v>
      </c>
      <c r="O1753" s="133" t="s">
        <v>6800</v>
      </c>
      <c r="P1753" s="135" t="s">
        <v>1944</v>
      </c>
      <c r="Q1753" s="145" t="str">
        <f t="shared" si="28"/>
        <v>44 - AIGREFEUILLE SUR MAINE</v>
      </c>
      <c r="R1753" s="140">
        <v>44627</v>
      </c>
      <c r="S1753" s="140">
        <v>44788</v>
      </c>
    </row>
    <row r="1754" spans="14:19" ht="24">
      <c r="N1754" s="133" t="s">
        <v>6798</v>
      </c>
      <c r="O1754" s="133" t="s">
        <v>6801</v>
      </c>
      <c r="P1754" s="135" t="s">
        <v>1945</v>
      </c>
      <c r="Q1754" s="145" t="str">
        <f t="shared" si="28"/>
        <v>44 - ANCENIS SAINT GEREON</v>
      </c>
      <c r="R1754" s="140">
        <v>44627</v>
      </c>
      <c r="S1754" s="140">
        <v>44788</v>
      </c>
    </row>
    <row r="1755" spans="14:19">
      <c r="N1755" s="133" t="s">
        <v>6798</v>
      </c>
      <c r="O1755" s="133" t="s">
        <v>6802</v>
      </c>
      <c r="P1755" s="135" t="s">
        <v>1947</v>
      </c>
      <c r="Q1755" s="145" t="str">
        <f t="shared" si="28"/>
        <v>44 - ASSERAC</v>
      </c>
      <c r="R1755" s="140"/>
      <c r="S1755" s="140"/>
    </row>
    <row r="1756" spans="14:19">
      <c r="N1756" s="133" t="s">
        <v>6798</v>
      </c>
      <c r="O1756" s="133" t="s">
        <v>6803</v>
      </c>
      <c r="P1756" s="135" t="s">
        <v>1948</v>
      </c>
      <c r="Q1756" s="145" t="str">
        <f t="shared" si="28"/>
        <v>44 - AVESSAC</v>
      </c>
      <c r="R1756" s="140"/>
      <c r="S1756" s="140"/>
    </row>
    <row r="1757" spans="14:19" ht="24">
      <c r="N1757" s="133" t="s">
        <v>6798</v>
      </c>
      <c r="O1757" s="133" t="s">
        <v>6804</v>
      </c>
      <c r="P1757" s="135" t="s">
        <v>1949</v>
      </c>
      <c r="Q1757" s="145" t="str">
        <f t="shared" si="28"/>
        <v>44 - BASSE GOULAINE</v>
      </c>
      <c r="R1757" s="140">
        <v>44627</v>
      </c>
      <c r="S1757" s="140">
        <v>44722</v>
      </c>
    </row>
    <row r="1758" spans="14:19">
      <c r="N1758" s="133" t="s">
        <v>6798</v>
      </c>
      <c r="O1758" s="133" t="s">
        <v>6805</v>
      </c>
      <c r="P1758" s="135" t="s">
        <v>1950</v>
      </c>
      <c r="Q1758" s="145" t="str">
        <f t="shared" si="28"/>
        <v>44 - BATZ SUR MER</v>
      </c>
      <c r="R1758" s="140"/>
      <c r="S1758" s="140"/>
    </row>
    <row r="1759" spans="14:19" ht="24">
      <c r="N1759" s="133" t="s">
        <v>6798</v>
      </c>
      <c r="O1759" s="133" t="s">
        <v>6806</v>
      </c>
      <c r="P1759" s="135" t="s">
        <v>1990</v>
      </c>
      <c r="Q1759" s="145" t="str">
        <f t="shared" si="28"/>
        <v>44 - BAULE ESCOUBLAC</v>
      </c>
      <c r="R1759" s="140"/>
      <c r="S1759" s="140"/>
    </row>
    <row r="1760" spans="14:19" ht="24">
      <c r="N1760" s="133" t="s">
        <v>6798</v>
      </c>
      <c r="O1760" s="133" t="s">
        <v>6807</v>
      </c>
      <c r="P1760" s="135" t="s">
        <v>1951</v>
      </c>
      <c r="Q1760" s="145" t="str">
        <f t="shared" si="28"/>
        <v>44 - BERNERIE EN RETZ</v>
      </c>
      <c r="R1760" s="140">
        <v>44627</v>
      </c>
      <c r="S1760" s="140">
        <v>44769</v>
      </c>
    </row>
    <row r="1761" spans="14:19">
      <c r="N1761" s="133" t="s">
        <v>6798</v>
      </c>
      <c r="O1761" s="133" t="s">
        <v>6808</v>
      </c>
      <c r="P1761" s="135" t="s">
        <v>1952</v>
      </c>
      <c r="Q1761" s="145" t="str">
        <f t="shared" si="28"/>
        <v>44 - BESNE</v>
      </c>
      <c r="R1761" s="140">
        <v>44637</v>
      </c>
      <c r="S1761" s="140">
        <v>44722</v>
      </c>
    </row>
    <row r="1762" spans="14:19">
      <c r="N1762" s="133" t="s">
        <v>6798</v>
      </c>
      <c r="O1762" s="133" t="s">
        <v>6809</v>
      </c>
      <c r="P1762" s="135" t="s">
        <v>1953</v>
      </c>
      <c r="Q1762" s="145" t="str">
        <f t="shared" si="28"/>
        <v>44 - BIGNON</v>
      </c>
      <c r="R1762" s="140">
        <v>44627</v>
      </c>
      <c r="S1762" s="140">
        <v>44742</v>
      </c>
    </row>
    <row r="1763" spans="14:19">
      <c r="N1763" s="133" t="s">
        <v>6798</v>
      </c>
      <c r="O1763" s="133" t="s">
        <v>6810</v>
      </c>
      <c r="P1763" s="135" t="s">
        <v>1954</v>
      </c>
      <c r="Q1763" s="145" t="str">
        <f t="shared" si="28"/>
        <v>44 - BLAIN</v>
      </c>
      <c r="R1763" s="140">
        <v>44641</v>
      </c>
      <c r="S1763" s="140">
        <v>44722</v>
      </c>
    </row>
    <row r="1764" spans="14:19" ht="24">
      <c r="N1764" s="133" t="s">
        <v>6798</v>
      </c>
      <c r="O1764" s="133" t="s">
        <v>6811</v>
      </c>
      <c r="P1764" s="135" t="s">
        <v>1955</v>
      </c>
      <c r="Q1764" s="145" t="str">
        <f t="shared" si="28"/>
        <v>44 - BOISSIERE DU DORE</v>
      </c>
      <c r="R1764" s="140">
        <v>44627</v>
      </c>
      <c r="S1764" s="140">
        <v>44788</v>
      </c>
    </row>
    <row r="1765" spans="14:19">
      <c r="N1765" s="133" t="s">
        <v>6798</v>
      </c>
      <c r="O1765" s="133" t="s">
        <v>6812</v>
      </c>
      <c r="P1765" s="135" t="s">
        <v>1956</v>
      </c>
      <c r="Q1765" s="145" t="str">
        <f t="shared" si="28"/>
        <v>44 - BOUAYE</v>
      </c>
      <c r="R1765" s="140">
        <v>44627</v>
      </c>
      <c r="S1765" s="140">
        <v>44788</v>
      </c>
    </row>
    <row r="1766" spans="14:19">
      <c r="N1766" s="133" t="s">
        <v>6798</v>
      </c>
      <c r="O1766" s="133" t="s">
        <v>6813</v>
      </c>
      <c r="P1766" s="135" t="s">
        <v>1957</v>
      </c>
      <c r="Q1766" s="145" t="str">
        <f t="shared" si="28"/>
        <v>44 - BOUEE</v>
      </c>
      <c r="R1766" s="140">
        <v>44627</v>
      </c>
      <c r="S1766" s="140">
        <v>44729</v>
      </c>
    </row>
    <row r="1767" spans="14:19">
      <c r="N1767" s="133" t="s">
        <v>6798</v>
      </c>
      <c r="O1767" s="133" t="s">
        <v>6814</v>
      </c>
      <c r="P1767" s="135" t="s">
        <v>1958</v>
      </c>
      <c r="Q1767" s="145" t="str">
        <f t="shared" si="28"/>
        <v>44 - BOUGUENAIS</v>
      </c>
      <c r="R1767" s="140">
        <v>44627</v>
      </c>
      <c r="S1767" s="140">
        <v>44722</v>
      </c>
    </row>
    <row r="1768" spans="14:19">
      <c r="N1768" s="133" t="s">
        <v>6798</v>
      </c>
      <c r="O1768" s="133" t="s">
        <v>6815</v>
      </c>
      <c r="P1768" s="135" t="s">
        <v>1960</v>
      </c>
      <c r="Q1768" s="145" t="str">
        <f t="shared" si="28"/>
        <v>44 - BOUSSAY</v>
      </c>
      <c r="R1768" s="140">
        <v>44627</v>
      </c>
      <c r="S1768" s="140">
        <v>44742</v>
      </c>
    </row>
    <row r="1769" spans="14:19">
      <c r="N1769" s="133" t="s">
        <v>6798</v>
      </c>
      <c r="O1769" s="133" t="s">
        <v>6816</v>
      </c>
      <c r="P1769" s="135" t="s">
        <v>1961</v>
      </c>
      <c r="Q1769" s="145" t="str">
        <f t="shared" si="28"/>
        <v>44 - BOUVRON</v>
      </c>
      <c r="R1769" s="140">
        <v>44646</v>
      </c>
      <c r="S1769" s="140">
        <v>44788</v>
      </c>
    </row>
    <row r="1770" spans="14:19">
      <c r="N1770" s="133" t="s">
        <v>6798</v>
      </c>
      <c r="O1770" s="133" t="s">
        <v>6817</v>
      </c>
      <c r="P1770" s="135" t="s">
        <v>1962</v>
      </c>
      <c r="Q1770" s="145" t="str">
        <f t="shared" si="28"/>
        <v>44 - BRAINS</v>
      </c>
      <c r="R1770" s="140">
        <v>44627</v>
      </c>
      <c r="S1770" s="140">
        <v>44722</v>
      </c>
    </row>
    <row r="1771" spans="14:19">
      <c r="N1771" s="133" t="s">
        <v>6798</v>
      </c>
      <c r="O1771" s="133" t="s">
        <v>6818</v>
      </c>
      <c r="P1771" s="135" t="s">
        <v>1963</v>
      </c>
      <c r="Q1771" s="145" t="str">
        <f t="shared" si="28"/>
        <v>44 - CAMPBON</v>
      </c>
      <c r="R1771" s="140">
        <v>44646</v>
      </c>
      <c r="S1771" s="140">
        <v>44722</v>
      </c>
    </row>
    <row r="1772" spans="14:19">
      <c r="N1772" s="133" t="s">
        <v>6798</v>
      </c>
      <c r="O1772" s="133" t="s">
        <v>6819</v>
      </c>
      <c r="P1772" s="135" t="s">
        <v>1964</v>
      </c>
      <c r="Q1772" s="145" t="str">
        <f t="shared" si="28"/>
        <v>44 - CARQUEFOU</v>
      </c>
      <c r="R1772" s="140">
        <v>44627</v>
      </c>
      <c r="S1772" s="140">
        <v>44722</v>
      </c>
    </row>
    <row r="1773" spans="14:19">
      <c r="N1773" s="133" t="s">
        <v>6798</v>
      </c>
      <c r="O1773" s="133" t="s">
        <v>6820</v>
      </c>
      <c r="P1773" s="135" t="s">
        <v>1965</v>
      </c>
      <c r="Q1773" s="145" t="str">
        <f t="shared" si="28"/>
        <v>44 - CASSON</v>
      </c>
      <c r="R1773" s="140">
        <v>44641</v>
      </c>
      <c r="S1773" s="140">
        <v>44722</v>
      </c>
    </row>
    <row r="1774" spans="14:19">
      <c r="N1774" s="133" t="s">
        <v>6798</v>
      </c>
      <c r="O1774" s="133" t="s">
        <v>6821</v>
      </c>
      <c r="P1774" s="135" t="s">
        <v>1966</v>
      </c>
      <c r="Q1774" s="145" t="str">
        <f t="shared" si="28"/>
        <v>44 - CELLIER</v>
      </c>
      <c r="R1774" s="140">
        <v>44627</v>
      </c>
      <c r="S1774" s="140">
        <v>44742</v>
      </c>
    </row>
    <row r="1775" spans="14:19" ht="24">
      <c r="N1775" s="133" t="s">
        <v>6798</v>
      </c>
      <c r="O1775" s="133" t="s">
        <v>6822</v>
      </c>
      <c r="P1775" s="135" t="s">
        <v>1968</v>
      </c>
      <c r="Q1775" s="145" t="str">
        <f t="shared" si="28"/>
        <v>44 - CHAPELLE DES MARAIS</v>
      </c>
      <c r="R1775" s="140"/>
      <c r="S1775" s="140"/>
    </row>
    <row r="1776" spans="14:19" ht="24">
      <c r="N1776" s="133" t="s">
        <v>6798</v>
      </c>
      <c r="O1776" s="133" t="s">
        <v>6823</v>
      </c>
      <c r="P1776" s="135" t="s">
        <v>1969</v>
      </c>
      <c r="Q1776" s="145" t="str">
        <f t="shared" si="28"/>
        <v>44 - CHAPELLE GLAIN</v>
      </c>
      <c r="R1776" s="140">
        <v>44627</v>
      </c>
      <c r="S1776" s="140">
        <v>44722</v>
      </c>
    </row>
    <row r="1777" spans="14:19" ht="24">
      <c r="N1777" s="133" t="s">
        <v>6798</v>
      </c>
      <c r="O1777" s="133" t="s">
        <v>6824</v>
      </c>
      <c r="P1777" s="135" t="s">
        <v>1970</v>
      </c>
      <c r="Q1777" s="145" t="str">
        <f t="shared" si="28"/>
        <v>44 - CHAPELLE HEULIN</v>
      </c>
      <c r="R1777" s="140">
        <v>44627</v>
      </c>
      <c r="S1777" s="140">
        <v>44742</v>
      </c>
    </row>
    <row r="1778" spans="14:19" ht="24">
      <c r="N1778" s="133" t="s">
        <v>6798</v>
      </c>
      <c r="O1778" s="133" t="s">
        <v>6825</v>
      </c>
      <c r="P1778" s="135" t="s">
        <v>1971</v>
      </c>
      <c r="Q1778" s="145" t="str">
        <f t="shared" si="28"/>
        <v>44 - CHAPELLE LAUNAY</v>
      </c>
      <c r="R1778" s="140">
        <v>44627</v>
      </c>
      <c r="S1778" s="140">
        <v>44722</v>
      </c>
    </row>
    <row r="1779" spans="14:19" ht="24">
      <c r="N1779" s="133" t="s">
        <v>6798</v>
      </c>
      <c r="O1779" s="133" t="s">
        <v>6826</v>
      </c>
      <c r="P1779" s="135" t="s">
        <v>1972</v>
      </c>
      <c r="Q1779" s="145" t="str">
        <f t="shared" si="28"/>
        <v>44 - CHAPELLE SUR ERDRE</v>
      </c>
      <c r="R1779" s="140">
        <v>44646</v>
      </c>
      <c r="S1779" s="140">
        <v>44722</v>
      </c>
    </row>
    <row r="1780" spans="14:19" ht="24">
      <c r="N1780" s="133" t="s">
        <v>6798</v>
      </c>
      <c r="O1780" s="133" t="s">
        <v>6827</v>
      </c>
      <c r="P1780" s="135" t="s">
        <v>1974</v>
      </c>
      <c r="Q1780" s="145" t="str">
        <f t="shared" si="28"/>
        <v>44 - CHATEAU THEBAUD</v>
      </c>
      <c r="R1780" s="140">
        <v>44627</v>
      </c>
      <c r="S1780" s="140">
        <v>44742</v>
      </c>
    </row>
    <row r="1781" spans="14:19" ht="24">
      <c r="N1781" s="133" t="s">
        <v>6798</v>
      </c>
      <c r="O1781" s="133" t="s">
        <v>6828</v>
      </c>
      <c r="P1781" s="135" t="s">
        <v>1973</v>
      </c>
      <c r="Q1781" s="145" t="str">
        <f t="shared" si="28"/>
        <v>44 - CHATEAUBRIANT</v>
      </c>
      <c r="R1781" s="140">
        <v>44650</v>
      </c>
      <c r="S1781" s="140">
        <v>44722</v>
      </c>
    </row>
    <row r="1782" spans="14:19" ht="24">
      <c r="N1782" s="133" t="s">
        <v>6798</v>
      </c>
      <c r="O1782" s="133" t="s">
        <v>6829</v>
      </c>
      <c r="P1782" s="135" t="s">
        <v>1946</v>
      </c>
      <c r="Q1782" s="145" t="str">
        <f t="shared" si="28"/>
        <v>44 - CHAUMES EN RETZ</v>
      </c>
      <c r="R1782" s="140">
        <v>44627</v>
      </c>
      <c r="S1782" s="140">
        <v>44769</v>
      </c>
    </row>
    <row r="1783" spans="14:19">
      <c r="N1783" s="133" t="s">
        <v>6798</v>
      </c>
      <c r="O1783" s="133" t="s">
        <v>6830</v>
      </c>
      <c r="P1783" s="135" t="s">
        <v>1975</v>
      </c>
      <c r="Q1783" s="145" t="str">
        <f t="shared" si="28"/>
        <v>44 - CHAUVE</v>
      </c>
      <c r="R1783" s="140">
        <v>44627</v>
      </c>
      <c r="S1783" s="140">
        <v>44769</v>
      </c>
    </row>
    <row r="1784" spans="14:19">
      <c r="N1784" s="133" t="s">
        <v>6798</v>
      </c>
      <c r="O1784" s="133" t="s">
        <v>6831</v>
      </c>
      <c r="P1784" s="135" t="s">
        <v>1976</v>
      </c>
      <c r="Q1784" s="145" t="str">
        <f t="shared" si="28"/>
        <v>44 - CHEIX EN RETZ</v>
      </c>
      <c r="R1784" s="140">
        <v>44627</v>
      </c>
      <c r="S1784" s="140">
        <v>44722</v>
      </c>
    </row>
    <row r="1785" spans="14:19">
      <c r="N1785" s="133" t="s">
        <v>6798</v>
      </c>
      <c r="O1785" s="133" t="s">
        <v>6832</v>
      </c>
      <c r="P1785" s="135" t="s">
        <v>2145</v>
      </c>
      <c r="Q1785" s="145" t="str">
        <f t="shared" si="28"/>
        <v>44 - CHEVALLERAIS</v>
      </c>
      <c r="R1785" s="140">
        <v>44641</v>
      </c>
      <c r="S1785" s="140">
        <v>44722</v>
      </c>
    </row>
    <row r="1786" spans="14:19">
      <c r="N1786" s="133" t="s">
        <v>6798</v>
      </c>
      <c r="O1786" s="133" t="s">
        <v>6833</v>
      </c>
      <c r="P1786" s="135" t="s">
        <v>1977</v>
      </c>
      <c r="Q1786" s="145" t="str">
        <f t="shared" si="28"/>
        <v>44 - CHEVROLIERE</v>
      </c>
      <c r="R1786" s="140">
        <v>44627</v>
      </c>
      <c r="S1786" s="140">
        <v>44788</v>
      </c>
    </row>
    <row r="1787" spans="14:19">
      <c r="N1787" s="133" t="s">
        <v>6798</v>
      </c>
      <c r="O1787" s="133" t="s">
        <v>6834</v>
      </c>
      <c r="P1787" s="135" t="s">
        <v>1978</v>
      </c>
      <c r="Q1787" s="145" t="str">
        <f t="shared" si="28"/>
        <v>44 - CLISSON</v>
      </c>
      <c r="R1787" s="140">
        <v>44627</v>
      </c>
      <c r="S1787" s="140">
        <v>44788</v>
      </c>
    </row>
    <row r="1788" spans="14:19">
      <c r="N1788" s="133" t="s">
        <v>6798</v>
      </c>
      <c r="O1788" s="133" t="s">
        <v>6835</v>
      </c>
      <c r="P1788" s="135" t="s">
        <v>1979</v>
      </c>
      <c r="Q1788" s="145" t="str">
        <f t="shared" si="28"/>
        <v>44 - CONQUEREUIL</v>
      </c>
      <c r="R1788" s="140">
        <v>44650</v>
      </c>
      <c r="S1788" s="140">
        <v>44722</v>
      </c>
    </row>
    <row r="1789" spans="14:19" ht="24">
      <c r="N1789" s="133" t="s">
        <v>6798</v>
      </c>
      <c r="O1789" s="133" t="s">
        <v>6836</v>
      </c>
      <c r="P1789" s="135" t="s">
        <v>2086</v>
      </c>
      <c r="Q1789" s="145" t="str">
        <f t="shared" si="28"/>
        <v>44 - CORCOUE SUR LOGNE</v>
      </c>
      <c r="R1789" s="140">
        <v>44627</v>
      </c>
      <c r="S1789" s="140">
        <v>44775</v>
      </c>
    </row>
    <row r="1790" spans="14:19">
      <c r="N1790" s="133" t="s">
        <v>6798</v>
      </c>
      <c r="O1790" s="133" t="s">
        <v>6837</v>
      </c>
      <c r="P1790" s="135" t="s">
        <v>1980</v>
      </c>
      <c r="Q1790" s="145" t="str">
        <f t="shared" si="28"/>
        <v>44 - CORDEMAIS</v>
      </c>
      <c r="R1790" s="140">
        <v>44627</v>
      </c>
      <c r="S1790" s="140">
        <v>44769</v>
      </c>
    </row>
    <row r="1791" spans="14:19">
      <c r="N1791" s="133" t="s">
        <v>6798</v>
      </c>
      <c r="O1791" s="133" t="s">
        <v>6838</v>
      </c>
      <c r="P1791" s="135" t="s">
        <v>1981</v>
      </c>
      <c r="Q1791" s="145" t="str">
        <f t="shared" si="28"/>
        <v>44 - CORSEPT</v>
      </c>
      <c r="R1791" s="140">
        <v>44627</v>
      </c>
      <c r="S1791" s="140">
        <v>44722</v>
      </c>
    </row>
    <row r="1792" spans="14:19">
      <c r="N1792" s="133" t="s">
        <v>6798</v>
      </c>
      <c r="O1792" s="133" t="s">
        <v>6839</v>
      </c>
      <c r="P1792" s="135" t="s">
        <v>1982</v>
      </c>
      <c r="Q1792" s="145" t="str">
        <f t="shared" si="28"/>
        <v>44 - COUERON</v>
      </c>
      <c r="R1792" s="140">
        <v>44627</v>
      </c>
      <c r="S1792" s="140">
        <v>44769</v>
      </c>
    </row>
    <row r="1793" spans="14:19">
      <c r="N1793" s="133" t="s">
        <v>6798</v>
      </c>
      <c r="O1793" s="133" t="s">
        <v>6840</v>
      </c>
      <c r="P1793" s="135" t="s">
        <v>1983</v>
      </c>
      <c r="Q1793" s="145" t="str">
        <f t="shared" si="28"/>
        <v>44 - COUFFE</v>
      </c>
      <c r="R1793" s="140">
        <v>44627</v>
      </c>
      <c r="S1793" s="140">
        <v>44742</v>
      </c>
    </row>
    <row r="1794" spans="14:19">
      <c r="N1794" s="133" t="s">
        <v>6798</v>
      </c>
      <c r="O1794" s="133" t="s">
        <v>6841</v>
      </c>
      <c r="P1794" s="135" t="s">
        <v>1984</v>
      </c>
      <c r="Q1794" s="145" t="str">
        <f t="shared" si="28"/>
        <v>44 - CROISIC</v>
      </c>
      <c r="R1794" s="140"/>
      <c r="S1794" s="140"/>
    </row>
    <row r="1795" spans="14:19">
      <c r="N1795" s="133" t="s">
        <v>6798</v>
      </c>
      <c r="O1795" s="133" t="s">
        <v>6842</v>
      </c>
      <c r="P1795" s="135" t="s">
        <v>1985</v>
      </c>
      <c r="Q1795" s="145" t="str">
        <f t="shared" si="28"/>
        <v>44 - CROSSAC</v>
      </c>
      <c r="R1795" s="140"/>
      <c r="S1795" s="140"/>
    </row>
    <row r="1796" spans="14:19">
      <c r="N1796" s="133" t="s">
        <v>6798</v>
      </c>
      <c r="O1796" s="133" t="s">
        <v>6843</v>
      </c>
      <c r="P1796" s="135" t="s">
        <v>1986</v>
      </c>
      <c r="Q1796" s="145" t="str">
        <f t="shared" si="28"/>
        <v>44 - DERVAL</v>
      </c>
      <c r="R1796" s="140">
        <v>44650</v>
      </c>
      <c r="S1796" s="140">
        <v>44722</v>
      </c>
    </row>
    <row r="1797" spans="14:19" ht="24">
      <c r="N1797" s="133" t="s">
        <v>6798</v>
      </c>
      <c r="O1797" s="133" t="s">
        <v>6844</v>
      </c>
      <c r="P1797" s="135" t="s">
        <v>1967</v>
      </c>
      <c r="Q1797" s="145" t="str">
        <f t="shared" si="28"/>
        <v>44 - DIVATTE SUR LOIRE</v>
      </c>
      <c r="R1797" s="140">
        <v>44627</v>
      </c>
      <c r="S1797" s="140">
        <v>44742</v>
      </c>
    </row>
    <row r="1798" spans="14:19">
      <c r="N1798" s="133" t="s">
        <v>6798</v>
      </c>
      <c r="O1798" s="133" t="s">
        <v>6845</v>
      </c>
      <c r="P1798" s="135" t="s">
        <v>1987</v>
      </c>
      <c r="Q1798" s="145" t="str">
        <f t="shared" si="28"/>
        <v>44 - DONGES</v>
      </c>
      <c r="R1798" s="140">
        <v>44627</v>
      </c>
      <c r="S1798" s="140">
        <v>44722</v>
      </c>
    </row>
    <row r="1799" spans="14:19">
      <c r="N1799" s="133" t="s">
        <v>6798</v>
      </c>
      <c r="O1799" s="133" t="s">
        <v>6846</v>
      </c>
      <c r="P1799" s="135" t="s">
        <v>1988</v>
      </c>
      <c r="Q1799" s="145" t="str">
        <f t="shared" si="28"/>
        <v>44 - DREFFEAC</v>
      </c>
      <c r="R1799" s="140"/>
      <c r="S1799" s="140"/>
    </row>
    <row r="1800" spans="14:19">
      <c r="N1800" s="133" t="s">
        <v>6798</v>
      </c>
      <c r="O1800" s="133" t="s">
        <v>6847</v>
      </c>
      <c r="P1800" s="135" t="s">
        <v>1989</v>
      </c>
      <c r="Q1800" s="145" t="str">
        <f t="shared" si="28"/>
        <v>44 - ERBRAY</v>
      </c>
      <c r="R1800" s="140">
        <v>44638</v>
      </c>
      <c r="S1800" s="140">
        <v>44722</v>
      </c>
    </row>
    <row r="1801" spans="14:19" ht="24">
      <c r="N1801" s="133" t="s">
        <v>6798</v>
      </c>
      <c r="O1801" s="133" t="s">
        <v>6848</v>
      </c>
      <c r="P1801" s="135" t="s">
        <v>1991</v>
      </c>
      <c r="Q1801" s="145" t="str">
        <f t="shared" si="28"/>
        <v>44 - FAY DE BRETAGNE</v>
      </c>
      <c r="R1801" s="140">
        <v>44646</v>
      </c>
      <c r="S1801" s="140">
        <v>44722</v>
      </c>
    </row>
    <row r="1802" spans="14:19">
      <c r="N1802" s="133" t="s">
        <v>6798</v>
      </c>
      <c r="O1802" s="133" t="s">
        <v>6849</v>
      </c>
      <c r="P1802" s="135" t="s">
        <v>1992</v>
      </c>
      <c r="Q1802" s="145" t="str">
        <f t="shared" si="28"/>
        <v>44 - FEGREAC</v>
      </c>
      <c r="R1802" s="140"/>
      <c r="S1802" s="140"/>
    </row>
    <row r="1803" spans="14:19">
      <c r="N1803" s="133" t="s">
        <v>6798</v>
      </c>
      <c r="O1803" s="133" t="s">
        <v>6850</v>
      </c>
      <c r="P1803" s="135" t="s">
        <v>1993</v>
      </c>
      <c r="Q1803" s="145" t="str">
        <f t="shared" ref="Q1803:Q1866" si="29">CONCATENATE(N1803," - ",P1803)</f>
        <v>44 - FERCE</v>
      </c>
      <c r="R1803" s="140"/>
      <c r="S1803" s="140"/>
    </row>
    <row r="1804" spans="14:19">
      <c r="N1804" s="133" t="s">
        <v>6798</v>
      </c>
      <c r="O1804" s="133" t="s">
        <v>6851</v>
      </c>
      <c r="P1804" s="135" t="s">
        <v>1994</v>
      </c>
      <c r="Q1804" s="145" t="str">
        <f t="shared" si="29"/>
        <v>44 - FROSSAY</v>
      </c>
      <c r="R1804" s="140">
        <v>44627</v>
      </c>
      <c r="S1804" s="140">
        <v>44769</v>
      </c>
    </row>
    <row r="1805" spans="14:19">
      <c r="N1805" s="133" t="s">
        <v>6798</v>
      </c>
      <c r="O1805" s="133" t="s">
        <v>6852</v>
      </c>
      <c r="P1805" s="135" t="s">
        <v>1995</v>
      </c>
      <c r="Q1805" s="145" t="str">
        <f t="shared" si="29"/>
        <v>44 - GAVRE</v>
      </c>
      <c r="R1805" s="140">
        <v>44650</v>
      </c>
      <c r="S1805" s="140">
        <v>44722</v>
      </c>
    </row>
    <row r="1806" spans="14:19">
      <c r="N1806" s="133" t="s">
        <v>6798</v>
      </c>
      <c r="O1806" s="133" t="s">
        <v>6853</v>
      </c>
      <c r="P1806" s="135" t="s">
        <v>2147</v>
      </c>
      <c r="Q1806" s="145" t="str">
        <f t="shared" si="29"/>
        <v>44 - GENESTON</v>
      </c>
      <c r="R1806" s="140">
        <v>44627</v>
      </c>
      <c r="S1806" s="140">
        <v>44788</v>
      </c>
    </row>
    <row r="1807" spans="14:19">
      <c r="N1807" s="133" t="s">
        <v>6798</v>
      </c>
      <c r="O1807" s="133" t="s">
        <v>6854</v>
      </c>
      <c r="P1807" s="135" t="s">
        <v>1996</v>
      </c>
      <c r="Q1807" s="145" t="str">
        <f t="shared" si="29"/>
        <v>44 - GETIGNE</v>
      </c>
      <c r="R1807" s="140">
        <v>44627</v>
      </c>
      <c r="S1807" s="140">
        <v>44788</v>
      </c>
    </row>
    <row r="1808" spans="14:19">
      <c r="N1808" s="133" t="s">
        <v>6798</v>
      </c>
      <c r="O1808" s="133" t="s">
        <v>6855</v>
      </c>
      <c r="P1808" s="135" t="s">
        <v>1997</v>
      </c>
      <c r="Q1808" s="145" t="str">
        <f t="shared" si="29"/>
        <v>44 - GORGES</v>
      </c>
      <c r="R1808" s="140">
        <v>44627</v>
      </c>
      <c r="S1808" s="140">
        <v>44742</v>
      </c>
    </row>
    <row r="1809" spans="14:19" ht="24">
      <c r="N1809" s="133" t="s">
        <v>6798</v>
      </c>
      <c r="O1809" s="133" t="s">
        <v>6856</v>
      </c>
      <c r="P1809" s="135" t="s">
        <v>1998</v>
      </c>
      <c r="Q1809" s="145" t="str">
        <f t="shared" si="29"/>
        <v>44 - GRAND AUVERNE</v>
      </c>
      <c r="R1809" s="140">
        <v>44638</v>
      </c>
      <c r="S1809" s="140">
        <v>44722</v>
      </c>
    </row>
    <row r="1810" spans="14:19" ht="36">
      <c r="N1810" s="133" t="s">
        <v>6798</v>
      </c>
      <c r="O1810" s="133" t="s">
        <v>6857</v>
      </c>
      <c r="P1810" s="135" t="s">
        <v>1999</v>
      </c>
      <c r="Q1810" s="145" t="str">
        <f t="shared" si="29"/>
        <v>44 - GRANDCHAMPS DES FONTAINES</v>
      </c>
      <c r="R1810" s="140">
        <v>44643</v>
      </c>
      <c r="S1810" s="140">
        <v>44722</v>
      </c>
    </row>
    <row r="1811" spans="14:19">
      <c r="N1811" s="133" t="s">
        <v>6798</v>
      </c>
      <c r="O1811" s="133" t="s">
        <v>6858</v>
      </c>
      <c r="P1811" s="135" t="s">
        <v>2148</v>
      </c>
      <c r="Q1811" s="145" t="str">
        <f t="shared" si="29"/>
        <v>44 - GRIGONNAIS</v>
      </c>
      <c r="R1811" s="140">
        <v>44641</v>
      </c>
      <c r="S1811" s="140">
        <v>44722</v>
      </c>
    </row>
    <row r="1812" spans="14:19" ht="24">
      <c r="N1812" s="133" t="s">
        <v>6798</v>
      </c>
      <c r="O1812" s="133" t="s">
        <v>6859</v>
      </c>
      <c r="P1812" s="135" t="s">
        <v>2000</v>
      </c>
      <c r="Q1812" s="145" t="str">
        <f t="shared" si="29"/>
        <v>44 - GUEMENE PENFAO</v>
      </c>
      <c r="R1812" s="140">
        <v>44650</v>
      </c>
      <c r="S1812" s="140">
        <v>44722</v>
      </c>
    </row>
    <row r="1813" spans="14:19">
      <c r="N1813" s="133" t="s">
        <v>6798</v>
      </c>
      <c r="O1813" s="133" t="s">
        <v>6860</v>
      </c>
      <c r="P1813" s="135" t="s">
        <v>2001</v>
      </c>
      <c r="Q1813" s="145" t="str">
        <f t="shared" si="29"/>
        <v>44 - GUENROUET</v>
      </c>
      <c r="R1813" s="140"/>
      <c r="S1813" s="140"/>
    </row>
    <row r="1814" spans="14:19">
      <c r="N1814" s="133" t="s">
        <v>6798</v>
      </c>
      <c r="O1814" s="133" t="s">
        <v>6861</v>
      </c>
      <c r="P1814" s="135" t="s">
        <v>2002</v>
      </c>
      <c r="Q1814" s="145" t="str">
        <f t="shared" si="29"/>
        <v>44 - GUERANDE</v>
      </c>
      <c r="R1814" s="140"/>
      <c r="S1814" s="140"/>
    </row>
    <row r="1815" spans="14:19" ht="24">
      <c r="N1815" s="133" t="s">
        <v>6798</v>
      </c>
      <c r="O1815" s="133" t="s">
        <v>6862</v>
      </c>
      <c r="P1815" s="135" t="s">
        <v>2003</v>
      </c>
      <c r="Q1815" s="145" t="str">
        <f t="shared" si="29"/>
        <v>44 - HAIE FOUASSIERE</v>
      </c>
      <c r="R1815" s="140">
        <v>44627</v>
      </c>
      <c r="S1815" s="140">
        <v>44742</v>
      </c>
    </row>
    <row r="1816" spans="14:19" ht="24">
      <c r="N1816" s="133" t="s">
        <v>6798</v>
      </c>
      <c r="O1816" s="133" t="s">
        <v>6863</v>
      </c>
      <c r="P1816" s="135" t="s">
        <v>2004</v>
      </c>
      <c r="Q1816" s="145" t="str">
        <f t="shared" si="29"/>
        <v>44 - HAUTE GOULAINE</v>
      </c>
      <c r="R1816" s="140">
        <v>44627</v>
      </c>
      <c r="S1816" s="140">
        <v>44742</v>
      </c>
    </row>
    <row r="1817" spans="14:19">
      <c r="N1817" s="133" t="s">
        <v>6798</v>
      </c>
      <c r="O1817" s="133" t="s">
        <v>6864</v>
      </c>
      <c r="P1817" s="135" t="s">
        <v>2005</v>
      </c>
      <c r="Q1817" s="145" t="str">
        <f t="shared" si="29"/>
        <v>44 - HERBIGNAC</v>
      </c>
      <c r="R1817" s="140"/>
      <c r="S1817" s="140"/>
    </row>
    <row r="1818" spans="14:19">
      <c r="N1818" s="133" t="s">
        <v>6798</v>
      </c>
      <c r="O1818" s="133" t="s">
        <v>6865</v>
      </c>
      <c r="P1818" s="135" t="s">
        <v>2006</v>
      </c>
      <c r="Q1818" s="145" t="str">
        <f t="shared" si="29"/>
        <v>44 - HERIC</v>
      </c>
      <c r="R1818" s="140">
        <v>44641</v>
      </c>
      <c r="S1818" s="140">
        <v>44722</v>
      </c>
    </row>
    <row r="1819" spans="14:19">
      <c r="N1819" s="133" t="s">
        <v>6798</v>
      </c>
      <c r="O1819" s="133" t="s">
        <v>6866</v>
      </c>
      <c r="P1819" s="135" t="s">
        <v>2007</v>
      </c>
      <c r="Q1819" s="145" t="str">
        <f t="shared" si="29"/>
        <v>44 - INDRE</v>
      </c>
      <c r="R1819" s="140">
        <v>44627</v>
      </c>
      <c r="S1819" s="140">
        <v>44722</v>
      </c>
    </row>
    <row r="1820" spans="14:19">
      <c r="N1820" s="133" t="s">
        <v>6798</v>
      </c>
      <c r="O1820" s="133" t="s">
        <v>6867</v>
      </c>
      <c r="P1820" s="135" t="s">
        <v>2008</v>
      </c>
      <c r="Q1820" s="145" t="str">
        <f t="shared" si="29"/>
        <v>44 - ISSE</v>
      </c>
      <c r="R1820" s="140">
        <v>44638</v>
      </c>
      <c r="S1820" s="140">
        <v>44722</v>
      </c>
    </row>
    <row r="1821" spans="14:19">
      <c r="N1821" s="133" t="s">
        <v>6798</v>
      </c>
      <c r="O1821" s="133" t="s">
        <v>6868</v>
      </c>
      <c r="P1821" s="135" t="s">
        <v>2009</v>
      </c>
      <c r="Q1821" s="145" t="str">
        <f t="shared" si="29"/>
        <v>44 - JANS</v>
      </c>
      <c r="R1821" s="140">
        <v>44641</v>
      </c>
      <c r="S1821" s="140">
        <v>44722</v>
      </c>
    </row>
    <row r="1822" spans="14:19" ht="24">
      <c r="N1822" s="133" t="s">
        <v>6798</v>
      </c>
      <c r="O1822" s="133" t="s">
        <v>6869</v>
      </c>
      <c r="P1822" s="135" t="s">
        <v>2010</v>
      </c>
      <c r="Q1822" s="145" t="str">
        <f t="shared" si="29"/>
        <v>44 - JOUE SUR ERDRE</v>
      </c>
      <c r="R1822" s="140">
        <v>44638</v>
      </c>
      <c r="S1822" s="140">
        <v>44769</v>
      </c>
    </row>
    <row r="1823" spans="14:19" ht="24">
      <c r="N1823" s="133" t="s">
        <v>6798</v>
      </c>
      <c r="O1823" s="133" t="s">
        <v>6870</v>
      </c>
      <c r="P1823" s="135" t="s">
        <v>2011</v>
      </c>
      <c r="Q1823" s="145" t="str">
        <f t="shared" si="29"/>
        <v>44 - JUIGNE DES MOUTIERS</v>
      </c>
      <c r="R1823" s="140"/>
      <c r="S1823" s="140"/>
    </row>
    <row r="1824" spans="14:19">
      <c r="N1824" s="133" t="s">
        <v>6798</v>
      </c>
      <c r="O1824" s="133" t="s">
        <v>6871</v>
      </c>
      <c r="P1824" s="135" t="s">
        <v>2012</v>
      </c>
      <c r="Q1824" s="145" t="str">
        <f t="shared" si="29"/>
        <v>44 - LANDREAU</v>
      </c>
      <c r="R1824" s="140">
        <v>44627</v>
      </c>
      <c r="S1824" s="140">
        <v>44788</v>
      </c>
    </row>
    <row r="1825" spans="14:19" ht="24">
      <c r="N1825" s="133" t="s">
        <v>6798</v>
      </c>
      <c r="O1825" s="133" t="s">
        <v>6872</v>
      </c>
      <c r="P1825" s="135" t="s">
        <v>2013</v>
      </c>
      <c r="Q1825" s="145" t="str">
        <f t="shared" si="29"/>
        <v>44 - LAVAU SUR LOIRE</v>
      </c>
      <c r="R1825" s="140">
        <v>44627</v>
      </c>
      <c r="S1825" s="140">
        <v>44722</v>
      </c>
    </row>
    <row r="1826" spans="14:19">
      <c r="N1826" s="133" t="s">
        <v>6798</v>
      </c>
      <c r="O1826" s="133" t="s">
        <v>6873</v>
      </c>
      <c r="P1826" s="135" t="s">
        <v>2014</v>
      </c>
      <c r="Q1826" s="145" t="str">
        <f t="shared" si="29"/>
        <v>44 - LEGE</v>
      </c>
      <c r="R1826" s="146">
        <v>44564</v>
      </c>
      <c r="S1826" s="146">
        <v>44610</v>
      </c>
    </row>
    <row r="1827" spans="14:19">
      <c r="N1827" s="133" t="s">
        <v>6798</v>
      </c>
      <c r="O1827" s="133" t="s">
        <v>6874</v>
      </c>
      <c r="P1827" s="135" t="s">
        <v>2015</v>
      </c>
      <c r="Q1827" s="145" t="str">
        <f t="shared" si="29"/>
        <v>44 - LIGNE</v>
      </c>
      <c r="R1827" s="140">
        <v>44629</v>
      </c>
      <c r="S1827" s="140">
        <v>44722</v>
      </c>
    </row>
    <row r="1828" spans="14:19">
      <c r="N1828" s="133" t="s">
        <v>6798</v>
      </c>
      <c r="O1828" s="133" t="s">
        <v>6875</v>
      </c>
      <c r="P1828" s="135" t="s">
        <v>2016</v>
      </c>
      <c r="Q1828" s="145" t="str">
        <f t="shared" si="29"/>
        <v>44 - LIMOUZINIERE</v>
      </c>
      <c r="R1828" s="140">
        <v>44627</v>
      </c>
      <c r="S1828" s="140">
        <v>44775</v>
      </c>
    </row>
    <row r="1829" spans="14:19">
      <c r="N1829" s="133" t="s">
        <v>6798</v>
      </c>
      <c r="O1829" s="133" t="s">
        <v>6876</v>
      </c>
      <c r="P1829" s="135" t="s">
        <v>2138</v>
      </c>
      <c r="Q1829" s="145" t="str">
        <f t="shared" si="29"/>
        <v>44 - LOIREAUXENCE</v>
      </c>
      <c r="R1829" s="140">
        <v>44627</v>
      </c>
      <c r="S1829" s="140">
        <v>44788</v>
      </c>
    </row>
    <row r="1830" spans="14:19" ht="24">
      <c r="N1830" s="133" t="s">
        <v>6798</v>
      </c>
      <c r="O1830" s="133" t="s">
        <v>6877</v>
      </c>
      <c r="P1830" s="135" t="s">
        <v>2017</v>
      </c>
      <c r="Q1830" s="145" t="str">
        <f t="shared" si="29"/>
        <v>44 - LOROUX BOTTEREAU</v>
      </c>
      <c r="R1830" s="140">
        <v>44627</v>
      </c>
      <c r="S1830" s="140">
        <v>44742</v>
      </c>
    </row>
    <row r="1831" spans="14:19">
      <c r="N1831" s="133" t="s">
        <v>6798</v>
      </c>
      <c r="O1831" s="133" t="s">
        <v>6878</v>
      </c>
      <c r="P1831" s="135" t="s">
        <v>2018</v>
      </c>
      <c r="Q1831" s="145" t="str">
        <f t="shared" si="29"/>
        <v>44 - LOUISFERT</v>
      </c>
      <c r="R1831" s="140">
        <v>44641</v>
      </c>
      <c r="S1831" s="140">
        <v>44722</v>
      </c>
    </row>
    <row r="1832" spans="14:19">
      <c r="N1832" s="133" t="s">
        <v>6798</v>
      </c>
      <c r="O1832" s="133" t="s">
        <v>6879</v>
      </c>
      <c r="P1832" s="135" t="s">
        <v>2019</v>
      </c>
      <c r="Q1832" s="145" t="str">
        <f t="shared" si="29"/>
        <v>44 - LUSANGER</v>
      </c>
      <c r="R1832" s="140">
        <v>44641</v>
      </c>
      <c r="S1832" s="140">
        <v>44722</v>
      </c>
    </row>
    <row r="1833" spans="14:19" ht="24">
      <c r="N1833" s="133" t="s">
        <v>6798</v>
      </c>
      <c r="O1833" s="133" t="s">
        <v>6880</v>
      </c>
      <c r="P1833" s="135" t="s">
        <v>2020</v>
      </c>
      <c r="Q1833" s="145" t="str">
        <f t="shared" si="29"/>
        <v>44 - MACHECOUL SAINT MEME</v>
      </c>
      <c r="R1833" s="140">
        <v>44627</v>
      </c>
      <c r="S1833" s="140">
        <v>44775</v>
      </c>
    </row>
    <row r="1834" spans="14:19" ht="24">
      <c r="N1834" s="133" t="s">
        <v>6798</v>
      </c>
      <c r="O1834" s="133" t="s">
        <v>6881</v>
      </c>
      <c r="P1834" s="135" t="s">
        <v>2021</v>
      </c>
      <c r="Q1834" s="145" t="str">
        <f t="shared" si="29"/>
        <v>44 - MAISDON SUR SEVRE</v>
      </c>
      <c r="R1834" s="140">
        <v>44627</v>
      </c>
      <c r="S1834" s="140">
        <v>44742</v>
      </c>
    </row>
    <row r="1835" spans="14:19">
      <c r="N1835" s="133" t="s">
        <v>6798</v>
      </c>
      <c r="O1835" s="133" t="s">
        <v>6882</v>
      </c>
      <c r="P1835" s="135" t="s">
        <v>2022</v>
      </c>
      <c r="Q1835" s="145" t="str">
        <f t="shared" si="29"/>
        <v>44 - MALVILLE</v>
      </c>
      <c r="R1835" s="140">
        <v>44637</v>
      </c>
      <c r="S1835" s="140">
        <v>44722</v>
      </c>
    </row>
    <row r="1836" spans="14:19">
      <c r="N1836" s="133" t="s">
        <v>6798</v>
      </c>
      <c r="O1836" s="133" t="s">
        <v>6883</v>
      </c>
      <c r="P1836" s="135" t="s">
        <v>2023</v>
      </c>
      <c r="Q1836" s="145" t="str">
        <f t="shared" si="29"/>
        <v>44 - MARNE</v>
      </c>
      <c r="R1836" s="140">
        <v>44627</v>
      </c>
      <c r="S1836" s="140">
        <v>44775</v>
      </c>
    </row>
    <row r="1837" spans="14:19" ht="24">
      <c r="N1837" s="133" t="s">
        <v>6798</v>
      </c>
      <c r="O1837" s="133" t="s">
        <v>6884</v>
      </c>
      <c r="P1837" s="135" t="s">
        <v>2024</v>
      </c>
      <c r="Q1837" s="145" t="str">
        <f t="shared" si="29"/>
        <v>44 - MARSAC SUR DON</v>
      </c>
      <c r="R1837" s="140">
        <v>44641</v>
      </c>
      <c r="S1837" s="140">
        <v>44722</v>
      </c>
    </row>
    <row r="1838" spans="14:19">
      <c r="N1838" s="133" t="s">
        <v>6798</v>
      </c>
      <c r="O1838" s="133" t="s">
        <v>6885</v>
      </c>
      <c r="P1838" s="135" t="s">
        <v>2025</v>
      </c>
      <c r="Q1838" s="145" t="str">
        <f t="shared" si="29"/>
        <v>44 - MASSERAC</v>
      </c>
      <c r="R1838" s="140"/>
      <c r="S1838" s="140"/>
    </row>
    <row r="1839" spans="14:19" ht="24">
      <c r="N1839" s="133" t="s">
        <v>6798</v>
      </c>
      <c r="O1839" s="133" t="s">
        <v>6886</v>
      </c>
      <c r="P1839" s="135" t="s">
        <v>2026</v>
      </c>
      <c r="Q1839" s="145" t="str">
        <f t="shared" si="29"/>
        <v>44 - MAUVES SUR LOIRE</v>
      </c>
      <c r="R1839" s="140">
        <v>44629</v>
      </c>
      <c r="S1839" s="140">
        <v>44742</v>
      </c>
    </row>
    <row r="1840" spans="14:19" ht="24">
      <c r="N1840" s="133" t="s">
        <v>6798</v>
      </c>
      <c r="O1840" s="133" t="s">
        <v>6887</v>
      </c>
      <c r="P1840" s="135" t="s">
        <v>2027</v>
      </c>
      <c r="Q1840" s="145" t="str">
        <f t="shared" si="29"/>
        <v>44 - MEILLERAYE DE BRETAGNE</v>
      </c>
      <c r="R1840" s="140">
        <v>44638</v>
      </c>
      <c r="S1840" s="140">
        <v>44722</v>
      </c>
    </row>
    <row r="1841" spans="14:19">
      <c r="N1841" s="133" t="s">
        <v>6798</v>
      </c>
      <c r="O1841" s="133" t="s">
        <v>6888</v>
      </c>
      <c r="P1841" s="135" t="s">
        <v>2028</v>
      </c>
      <c r="Q1841" s="145" t="str">
        <f t="shared" si="29"/>
        <v>44 - MESANGER</v>
      </c>
      <c r="R1841" s="140">
        <v>44629</v>
      </c>
      <c r="S1841" s="140">
        <v>44742</v>
      </c>
    </row>
    <row r="1842" spans="14:19">
      <c r="N1842" s="133" t="s">
        <v>6798</v>
      </c>
      <c r="O1842" s="133" t="s">
        <v>6889</v>
      </c>
      <c r="P1842" s="135" t="s">
        <v>2029</v>
      </c>
      <c r="Q1842" s="145" t="str">
        <f t="shared" si="29"/>
        <v>44 - MESQUER</v>
      </c>
      <c r="R1842" s="140"/>
      <c r="S1842" s="140"/>
    </row>
    <row r="1843" spans="14:19">
      <c r="N1843" s="133" t="s">
        <v>6798</v>
      </c>
      <c r="O1843" s="133" t="s">
        <v>6890</v>
      </c>
      <c r="P1843" s="135" t="s">
        <v>2030</v>
      </c>
      <c r="Q1843" s="145" t="str">
        <f t="shared" si="29"/>
        <v>44 - MISSILLAC</v>
      </c>
      <c r="R1843" s="140"/>
      <c r="S1843" s="140"/>
    </row>
    <row r="1844" spans="14:19" ht="24">
      <c r="N1844" s="133" t="s">
        <v>6798</v>
      </c>
      <c r="O1844" s="133" t="s">
        <v>6891</v>
      </c>
      <c r="P1844" s="135" t="s">
        <v>2031</v>
      </c>
      <c r="Q1844" s="145" t="str">
        <f t="shared" si="29"/>
        <v>44 - MOISDON LA RIVIERE</v>
      </c>
      <c r="R1844" s="140">
        <v>44638</v>
      </c>
      <c r="S1844" s="140">
        <v>44722</v>
      </c>
    </row>
    <row r="1845" spans="14:19">
      <c r="N1845" s="133" t="s">
        <v>6798</v>
      </c>
      <c r="O1845" s="133" t="s">
        <v>6892</v>
      </c>
      <c r="P1845" s="135" t="s">
        <v>2032</v>
      </c>
      <c r="Q1845" s="145" t="str">
        <f t="shared" si="29"/>
        <v>44 - MONNIERES</v>
      </c>
      <c r="R1845" s="140">
        <v>44627</v>
      </c>
      <c r="S1845" s="140">
        <v>44742</v>
      </c>
    </row>
    <row r="1846" spans="14:19">
      <c r="N1846" s="133" t="s">
        <v>6798</v>
      </c>
      <c r="O1846" s="133" t="s">
        <v>6893</v>
      </c>
      <c r="P1846" s="135" t="s">
        <v>2033</v>
      </c>
      <c r="Q1846" s="145" t="str">
        <f t="shared" si="29"/>
        <v>44 - MONTAGNE</v>
      </c>
      <c r="R1846" s="140">
        <v>44627</v>
      </c>
      <c r="S1846" s="140">
        <v>44722</v>
      </c>
    </row>
    <row r="1847" spans="14:19">
      <c r="N1847" s="133" t="s">
        <v>6798</v>
      </c>
      <c r="O1847" s="133" t="s">
        <v>6894</v>
      </c>
      <c r="P1847" s="135" t="s">
        <v>2034</v>
      </c>
      <c r="Q1847" s="145" t="str">
        <f t="shared" si="29"/>
        <v>44 - MONTBERT</v>
      </c>
      <c r="R1847" s="140">
        <v>44627</v>
      </c>
      <c r="S1847" s="140">
        <v>44788</v>
      </c>
    </row>
    <row r="1848" spans="14:19" ht="24">
      <c r="N1848" s="133" t="s">
        <v>6798</v>
      </c>
      <c r="O1848" s="133" t="s">
        <v>6895</v>
      </c>
      <c r="P1848" s="135" t="s">
        <v>2035</v>
      </c>
      <c r="Q1848" s="145" t="str">
        <f t="shared" si="29"/>
        <v>44 - MONTOIR DE BRETAGNE</v>
      </c>
      <c r="R1848" s="140">
        <v>44629</v>
      </c>
      <c r="S1848" s="140">
        <v>44722</v>
      </c>
    </row>
    <row r="1849" spans="14:19">
      <c r="N1849" s="133" t="s">
        <v>6798</v>
      </c>
      <c r="O1849" s="133" t="s">
        <v>6896</v>
      </c>
      <c r="P1849" s="135" t="s">
        <v>2036</v>
      </c>
      <c r="Q1849" s="145" t="str">
        <f t="shared" si="29"/>
        <v>44 - MONTRELAIS</v>
      </c>
      <c r="R1849" s="140">
        <v>44629</v>
      </c>
      <c r="S1849" s="140">
        <v>44788</v>
      </c>
    </row>
    <row r="1850" spans="14:19">
      <c r="N1850" s="133" t="s">
        <v>6798</v>
      </c>
      <c r="O1850" s="133" t="s">
        <v>6897</v>
      </c>
      <c r="P1850" s="135" t="s">
        <v>2037</v>
      </c>
      <c r="Q1850" s="145" t="str">
        <f t="shared" si="29"/>
        <v>44 - MOUAIS</v>
      </c>
      <c r="R1850" s="140">
        <v>44650</v>
      </c>
      <c r="S1850" s="140">
        <v>44722</v>
      </c>
    </row>
    <row r="1851" spans="14:19" ht="24">
      <c r="N1851" s="133" t="s">
        <v>6798</v>
      </c>
      <c r="O1851" s="133" t="s">
        <v>6898</v>
      </c>
      <c r="P1851" s="135" t="s">
        <v>2038</v>
      </c>
      <c r="Q1851" s="145" t="str">
        <f t="shared" si="29"/>
        <v>44 - MOUTIERS EN RETZ</v>
      </c>
      <c r="R1851" s="140">
        <v>44627</v>
      </c>
      <c r="S1851" s="140">
        <v>44769</v>
      </c>
    </row>
    <row r="1852" spans="14:19">
      <c r="N1852" s="133" t="s">
        <v>6798</v>
      </c>
      <c r="O1852" s="133" t="s">
        <v>6899</v>
      </c>
      <c r="P1852" s="135" t="s">
        <v>2039</v>
      </c>
      <c r="Q1852" s="145" t="str">
        <f t="shared" si="29"/>
        <v>44 - MOUZEIL</v>
      </c>
      <c r="R1852" s="140">
        <v>44629</v>
      </c>
      <c r="S1852" s="140">
        <v>44722</v>
      </c>
    </row>
    <row r="1853" spans="14:19">
      <c r="N1853" s="133" t="s">
        <v>6798</v>
      </c>
      <c r="O1853" s="133" t="s">
        <v>6900</v>
      </c>
      <c r="P1853" s="135" t="s">
        <v>2040</v>
      </c>
      <c r="Q1853" s="145" t="str">
        <f t="shared" si="29"/>
        <v>44 - MOUZILLON</v>
      </c>
      <c r="R1853" s="140">
        <v>44629</v>
      </c>
      <c r="S1853" s="140">
        <v>44742</v>
      </c>
    </row>
    <row r="1854" spans="14:19">
      <c r="N1854" s="133" t="s">
        <v>6798</v>
      </c>
      <c r="O1854" s="133" t="s">
        <v>6901</v>
      </c>
      <c r="P1854" s="135" t="s">
        <v>2041</v>
      </c>
      <c r="Q1854" s="145" t="str">
        <f t="shared" si="29"/>
        <v>44 - NANTES</v>
      </c>
      <c r="R1854" s="140">
        <v>44629</v>
      </c>
      <c r="S1854" s="140">
        <v>44722</v>
      </c>
    </row>
    <row r="1855" spans="14:19" ht="24">
      <c r="N1855" s="133" t="s">
        <v>6798</v>
      </c>
      <c r="O1855" s="133" t="s">
        <v>6902</v>
      </c>
      <c r="P1855" s="135" t="s">
        <v>2042</v>
      </c>
      <c r="Q1855" s="145" t="str">
        <f t="shared" si="29"/>
        <v>44 - NORT SUR ERDRE</v>
      </c>
      <c r="R1855" s="140">
        <v>44638</v>
      </c>
      <c r="S1855" s="140">
        <v>44769</v>
      </c>
    </row>
    <row r="1856" spans="14:19" ht="24">
      <c r="N1856" s="133" t="s">
        <v>6798</v>
      </c>
      <c r="O1856" s="133" t="s">
        <v>6903</v>
      </c>
      <c r="P1856" s="135" t="s">
        <v>2043</v>
      </c>
      <c r="Q1856" s="145" t="str">
        <f t="shared" si="29"/>
        <v>44 - NOTRE DAME DES LANDES</v>
      </c>
      <c r="R1856" s="140">
        <v>44646</v>
      </c>
      <c r="S1856" s="140">
        <v>44722</v>
      </c>
    </row>
    <row r="1857" spans="14:19" ht="24">
      <c r="N1857" s="133" t="s">
        <v>6798</v>
      </c>
      <c r="O1857" s="133" t="s">
        <v>6904</v>
      </c>
      <c r="P1857" s="135" t="s">
        <v>2044</v>
      </c>
      <c r="Q1857" s="145" t="str">
        <f t="shared" si="29"/>
        <v>44 - NOYAL SUR BRUTZ</v>
      </c>
      <c r="R1857" s="140"/>
      <c r="S1857" s="140"/>
    </row>
    <row r="1858" spans="14:19">
      <c r="N1858" s="133" t="s">
        <v>6798</v>
      </c>
      <c r="O1858" s="133" t="s">
        <v>6905</v>
      </c>
      <c r="P1858" s="135" t="s">
        <v>2045</v>
      </c>
      <c r="Q1858" s="145" t="str">
        <f t="shared" si="29"/>
        <v>44 - NOZAY</v>
      </c>
      <c r="R1858" s="140">
        <v>44641</v>
      </c>
      <c r="S1858" s="140">
        <v>44769</v>
      </c>
    </row>
    <row r="1859" spans="14:19">
      <c r="N1859" s="133" t="s">
        <v>6798</v>
      </c>
      <c r="O1859" s="133" t="s">
        <v>6906</v>
      </c>
      <c r="P1859" s="135" t="s">
        <v>2046</v>
      </c>
      <c r="Q1859" s="145" t="str">
        <f t="shared" si="29"/>
        <v>44 - ORVAULT</v>
      </c>
      <c r="R1859" s="140">
        <v>44646</v>
      </c>
      <c r="S1859" s="140">
        <v>44722</v>
      </c>
    </row>
    <row r="1860" spans="14:19">
      <c r="N1860" s="133" t="s">
        <v>6798</v>
      </c>
      <c r="O1860" s="133" t="s">
        <v>6907</v>
      </c>
      <c r="P1860" s="135" t="s">
        <v>2047</v>
      </c>
      <c r="Q1860" s="145" t="str">
        <f t="shared" si="29"/>
        <v>44 - OUDON</v>
      </c>
      <c r="R1860" s="140">
        <v>44629</v>
      </c>
      <c r="S1860" s="140">
        <v>44742</v>
      </c>
    </row>
    <row r="1861" spans="14:19">
      <c r="N1861" s="133" t="s">
        <v>6798</v>
      </c>
      <c r="O1861" s="133" t="s">
        <v>6908</v>
      </c>
      <c r="P1861" s="135" t="s">
        <v>2048</v>
      </c>
      <c r="Q1861" s="145" t="str">
        <f t="shared" si="29"/>
        <v>44 - PAIMBOEUF</v>
      </c>
      <c r="R1861" s="140">
        <v>44627</v>
      </c>
      <c r="S1861" s="140">
        <v>44722</v>
      </c>
    </row>
    <row r="1862" spans="14:19">
      <c r="N1862" s="133" t="s">
        <v>6798</v>
      </c>
      <c r="O1862" s="133" t="s">
        <v>6909</v>
      </c>
      <c r="P1862" s="135" t="s">
        <v>2049</v>
      </c>
      <c r="Q1862" s="145" t="str">
        <f t="shared" si="29"/>
        <v>44 - PALLET</v>
      </c>
      <c r="R1862" s="140">
        <v>44627</v>
      </c>
      <c r="S1862" s="140">
        <v>44742</v>
      </c>
    </row>
    <row r="1863" spans="14:19">
      <c r="N1863" s="133" t="s">
        <v>6798</v>
      </c>
      <c r="O1863" s="133" t="s">
        <v>6910</v>
      </c>
      <c r="P1863" s="135" t="s">
        <v>2050</v>
      </c>
      <c r="Q1863" s="145" t="str">
        <f t="shared" si="29"/>
        <v>44 - PANNECE</v>
      </c>
      <c r="R1863" s="140">
        <v>44629</v>
      </c>
      <c r="S1863" s="140">
        <v>44769</v>
      </c>
    </row>
    <row r="1864" spans="14:19">
      <c r="N1864" s="133" t="s">
        <v>6798</v>
      </c>
      <c r="O1864" s="133" t="s">
        <v>6911</v>
      </c>
      <c r="P1864" s="135" t="s">
        <v>2051</v>
      </c>
      <c r="Q1864" s="145" t="str">
        <f t="shared" si="29"/>
        <v>44 - PAULX</v>
      </c>
      <c r="R1864" s="140">
        <v>44627</v>
      </c>
      <c r="S1864" s="140">
        <v>44775</v>
      </c>
    </row>
    <row r="1865" spans="14:19">
      <c r="N1865" s="133" t="s">
        <v>6798</v>
      </c>
      <c r="O1865" s="133" t="s">
        <v>6912</v>
      </c>
      <c r="P1865" s="135" t="s">
        <v>2052</v>
      </c>
      <c r="Q1865" s="145" t="str">
        <f t="shared" si="29"/>
        <v>44 - PELLERIN</v>
      </c>
      <c r="R1865" s="140">
        <v>44627</v>
      </c>
      <c r="S1865" s="140">
        <v>44722</v>
      </c>
    </row>
    <row r="1866" spans="14:19" ht="24">
      <c r="N1866" s="133" t="s">
        <v>6798</v>
      </c>
      <c r="O1866" s="133" t="s">
        <v>6913</v>
      </c>
      <c r="P1866" s="135" t="s">
        <v>2053</v>
      </c>
      <c r="Q1866" s="145" t="str">
        <f t="shared" si="29"/>
        <v>44 - PETIT AUVERNE</v>
      </c>
      <c r="R1866" s="140">
        <v>44638</v>
      </c>
      <c r="S1866" s="140">
        <v>44722</v>
      </c>
    </row>
    <row r="1867" spans="14:19">
      <c r="N1867" s="133" t="s">
        <v>6798</v>
      </c>
      <c r="O1867" s="133" t="s">
        <v>6914</v>
      </c>
      <c r="P1867" s="135" t="s">
        <v>2054</v>
      </c>
      <c r="Q1867" s="145" t="str">
        <f t="shared" ref="Q1867:Q1930" si="30">CONCATENATE(N1867," - ",P1867)</f>
        <v>44 - PETIT MARS</v>
      </c>
      <c r="R1867" s="140">
        <v>44637</v>
      </c>
      <c r="S1867" s="140">
        <v>44722</v>
      </c>
    </row>
    <row r="1868" spans="14:19">
      <c r="N1868" s="133" t="s">
        <v>6798</v>
      </c>
      <c r="O1868" s="133" t="s">
        <v>6915</v>
      </c>
      <c r="P1868" s="135" t="s">
        <v>2055</v>
      </c>
      <c r="Q1868" s="145" t="str">
        <f t="shared" si="30"/>
        <v>44 - PIERRIC</v>
      </c>
      <c r="R1868" s="140">
        <v>44650</v>
      </c>
      <c r="S1868" s="140">
        <v>44722</v>
      </c>
    </row>
    <row r="1869" spans="14:19">
      <c r="N1869" s="133" t="s">
        <v>6798</v>
      </c>
      <c r="O1869" s="133" t="s">
        <v>6916</v>
      </c>
      <c r="P1869" s="135" t="s">
        <v>2056</v>
      </c>
      <c r="Q1869" s="145" t="str">
        <f t="shared" si="30"/>
        <v>44 - PIN</v>
      </c>
      <c r="R1869" s="140">
        <v>44650</v>
      </c>
      <c r="S1869" s="140">
        <v>44722</v>
      </c>
    </row>
    <row r="1870" spans="14:19" ht="24">
      <c r="N1870" s="133" t="s">
        <v>6798</v>
      </c>
      <c r="O1870" s="133" t="s">
        <v>6917</v>
      </c>
      <c r="P1870" s="135" t="s">
        <v>2057</v>
      </c>
      <c r="Q1870" s="145" t="str">
        <f t="shared" si="30"/>
        <v>44 - PIRIAC SUR MER</v>
      </c>
      <c r="R1870" s="140"/>
      <c r="S1870" s="140"/>
    </row>
    <row r="1871" spans="14:19" ht="24">
      <c r="N1871" s="133" t="s">
        <v>6798</v>
      </c>
      <c r="O1871" s="133" t="s">
        <v>6918</v>
      </c>
      <c r="P1871" s="135" t="s">
        <v>2058</v>
      </c>
      <c r="Q1871" s="145" t="str">
        <f t="shared" si="30"/>
        <v>44 - PLAINE SUR MER</v>
      </c>
      <c r="R1871" s="140">
        <v>44627</v>
      </c>
      <c r="S1871" s="140">
        <v>44769</v>
      </c>
    </row>
    <row r="1872" spans="14:19">
      <c r="N1872" s="133" t="s">
        <v>6798</v>
      </c>
      <c r="O1872" s="133" t="s">
        <v>6919</v>
      </c>
      <c r="P1872" s="135" t="s">
        <v>2059</v>
      </c>
      <c r="Q1872" s="145" t="str">
        <f t="shared" si="30"/>
        <v>44 - PLANCHE</v>
      </c>
      <c r="R1872" s="140">
        <v>44627</v>
      </c>
      <c r="S1872" s="140">
        <v>44802</v>
      </c>
    </row>
    <row r="1873" spans="14:19">
      <c r="N1873" s="133" t="s">
        <v>6798</v>
      </c>
      <c r="O1873" s="133" t="s">
        <v>6920</v>
      </c>
      <c r="P1873" s="135" t="s">
        <v>2060</v>
      </c>
      <c r="Q1873" s="145" t="str">
        <f t="shared" si="30"/>
        <v>44 - PLESSE</v>
      </c>
      <c r="R1873" s="140"/>
      <c r="S1873" s="140"/>
    </row>
    <row r="1874" spans="14:19" ht="24">
      <c r="N1874" s="133" t="s">
        <v>6798</v>
      </c>
      <c r="O1874" s="133" t="s">
        <v>6921</v>
      </c>
      <c r="P1874" s="135" t="s">
        <v>2062</v>
      </c>
      <c r="Q1874" s="145" t="str">
        <f t="shared" si="30"/>
        <v>44 - PONT SAINT MARTIN</v>
      </c>
      <c r="R1874" s="140">
        <v>44627</v>
      </c>
      <c r="S1874" s="140">
        <v>44742</v>
      </c>
    </row>
    <row r="1875" spans="14:19">
      <c r="N1875" s="133" t="s">
        <v>6798</v>
      </c>
      <c r="O1875" s="133" t="s">
        <v>6922</v>
      </c>
      <c r="P1875" s="135" t="s">
        <v>2061</v>
      </c>
      <c r="Q1875" s="145" t="str">
        <f t="shared" si="30"/>
        <v>44 - PONTCHATEAU</v>
      </c>
      <c r="R1875" s="140"/>
      <c r="S1875" s="140"/>
    </row>
    <row r="1876" spans="14:19">
      <c r="N1876" s="133" t="s">
        <v>6798</v>
      </c>
      <c r="O1876" s="133" t="s">
        <v>6923</v>
      </c>
      <c r="P1876" s="135" t="s">
        <v>2063</v>
      </c>
      <c r="Q1876" s="145" t="str">
        <f t="shared" si="30"/>
        <v>44 - PORNIC</v>
      </c>
      <c r="R1876" s="140">
        <v>44627</v>
      </c>
      <c r="S1876" s="140">
        <v>44769</v>
      </c>
    </row>
    <row r="1877" spans="14:19">
      <c r="N1877" s="133" t="s">
        <v>6798</v>
      </c>
      <c r="O1877" s="133" t="s">
        <v>6924</v>
      </c>
      <c r="P1877" s="135" t="s">
        <v>2064</v>
      </c>
      <c r="Q1877" s="145" t="str">
        <f t="shared" si="30"/>
        <v>44 - PORNICHET</v>
      </c>
      <c r="R1877" s="140"/>
      <c r="S1877" s="140"/>
    </row>
    <row r="1878" spans="14:19" ht="24">
      <c r="N1878" s="133" t="s">
        <v>6798</v>
      </c>
      <c r="O1878" s="133" t="s">
        <v>6925</v>
      </c>
      <c r="P1878" s="135" t="s">
        <v>2065</v>
      </c>
      <c r="Q1878" s="145" t="str">
        <f t="shared" si="30"/>
        <v>44 - PORT SAINT PERE</v>
      </c>
      <c r="R1878" s="140">
        <v>44627</v>
      </c>
      <c r="S1878" s="140">
        <v>44729</v>
      </c>
    </row>
    <row r="1879" spans="14:19" ht="24">
      <c r="N1879" s="133" t="s">
        <v>6798</v>
      </c>
      <c r="O1879" s="133" t="s">
        <v>6926</v>
      </c>
      <c r="P1879" s="135" t="s">
        <v>2066</v>
      </c>
      <c r="Q1879" s="145" t="str">
        <f t="shared" si="30"/>
        <v>44 - POUILLE LES COTEAUX</v>
      </c>
      <c r="R1879" s="140">
        <v>44629</v>
      </c>
      <c r="S1879" s="140">
        <v>44742</v>
      </c>
    </row>
    <row r="1880" spans="14:19">
      <c r="N1880" s="133" t="s">
        <v>6798</v>
      </c>
      <c r="O1880" s="133" t="s">
        <v>6927</v>
      </c>
      <c r="P1880" s="135" t="s">
        <v>2067</v>
      </c>
      <c r="Q1880" s="145" t="str">
        <f t="shared" si="30"/>
        <v>44 - POULIGUEN</v>
      </c>
      <c r="R1880" s="140"/>
      <c r="S1880" s="140"/>
    </row>
    <row r="1881" spans="14:19">
      <c r="N1881" s="133" t="s">
        <v>6798</v>
      </c>
      <c r="O1881" s="133" t="s">
        <v>6928</v>
      </c>
      <c r="P1881" s="135" t="s">
        <v>2068</v>
      </c>
      <c r="Q1881" s="145" t="str">
        <f t="shared" si="30"/>
        <v>44 - PREFAILLES</v>
      </c>
      <c r="R1881" s="140">
        <v>44635</v>
      </c>
      <c r="S1881" s="140">
        <v>44769</v>
      </c>
    </row>
    <row r="1882" spans="14:19">
      <c r="N1882" s="133" t="s">
        <v>6798</v>
      </c>
      <c r="O1882" s="133" t="s">
        <v>6929</v>
      </c>
      <c r="P1882" s="135" t="s">
        <v>2069</v>
      </c>
      <c r="Q1882" s="145" t="str">
        <f t="shared" si="30"/>
        <v>44 - PRINQUIAU</v>
      </c>
      <c r="R1882" s="140">
        <v>44637</v>
      </c>
      <c r="S1882" s="140">
        <v>44722</v>
      </c>
    </row>
    <row r="1883" spans="14:19">
      <c r="N1883" s="133" t="s">
        <v>6798</v>
      </c>
      <c r="O1883" s="133" t="s">
        <v>6930</v>
      </c>
      <c r="P1883" s="135" t="s">
        <v>2070</v>
      </c>
      <c r="Q1883" s="145" t="str">
        <f t="shared" si="30"/>
        <v>44 - PUCEUL</v>
      </c>
      <c r="R1883" s="140">
        <v>44641</v>
      </c>
      <c r="S1883" s="140">
        <v>44722</v>
      </c>
    </row>
    <row r="1884" spans="14:19">
      <c r="N1884" s="133" t="s">
        <v>6798</v>
      </c>
      <c r="O1884" s="133" t="s">
        <v>6931</v>
      </c>
      <c r="P1884" s="135" t="s">
        <v>309</v>
      </c>
      <c r="Q1884" s="145" t="str">
        <f t="shared" si="30"/>
        <v>44 - QUILLY</v>
      </c>
      <c r="R1884" s="140"/>
      <c r="S1884" s="140"/>
    </row>
    <row r="1885" spans="14:19">
      <c r="N1885" s="133" t="s">
        <v>6798</v>
      </c>
      <c r="O1885" s="133" t="s">
        <v>6932</v>
      </c>
      <c r="P1885" s="135" t="s">
        <v>2071</v>
      </c>
      <c r="Q1885" s="145" t="str">
        <f t="shared" si="30"/>
        <v>44 - REGRIPPIERE</v>
      </c>
      <c r="R1885" s="140">
        <v>44627</v>
      </c>
      <c r="S1885" s="140">
        <v>44788</v>
      </c>
    </row>
    <row r="1886" spans="14:19">
      <c r="N1886" s="133" t="s">
        <v>6798</v>
      </c>
      <c r="O1886" s="133" t="s">
        <v>6933</v>
      </c>
      <c r="P1886" s="135" t="s">
        <v>2072</v>
      </c>
      <c r="Q1886" s="145" t="str">
        <f t="shared" si="30"/>
        <v>44 - REMAUDIERE</v>
      </c>
      <c r="R1886" s="140">
        <v>44627</v>
      </c>
      <c r="S1886" s="140">
        <v>44788</v>
      </c>
    </row>
    <row r="1887" spans="14:19">
      <c r="N1887" s="133" t="s">
        <v>6798</v>
      </c>
      <c r="O1887" s="133" t="s">
        <v>6934</v>
      </c>
      <c r="P1887" s="135" t="s">
        <v>2073</v>
      </c>
      <c r="Q1887" s="145" t="str">
        <f t="shared" si="30"/>
        <v>44 - REMOUILLE</v>
      </c>
      <c r="R1887" s="140">
        <v>44627</v>
      </c>
      <c r="S1887" s="140">
        <v>44788</v>
      </c>
    </row>
    <row r="1888" spans="14:19">
      <c r="N1888" s="133" t="s">
        <v>6798</v>
      </c>
      <c r="O1888" s="133" t="s">
        <v>6935</v>
      </c>
      <c r="P1888" s="135" t="s">
        <v>2074</v>
      </c>
      <c r="Q1888" s="145" t="str">
        <f t="shared" si="30"/>
        <v>44 - REZE</v>
      </c>
      <c r="R1888" s="140">
        <v>44627</v>
      </c>
      <c r="S1888" s="140">
        <v>44742</v>
      </c>
    </row>
    <row r="1889" spans="14:19">
      <c r="N1889" s="133" t="s">
        <v>6798</v>
      </c>
      <c r="O1889" s="133" t="s">
        <v>6936</v>
      </c>
      <c r="P1889" s="135" t="s">
        <v>2075</v>
      </c>
      <c r="Q1889" s="145" t="str">
        <f t="shared" si="30"/>
        <v>44 - RIAILLE</v>
      </c>
      <c r="R1889" s="140">
        <v>44638</v>
      </c>
      <c r="S1889" s="140">
        <v>44769</v>
      </c>
    </row>
    <row r="1890" spans="14:19" ht="24">
      <c r="N1890" s="133" t="s">
        <v>6798</v>
      </c>
      <c r="O1890" s="133" t="s">
        <v>6937</v>
      </c>
      <c r="P1890" s="135" t="s">
        <v>2146</v>
      </c>
      <c r="Q1890" s="145" t="str">
        <f t="shared" si="30"/>
        <v>44 - ROCHE BLANCHE</v>
      </c>
      <c r="R1890" s="140">
        <v>44629</v>
      </c>
      <c r="S1890" s="140">
        <v>44788</v>
      </c>
    </row>
    <row r="1891" spans="14:19">
      <c r="N1891" s="133" t="s">
        <v>6798</v>
      </c>
      <c r="O1891" s="133" t="s">
        <v>6938</v>
      </c>
      <c r="P1891" s="135" t="s">
        <v>2076</v>
      </c>
      <c r="Q1891" s="145" t="str">
        <f t="shared" si="30"/>
        <v>44 - ROUANS</v>
      </c>
      <c r="R1891" s="140">
        <v>44627</v>
      </c>
      <c r="S1891" s="140">
        <v>44722</v>
      </c>
    </row>
    <row r="1892" spans="14:19">
      <c r="N1892" s="133" t="s">
        <v>6798</v>
      </c>
      <c r="O1892" s="133" t="s">
        <v>6939</v>
      </c>
      <c r="P1892" s="135" t="s">
        <v>2077</v>
      </c>
      <c r="Q1892" s="145" t="str">
        <f t="shared" si="30"/>
        <v>44 - ROUGE</v>
      </c>
      <c r="R1892" s="140">
        <v>44650</v>
      </c>
      <c r="S1892" s="140">
        <v>44722</v>
      </c>
    </row>
    <row r="1893" spans="14:19">
      <c r="N1893" s="133" t="s">
        <v>6798</v>
      </c>
      <c r="O1893" s="133" t="s">
        <v>6940</v>
      </c>
      <c r="P1893" s="135" t="s">
        <v>2078</v>
      </c>
      <c r="Q1893" s="145" t="str">
        <f t="shared" si="30"/>
        <v>44 - RUFFIGNE</v>
      </c>
      <c r="R1893" s="140">
        <v>44650</v>
      </c>
      <c r="S1893" s="140">
        <v>44722</v>
      </c>
    </row>
    <row r="1894" spans="14:19">
      <c r="N1894" s="133" t="s">
        <v>6798</v>
      </c>
      <c r="O1894" s="133" t="s">
        <v>6941</v>
      </c>
      <c r="P1894" s="135" t="s">
        <v>2079</v>
      </c>
      <c r="Q1894" s="145" t="str">
        <f t="shared" si="30"/>
        <v>44 - SAFFRE</v>
      </c>
      <c r="R1894" s="140">
        <v>44641</v>
      </c>
      <c r="S1894" s="140">
        <v>44722</v>
      </c>
    </row>
    <row r="1895" spans="14:19" ht="24">
      <c r="N1895" s="133" t="s">
        <v>6798</v>
      </c>
      <c r="O1895" s="133" t="s">
        <v>6942</v>
      </c>
      <c r="P1895" s="135" t="s">
        <v>2080</v>
      </c>
      <c r="Q1895" s="145" t="str">
        <f t="shared" si="30"/>
        <v>44 - SAINT AIGNAN GRANDLIEU</v>
      </c>
      <c r="R1895" s="140">
        <v>44627</v>
      </c>
      <c r="S1895" s="140">
        <v>44788</v>
      </c>
    </row>
    <row r="1896" spans="14:19" ht="24">
      <c r="N1896" s="133" t="s">
        <v>6798</v>
      </c>
      <c r="O1896" s="133" t="s">
        <v>6943</v>
      </c>
      <c r="P1896" s="135" t="s">
        <v>2081</v>
      </c>
      <c r="Q1896" s="145" t="str">
        <f t="shared" si="30"/>
        <v>44 - SAINT ANDRE DES EAUX</v>
      </c>
      <c r="R1896" s="140"/>
      <c r="S1896" s="140"/>
    </row>
    <row r="1897" spans="14:19" ht="24">
      <c r="N1897" s="133" t="s">
        <v>6798</v>
      </c>
      <c r="O1897" s="133" t="s">
        <v>6944</v>
      </c>
      <c r="P1897" s="135" t="s">
        <v>2083</v>
      </c>
      <c r="Q1897" s="145" t="str">
        <f t="shared" si="30"/>
        <v>44 - SAINT AUBIN DES CHATEAUX</v>
      </c>
      <c r="R1897" s="140">
        <v>44650</v>
      </c>
      <c r="S1897" s="140">
        <v>44722</v>
      </c>
    </row>
    <row r="1898" spans="14:19" ht="24">
      <c r="N1898" s="133" t="s">
        <v>6798</v>
      </c>
      <c r="O1898" s="133" t="s">
        <v>6945</v>
      </c>
      <c r="P1898" s="135" t="s">
        <v>2084</v>
      </c>
      <c r="Q1898" s="145" t="str">
        <f t="shared" si="30"/>
        <v>44 - SAINT BREVIN LES PINS</v>
      </c>
      <c r="R1898" s="140">
        <v>44627</v>
      </c>
      <c r="S1898" s="140">
        <v>44722</v>
      </c>
    </row>
    <row r="1899" spans="14:19" ht="24">
      <c r="N1899" s="133" t="s">
        <v>6798</v>
      </c>
      <c r="O1899" s="133" t="s">
        <v>6946</v>
      </c>
      <c r="P1899" s="135" t="s">
        <v>2085</v>
      </c>
      <c r="Q1899" s="145" t="str">
        <f t="shared" si="30"/>
        <v>44 - SAINT COLOMBAN</v>
      </c>
      <c r="R1899" s="140">
        <v>44627</v>
      </c>
      <c r="S1899" s="140">
        <v>44775</v>
      </c>
    </row>
    <row r="1900" spans="14:19" ht="36">
      <c r="N1900" s="133" t="s">
        <v>6798</v>
      </c>
      <c r="O1900" s="133" t="s">
        <v>6947</v>
      </c>
      <c r="P1900" s="135" t="s">
        <v>2087</v>
      </c>
      <c r="Q1900" s="145" t="str">
        <f t="shared" si="30"/>
        <v>44 - SAINT ETIENNE DE MER MORTE</v>
      </c>
      <c r="R1900" s="140">
        <v>44627</v>
      </c>
      <c r="S1900" s="140">
        <v>44775</v>
      </c>
    </row>
    <row r="1901" spans="14:19" ht="36">
      <c r="N1901" s="133" t="s">
        <v>6798</v>
      </c>
      <c r="O1901" s="133" t="s">
        <v>6948</v>
      </c>
      <c r="P1901" s="135" t="s">
        <v>2088</v>
      </c>
      <c r="Q1901" s="145" t="str">
        <f t="shared" si="30"/>
        <v>44 - SAINT ETIENNE DE MONTLUC</v>
      </c>
      <c r="R1901" s="140">
        <v>44629</v>
      </c>
      <c r="S1901" s="140">
        <v>44769</v>
      </c>
    </row>
    <row r="1902" spans="14:19" ht="24">
      <c r="N1902" s="133" t="s">
        <v>6798</v>
      </c>
      <c r="O1902" s="133" t="s">
        <v>6949</v>
      </c>
      <c r="P1902" s="135" t="s">
        <v>2089</v>
      </c>
      <c r="Q1902" s="145" t="str">
        <f t="shared" si="30"/>
        <v>44 - SAINT FIACRE SUR MAINE</v>
      </c>
      <c r="R1902" s="140">
        <v>44627</v>
      </c>
      <c r="S1902" s="140">
        <v>44742</v>
      </c>
    </row>
    <row r="1903" spans="14:19" ht="24">
      <c r="N1903" s="133" t="s">
        <v>6798</v>
      </c>
      <c r="O1903" s="133" t="s">
        <v>6950</v>
      </c>
      <c r="P1903" s="135" t="s">
        <v>2090</v>
      </c>
      <c r="Q1903" s="145" t="str">
        <f t="shared" si="30"/>
        <v>44 - SAINT GILDAS DES BOIS</v>
      </c>
      <c r="R1903" s="140"/>
      <c r="S1903" s="140"/>
    </row>
    <row r="1904" spans="14:19" ht="24">
      <c r="N1904" s="133" t="s">
        <v>6798</v>
      </c>
      <c r="O1904" s="133" t="s">
        <v>6951</v>
      </c>
      <c r="P1904" s="135" t="s">
        <v>2091</v>
      </c>
      <c r="Q1904" s="145" t="str">
        <f t="shared" si="30"/>
        <v>44 - SAINT HERBLAIN</v>
      </c>
      <c r="R1904" s="140">
        <v>44629</v>
      </c>
      <c r="S1904" s="140">
        <v>44722</v>
      </c>
    </row>
    <row r="1905" spans="14:19" ht="24">
      <c r="N1905" s="133" t="s">
        <v>6798</v>
      </c>
      <c r="O1905" s="133" t="s">
        <v>6952</v>
      </c>
      <c r="P1905" s="135" t="s">
        <v>2093</v>
      </c>
      <c r="Q1905" s="145" t="str">
        <f t="shared" si="30"/>
        <v>44 - SAINT HILAIRE DE CHALEONS</v>
      </c>
      <c r="R1905" s="140">
        <v>44627</v>
      </c>
      <c r="S1905" s="140">
        <v>44769</v>
      </c>
    </row>
    <row r="1906" spans="14:19" ht="24">
      <c r="N1906" s="133" t="s">
        <v>6798</v>
      </c>
      <c r="O1906" s="133" t="s">
        <v>6953</v>
      </c>
      <c r="P1906" s="135" t="s">
        <v>2094</v>
      </c>
      <c r="Q1906" s="145" t="str">
        <f t="shared" si="30"/>
        <v>44 - SAINT HILAIRE DE CLISSON</v>
      </c>
      <c r="R1906" s="140">
        <v>44627</v>
      </c>
      <c r="S1906" s="140">
        <v>44788</v>
      </c>
    </row>
    <row r="1907" spans="14:19" ht="24">
      <c r="N1907" s="133" t="s">
        <v>6798</v>
      </c>
      <c r="O1907" s="133" t="s">
        <v>6954</v>
      </c>
      <c r="P1907" s="135" t="s">
        <v>2095</v>
      </c>
      <c r="Q1907" s="145" t="str">
        <f t="shared" si="30"/>
        <v>44 - SAINT JEAN DE BOISEAU</v>
      </c>
      <c r="R1907" s="140">
        <v>44627</v>
      </c>
      <c r="S1907" s="140">
        <v>44722</v>
      </c>
    </row>
    <row r="1908" spans="14:19" ht="24">
      <c r="N1908" s="133" t="s">
        <v>6798</v>
      </c>
      <c r="O1908" s="133" t="s">
        <v>6955</v>
      </c>
      <c r="P1908" s="135" t="s">
        <v>2096</v>
      </c>
      <c r="Q1908" s="145" t="str">
        <f t="shared" si="30"/>
        <v>44 - SAINT JOACHIM</v>
      </c>
      <c r="R1908" s="140"/>
      <c r="S1908" s="140"/>
    </row>
    <row r="1909" spans="14:19" ht="24">
      <c r="N1909" s="133" t="s">
        <v>6798</v>
      </c>
      <c r="O1909" s="133" t="s">
        <v>6956</v>
      </c>
      <c r="P1909" s="135" t="s">
        <v>2097</v>
      </c>
      <c r="Q1909" s="145" t="str">
        <f t="shared" si="30"/>
        <v>44 - SAINT JULIEN DE CONCELLES</v>
      </c>
      <c r="R1909" s="140">
        <v>44627</v>
      </c>
      <c r="S1909" s="140">
        <v>44742</v>
      </c>
    </row>
    <row r="1910" spans="14:19" ht="36">
      <c r="N1910" s="133" t="s">
        <v>6798</v>
      </c>
      <c r="O1910" s="133" t="s">
        <v>6957</v>
      </c>
      <c r="P1910" s="135" t="s">
        <v>2098</v>
      </c>
      <c r="Q1910" s="145" t="str">
        <f t="shared" si="30"/>
        <v>44 - SAINT JULIEN DE VOUVANTES</v>
      </c>
      <c r="R1910" s="140">
        <v>44638</v>
      </c>
      <c r="S1910" s="140">
        <v>44722</v>
      </c>
    </row>
    <row r="1911" spans="14:19" ht="24">
      <c r="N1911" s="133" t="s">
        <v>6798</v>
      </c>
      <c r="O1911" s="133" t="s">
        <v>6958</v>
      </c>
      <c r="P1911" s="135" t="s">
        <v>2099</v>
      </c>
      <c r="Q1911" s="145" t="str">
        <f t="shared" si="30"/>
        <v>44 - SAINT LEGER LES VIGNES</v>
      </c>
      <c r="R1911" s="140">
        <v>44627</v>
      </c>
      <c r="S1911" s="140">
        <v>44729</v>
      </c>
    </row>
    <row r="1912" spans="14:19" ht="24">
      <c r="N1912" s="133" t="s">
        <v>6798</v>
      </c>
      <c r="O1912" s="133" t="s">
        <v>6959</v>
      </c>
      <c r="P1912" s="135" t="s">
        <v>2101</v>
      </c>
      <c r="Q1912" s="145" t="str">
        <f t="shared" si="30"/>
        <v>44 - SAINT LUMINE DE CLISSON</v>
      </c>
      <c r="R1912" s="140">
        <v>44627</v>
      </c>
      <c r="S1912" s="140">
        <v>44788</v>
      </c>
    </row>
    <row r="1913" spans="14:19" ht="24">
      <c r="N1913" s="133" t="s">
        <v>6798</v>
      </c>
      <c r="O1913" s="133" t="s">
        <v>6960</v>
      </c>
      <c r="P1913" s="135" t="s">
        <v>2102</v>
      </c>
      <c r="Q1913" s="145" t="str">
        <f t="shared" si="30"/>
        <v>44 - SAINT LUMINE DE COUTAIS</v>
      </c>
      <c r="R1913" s="140">
        <v>44627</v>
      </c>
      <c r="S1913" s="140">
        <v>44775</v>
      </c>
    </row>
    <row r="1914" spans="14:19" ht="24">
      <c r="N1914" s="133" t="s">
        <v>6798</v>
      </c>
      <c r="O1914" s="133" t="s">
        <v>6961</v>
      </c>
      <c r="P1914" s="135" t="s">
        <v>2103</v>
      </c>
      <c r="Q1914" s="145" t="str">
        <f t="shared" si="30"/>
        <v>44 - SAINT LYPHARD</v>
      </c>
      <c r="R1914" s="140"/>
      <c r="S1914" s="140"/>
    </row>
    <row r="1915" spans="14:19" ht="24">
      <c r="N1915" s="133" t="s">
        <v>6798</v>
      </c>
      <c r="O1915" s="133" t="s">
        <v>6962</v>
      </c>
      <c r="P1915" s="135" t="s">
        <v>2104</v>
      </c>
      <c r="Q1915" s="145" t="str">
        <f t="shared" si="30"/>
        <v>44 - SAINT MALO DE GUERSAC</v>
      </c>
      <c r="R1915" s="140"/>
      <c r="S1915" s="140"/>
    </row>
    <row r="1916" spans="14:19" ht="24">
      <c r="N1916" s="133" t="s">
        <v>6798</v>
      </c>
      <c r="O1916" s="133" t="s">
        <v>6963</v>
      </c>
      <c r="P1916" s="135" t="s">
        <v>2105</v>
      </c>
      <c r="Q1916" s="145" t="str">
        <f t="shared" si="30"/>
        <v>44 - SAINT MARS DE COUTAIS</v>
      </c>
      <c r="R1916" s="140">
        <v>44627</v>
      </c>
      <c r="S1916" s="140">
        <v>44775</v>
      </c>
    </row>
    <row r="1917" spans="14:19" ht="24">
      <c r="N1917" s="133" t="s">
        <v>6798</v>
      </c>
      <c r="O1917" s="133" t="s">
        <v>6964</v>
      </c>
      <c r="P1917" s="135" t="s">
        <v>2106</v>
      </c>
      <c r="Q1917" s="145" t="str">
        <f t="shared" si="30"/>
        <v>44 - SAINT MARS DU DESERT</v>
      </c>
      <c r="R1917" s="140">
        <v>44629</v>
      </c>
      <c r="S1917" s="140">
        <v>44722</v>
      </c>
    </row>
    <row r="1918" spans="14:19" ht="24">
      <c r="N1918" s="133" t="s">
        <v>6798</v>
      </c>
      <c r="O1918" s="133" t="s">
        <v>6965</v>
      </c>
      <c r="P1918" s="135" t="s">
        <v>2108</v>
      </c>
      <c r="Q1918" s="145" t="str">
        <f t="shared" si="30"/>
        <v>44 - SAINT MICHEL CHEF CHEF</v>
      </c>
      <c r="R1918" s="140">
        <v>44627</v>
      </c>
      <c r="S1918" s="140">
        <v>44769</v>
      </c>
    </row>
    <row r="1919" spans="14:19">
      <c r="N1919" s="133" t="s">
        <v>6798</v>
      </c>
      <c r="O1919" s="133" t="s">
        <v>6966</v>
      </c>
      <c r="P1919" s="135" t="s">
        <v>2109</v>
      </c>
      <c r="Q1919" s="145" t="str">
        <f t="shared" si="30"/>
        <v>44 - SAINT MOLF</v>
      </c>
      <c r="R1919" s="140"/>
      <c r="S1919" s="140"/>
    </row>
    <row r="1920" spans="14:19" ht="24">
      <c r="N1920" s="133" t="s">
        <v>6798</v>
      </c>
      <c r="O1920" s="133" t="s">
        <v>6967</v>
      </c>
      <c r="P1920" s="135" t="s">
        <v>2110</v>
      </c>
      <c r="Q1920" s="145" t="str">
        <f t="shared" si="30"/>
        <v>44 - SAINT NAZAIRE</v>
      </c>
      <c r="R1920" s="140">
        <v>44629</v>
      </c>
      <c r="S1920" s="140">
        <v>44722</v>
      </c>
    </row>
    <row r="1921" spans="14:19" ht="36">
      <c r="N1921" s="133" t="s">
        <v>6798</v>
      </c>
      <c r="O1921" s="133" t="s">
        <v>6968</v>
      </c>
      <c r="P1921" s="135" t="s">
        <v>2111</v>
      </c>
      <c r="Q1921" s="145" t="str">
        <f t="shared" si="30"/>
        <v>44 - SAINT NICOLAS DE REDON</v>
      </c>
      <c r="R1921" s="140"/>
      <c r="S1921" s="140"/>
    </row>
    <row r="1922" spans="14:19" ht="24">
      <c r="N1922" s="133" t="s">
        <v>6798</v>
      </c>
      <c r="O1922" s="133" t="s">
        <v>6969</v>
      </c>
      <c r="P1922" s="135" t="s">
        <v>2113</v>
      </c>
      <c r="Q1922" s="145" t="str">
        <f t="shared" si="30"/>
        <v>44 - SAINT PERE EN RETZ</v>
      </c>
      <c r="R1922" s="140">
        <v>44627</v>
      </c>
      <c r="S1922" s="140">
        <v>44722</v>
      </c>
    </row>
    <row r="1923" spans="14:19" ht="36">
      <c r="N1923" s="133" t="s">
        <v>6798</v>
      </c>
      <c r="O1923" s="133" t="s">
        <v>6970</v>
      </c>
      <c r="P1923" s="135" t="s">
        <v>2114</v>
      </c>
      <c r="Q1923" s="145" t="str">
        <f t="shared" si="30"/>
        <v>44 - SAINT PHILBERT DE GRAND LIEU</v>
      </c>
      <c r="R1923" s="140">
        <v>44627</v>
      </c>
      <c r="S1923" s="140">
        <v>44775</v>
      </c>
    </row>
    <row r="1924" spans="14:19" ht="36">
      <c r="N1924" s="133" t="s">
        <v>6798</v>
      </c>
      <c r="O1924" s="133" t="s">
        <v>6971</v>
      </c>
      <c r="P1924" s="135" t="s">
        <v>2116</v>
      </c>
      <c r="Q1924" s="145" t="str">
        <f t="shared" si="30"/>
        <v>44 - SAINT SEBASTIEN SUR LOIRE</v>
      </c>
      <c r="R1924" s="140">
        <v>44627</v>
      </c>
      <c r="S1924" s="140">
        <v>44722</v>
      </c>
    </row>
    <row r="1925" spans="14:19">
      <c r="N1925" s="133" t="s">
        <v>6798</v>
      </c>
      <c r="O1925" s="133" t="s">
        <v>6972</v>
      </c>
      <c r="P1925" s="135" t="s">
        <v>2117</v>
      </c>
      <c r="Q1925" s="145" t="str">
        <f t="shared" si="30"/>
        <v>44 - SAINT VIAUD</v>
      </c>
      <c r="R1925" s="140">
        <v>44627</v>
      </c>
      <c r="S1925" s="140">
        <v>44769</v>
      </c>
    </row>
    <row r="1926" spans="14:19" ht="36">
      <c r="N1926" s="133" t="s">
        <v>6798</v>
      </c>
      <c r="O1926" s="133" t="s">
        <v>6973</v>
      </c>
      <c r="P1926" s="135" t="s">
        <v>2118</v>
      </c>
      <c r="Q1926" s="145" t="str">
        <f t="shared" si="30"/>
        <v>44 - SAINT VINCENT DES LANDES</v>
      </c>
      <c r="R1926" s="140">
        <v>44641</v>
      </c>
      <c r="S1926" s="140">
        <v>44722</v>
      </c>
    </row>
    <row r="1927" spans="14:19" ht="24">
      <c r="N1927" s="133" t="s">
        <v>6798</v>
      </c>
      <c r="O1927" s="133" t="s">
        <v>6974</v>
      </c>
      <c r="P1927" s="135" t="s">
        <v>2082</v>
      </c>
      <c r="Q1927" s="145" t="str">
        <f t="shared" si="30"/>
        <v>44 - SAINTE ANNE SUR BRIVET</v>
      </c>
      <c r="R1927" s="140"/>
      <c r="S1927" s="140"/>
    </row>
    <row r="1928" spans="14:19" ht="24">
      <c r="N1928" s="133" t="s">
        <v>6798</v>
      </c>
      <c r="O1928" s="133" t="s">
        <v>6975</v>
      </c>
      <c r="P1928" s="135" t="s">
        <v>2100</v>
      </c>
      <c r="Q1928" s="145" t="str">
        <f t="shared" si="30"/>
        <v>44 - SAINTE LUCE SUR LOIRE</v>
      </c>
      <c r="R1928" s="140">
        <v>44629</v>
      </c>
      <c r="S1928" s="140">
        <v>44722</v>
      </c>
    </row>
    <row r="1929" spans="14:19" ht="24">
      <c r="N1929" s="133" t="s">
        <v>6798</v>
      </c>
      <c r="O1929" s="133" t="s">
        <v>6976</v>
      </c>
      <c r="P1929" s="135" t="s">
        <v>2112</v>
      </c>
      <c r="Q1929" s="145" t="str">
        <f t="shared" si="30"/>
        <v>44 - SAINTE PAZANNE</v>
      </c>
      <c r="R1929" s="140">
        <v>44627</v>
      </c>
      <c r="S1929" s="140">
        <v>44769</v>
      </c>
    </row>
    <row r="1930" spans="14:19" ht="24">
      <c r="N1930" s="133" t="s">
        <v>6798</v>
      </c>
      <c r="O1930" s="133" t="s">
        <v>6977</v>
      </c>
      <c r="P1930" s="135" t="s">
        <v>2115</v>
      </c>
      <c r="Q1930" s="145" t="str">
        <f t="shared" si="30"/>
        <v>44 - SAINTE REINE DE BRETAGNE</v>
      </c>
      <c r="R1930" s="140"/>
      <c r="S1930" s="140"/>
    </row>
    <row r="1931" spans="14:19">
      <c r="N1931" s="133" t="s">
        <v>6798</v>
      </c>
      <c r="O1931" s="133" t="s">
        <v>6978</v>
      </c>
      <c r="P1931" s="135" t="s">
        <v>2119</v>
      </c>
      <c r="Q1931" s="145" t="str">
        <f t="shared" ref="Q1931:Q1994" si="31">CONCATENATE(N1931," - ",P1931)</f>
        <v>44 - SAUTRON</v>
      </c>
      <c r="R1931" s="140">
        <v>44646</v>
      </c>
      <c r="S1931" s="140">
        <v>44722</v>
      </c>
    </row>
    <row r="1932" spans="14:19">
      <c r="N1932" s="133" t="s">
        <v>6798</v>
      </c>
      <c r="O1932" s="133" t="s">
        <v>6979</v>
      </c>
      <c r="P1932" s="135" t="s">
        <v>2120</v>
      </c>
      <c r="Q1932" s="145" t="str">
        <f t="shared" si="31"/>
        <v>44 - SAVENAY</v>
      </c>
      <c r="R1932" s="140">
        <v>44637</v>
      </c>
      <c r="S1932" s="140">
        <v>44722</v>
      </c>
    </row>
    <row r="1933" spans="14:19">
      <c r="N1933" s="133" t="s">
        <v>6798</v>
      </c>
      <c r="O1933" s="133" t="s">
        <v>6980</v>
      </c>
      <c r="P1933" s="135" t="s">
        <v>2121</v>
      </c>
      <c r="Q1933" s="145" t="str">
        <f t="shared" si="31"/>
        <v>44 - SEVERAC</v>
      </c>
      <c r="R1933" s="140"/>
      <c r="S1933" s="140"/>
    </row>
    <row r="1934" spans="14:19" ht="24">
      <c r="N1934" s="133" t="s">
        <v>6798</v>
      </c>
      <c r="O1934" s="133" t="s">
        <v>6981</v>
      </c>
      <c r="P1934" s="135" t="s">
        <v>2122</v>
      </c>
      <c r="Q1934" s="145" t="str">
        <f t="shared" si="31"/>
        <v>44 - SION LES MINES</v>
      </c>
      <c r="R1934" s="140">
        <v>44650</v>
      </c>
      <c r="S1934" s="140">
        <v>44722</v>
      </c>
    </row>
    <row r="1935" spans="14:19">
      <c r="N1935" s="133" t="s">
        <v>6798</v>
      </c>
      <c r="O1935" s="133" t="s">
        <v>6982</v>
      </c>
      <c r="P1935" s="135" t="s">
        <v>2123</v>
      </c>
      <c r="Q1935" s="145" t="str">
        <f t="shared" si="31"/>
        <v>44 - SORINIERES</v>
      </c>
      <c r="R1935" s="140">
        <v>44627</v>
      </c>
      <c r="S1935" s="140">
        <v>44742</v>
      </c>
    </row>
    <row r="1936" spans="14:19">
      <c r="N1936" s="133" t="s">
        <v>6798</v>
      </c>
      <c r="O1936" s="133" t="s">
        <v>6983</v>
      </c>
      <c r="P1936" s="135" t="s">
        <v>2124</v>
      </c>
      <c r="Q1936" s="145" t="str">
        <f t="shared" si="31"/>
        <v>44 - SOUDAN</v>
      </c>
      <c r="R1936" s="140"/>
      <c r="S1936" s="140"/>
    </row>
    <row r="1937" spans="14:19">
      <c r="N1937" s="133" t="s">
        <v>6798</v>
      </c>
      <c r="O1937" s="133" t="s">
        <v>6984</v>
      </c>
      <c r="P1937" s="135" t="s">
        <v>2125</v>
      </c>
      <c r="Q1937" s="145" t="str">
        <f t="shared" si="31"/>
        <v>44 - SOULVACHE</v>
      </c>
      <c r="R1937" s="140"/>
      <c r="S1937" s="140"/>
    </row>
    <row r="1938" spans="14:19" ht="24">
      <c r="N1938" s="133" t="s">
        <v>6798</v>
      </c>
      <c r="O1938" s="133" t="s">
        <v>6985</v>
      </c>
      <c r="P1938" s="135" t="s">
        <v>2126</v>
      </c>
      <c r="Q1938" s="145" t="str">
        <f t="shared" si="31"/>
        <v>44 - SUCE SUR ERDRE</v>
      </c>
      <c r="R1938" s="140">
        <v>44637</v>
      </c>
      <c r="S1938" s="140">
        <v>44722</v>
      </c>
    </row>
    <row r="1939" spans="14:19">
      <c r="N1939" s="133" t="s">
        <v>6798</v>
      </c>
      <c r="O1939" s="133" t="s">
        <v>6986</v>
      </c>
      <c r="P1939" s="135" t="s">
        <v>2127</v>
      </c>
      <c r="Q1939" s="145" t="str">
        <f t="shared" si="31"/>
        <v>44 - TEILLE</v>
      </c>
      <c r="R1939" s="140">
        <v>44637</v>
      </c>
      <c r="S1939" s="140">
        <v>44769</v>
      </c>
    </row>
    <row r="1940" spans="14:19" ht="24">
      <c r="N1940" s="133" t="s">
        <v>6798</v>
      </c>
      <c r="O1940" s="133" t="s">
        <v>6987</v>
      </c>
      <c r="P1940" s="135" t="s">
        <v>2128</v>
      </c>
      <c r="Q1940" s="145" t="str">
        <f t="shared" si="31"/>
        <v>44 - TEMPLE DE BRETAGNE</v>
      </c>
      <c r="R1940" s="140">
        <v>44646</v>
      </c>
      <c r="S1940" s="140">
        <v>44769</v>
      </c>
    </row>
    <row r="1941" spans="14:19" ht="24">
      <c r="N1941" s="133" t="s">
        <v>6798</v>
      </c>
      <c r="O1941" s="133" t="s">
        <v>6988</v>
      </c>
      <c r="P1941" s="135" t="s">
        <v>2129</v>
      </c>
      <c r="Q1941" s="145" t="str">
        <f t="shared" si="31"/>
        <v>44 - THOUARE SUR LOIRE</v>
      </c>
      <c r="R1941" s="140">
        <v>44629</v>
      </c>
      <c r="S1941" s="140">
        <v>44722</v>
      </c>
    </row>
    <row r="1942" spans="14:19">
      <c r="N1942" s="133" t="s">
        <v>6798</v>
      </c>
      <c r="O1942" s="133" t="s">
        <v>6989</v>
      </c>
      <c r="P1942" s="135" t="s">
        <v>2130</v>
      </c>
      <c r="Q1942" s="145" t="str">
        <f t="shared" si="31"/>
        <v>44 - TOUCHES</v>
      </c>
      <c r="R1942" s="140">
        <v>44637</v>
      </c>
      <c r="S1942" s="140">
        <v>44722</v>
      </c>
    </row>
    <row r="1943" spans="14:19">
      <c r="N1943" s="133" t="s">
        <v>6798</v>
      </c>
      <c r="O1943" s="133" t="s">
        <v>6990</v>
      </c>
      <c r="P1943" s="135" t="s">
        <v>2131</v>
      </c>
      <c r="Q1943" s="145" t="str">
        <f t="shared" si="31"/>
        <v>44 - TOUVOIS</v>
      </c>
      <c r="R1943" s="140">
        <v>44627</v>
      </c>
      <c r="S1943" s="140">
        <v>44775</v>
      </c>
    </row>
    <row r="1944" spans="14:19" ht="24">
      <c r="N1944" s="133" t="s">
        <v>6798</v>
      </c>
      <c r="O1944" s="133" t="s">
        <v>6991</v>
      </c>
      <c r="P1944" s="135" t="s">
        <v>2132</v>
      </c>
      <c r="Q1944" s="145" t="str">
        <f t="shared" si="31"/>
        <v>44 - TRANS SUR ERDRE</v>
      </c>
      <c r="R1944" s="140">
        <v>44637</v>
      </c>
      <c r="S1944" s="140">
        <v>44722</v>
      </c>
    </row>
    <row r="1945" spans="14:19">
      <c r="N1945" s="133" t="s">
        <v>6798</v>
      </c>
      <c r="O1945" s="133" t="s">
        <v>6992</v>
      </c>
      <c r="P1945" s="135" t="s">
        <v>2133</v>
      </c>
      <c r="Q1945" s="145" t="str">
        <f t="shared" si="31"/>
        <v>44 - TREFFIEUX</v>
      </c>
      <c r="R1945" s="140">
        <v>44641</v>
      </c>
      <c r="S1945" s="140">
        <v>44769</v>
      </c>
    </row>
    <row r="1946" spans="14:19">
      <c r="N1946" s="133" t="s">
        <v>6798</v>
      </c>
      <c r="O1946" s="133" t="s">
        <v>6993</v>
      </c>
      <c r="P1946" s="135" t="s">
        <v>2134</v>
      </c>
      <c r="Q1946" s="145" t="str">
        <f t="shared" si="31"/>
        <v>44 - TREILLIERES</v>
      </c>
      <c r="R1946" s="140">
        <v>44646</v>
      </c>
      <c r="S1946" s="140">
        <v>44722</v>
      </c>
    </row>
    <row r="1947" spans="14:19">
      <c r="N1947" s="133" t="s">
        <v>6798</v>
      </c>
      <c r="O1947" s="133" t="s">
        <v>6994</v>
      </c>
      <c r="P1947" s="135" t="s">
        <v>2135</v>
      </c>
      <c r="Q1947" s="145" t="str">
        <f t="shared" si="31"/>
        <v>44 - TRIGNAC</v>
      </c>
      <c r="R1947" s="140">
        <v>44629</v>
      </c>
      <c r="S1947" s="140">
        <v>44722</v>
      </c>
    </row>
    <row r="1948" spans="14:19">
      <c r="N1948" s="133" t="s">
        <v>6798</v>
      </c>
      <c r="O1948" s="133" t="s">
        <v>6995</v>
      </c>
      <c r="P1948" s="135" t="s">
        <v>2136</v>
      </c>
      <c r="Q1948" s="145" t="str">
        <f t="shared" si="31"/>
        <v>44 - TURBALLE</v>
      </c>
      <c r="R1948" s="140"/>
      <c r="S1948" s="140"/>
    </row>
    <row r="1949" spans="14:19" ht="24">
      <c r="N1949" s="133" t="s">
        <v>6798</v>
      </c>
      <c r="O1949" s="133" t="s">
        <v>6996</v>
      </c>
      <c r="P1949" s="135" t="s">
        <v>2092</v>
      </c>
      <c r="Q1949" s="145" t="str">
        <f t="shared" si="31"/>
        <v>44 - VAIR SUR LOIRE</v>
      </c>
      <c r="R1949" s="140">
        <v>44629</v>
      </c>
      <c r="S1949" s="140">
        <v>44788</v>
      </c>
    </row>
    <row r="1950" spans="14:19">
      <c r="N1950" s="133" t="s">
        <v>6798</v>
      </c>
      <c r="O1950" s="133" t="s">
        <v>6997</v>
      </c>
      <c r="P1950" s="135" t="s">
        <v>2137</v>
      </c>
      <c r="Q1950" s="145" t="str">
        <f t="shared" si="31"/>
        <v>44 - VALLET</v>
      </c>
      <c r="R1950" s="140">
        <v>44627</v>
      </c>
      <c r="S1950" s="140">
        <v>44788</v>
      </c>
    </row>
    <row r="1951" spans="14:19" ht="24">
      <c r="N1951" s="133" t="s">
        <v>6798</v>
      </c>
      <c r="O1951" s="133" t="s">
        <v>6998</v>
      </c>
      <c r="P1951" s="135" t="s">
        <v>2107</v>
      </c>
      <c r="Q1951" s="145" t="str">
        <f t="shared" si="31"/>
        <v>44 - VALLONS DE L ERDRE</v>
      </c>
      <c r="R1951" s="140">
        <v>44629</v>
      </c>
      <c r="S1951" s="140">
        <v>44722</v>
      </c>
    </row>
    <row r="1952" spans="14:19">
      <c r="N1952" s="133" t="s">
        <v>6798</v>
      </c>
      <c r="O1952" s="133" t="s">
        <v>6999</v>
      </c>
      <c r="P1952" s="135" t="s">
        <v>2139</v>
      </c>
      <c r="Q1952" s="145" t="str">
        <f t="shared" si="31"/>
        <v>44 - VAY</v>
      </c>
      <c r="R1952" s="140">
        <v>44641</v>
      </c>
      <c r="S1952" s="140">
        <v>44722</v>
      </c>
    </row>
    <row r="1953" spans="14:19">
      <c r="N1953" s="133" t="s">
        <v>6798</v>
      </c>
      <c r="O1953" s="133" t="s">
        <v>7000</v>
      </c>
      <c r="P1953" s="135" t="s">
        <v>2140</v>
      </c>
      <c r="Q1953" s="145" t="str">
        <f t="shared" si="31"/>
        <v>44 - VERTOU</v>
      </c>
      <c r="R1953" s="140">
        <v>44627</v>
      </c>
      <c r="S1953" s="140">
        <v>44742</v>
      </c>
    </row>
    <row r="1954" spans="14:19">
      <c r="N1954" s="133" t="s">
        <v>6798</v>
      </c>
      <c r="O1954" s="133" t="s">
        <v>7001</v>
      </c>
      <c r="P1954" s="135" t="s">
        <v>2141</v>
      </c>
      <c r="Q1954" s="145" t="str">
        <f t="shared" si="31"/>
        <v>44 - VIEILLEVIGNE</v>
      </c>
      <c r="R1954" s="140">
        <v>44627</v>
      </c>
      <c r="S1954" s="140">
        <v>44802</v>
      </c>
    </row>
    <row r="1955" spans="14:19" ht="24">
      <c r="N1955" s="133" t="s">
        <v>6798</v>
      </c>
      <c r="O1955" s="133" t="s">
        <v>7002</v>
      </c>
      <c r="P1955" s="135" t="s">
        <v>2142</v>
      </c>
      <c r="Q1955" s="145" t="str">
        <f t="shared" si="31"/>
        <v>44 - VIGNEUX DE BRETAGNE</v>
      </c>
      <c r="R1955" s="140">
        <v>44646</v>
      </c>
      <c r="S1955" s="140">
        <v>44769</v>
      </c>
    </row>
    <row r="1956" spans="14:19" ht="24">
      <c r="N1956" s="133" t="s">
        <v>6798</v>
      </c>
      <c r="O1956" s="133" t="s">
        <v>7003</v>
      </c>
      <c r="P1956" s="135" t="s">
        <v>1959</v>
      </c>
      <c r="Q1956" s="145" t="str">
        <f t="shared" si="31"/>
        <v>44 - VILLENEUVE EN RETZ</v>
      </c>
      <c r="R1956" s="140">
        <v>44627</v>
      </c>
      <c r="S1956" s="140">
        <v>44769</v>
      </c>
    </row>
    <row r="1957" spans="14:19">
      <c r="N1957" s="133" t="s">
        <v>6798</v>
      </c>
      <c r="O1957" s="133" t="s">
        <v>7004</v>
      </c>
      <c r="P1957" s="135" t="s">
        <v>2143</v>
      </c>
      <c r="Q1957" s="145" t="str">
        <f t="shared" si="31"/>
        <v>44 - VILLEPOT</v>
      </c>
      <c r="R1957" s="140"/>
      <c r="S1957" s="140"/>
    </row>
    <row r="1958" spans="14:19">
      <c r="N1958" s="133" t="s">
        <v>6798</v>
      </c>
      <c r="O1958" s="133" t="s">
        <v>7005</v>
      </c>
      <c r="P1958" s="135" t="s">
        <v>2144</v>
      </c>
      <c r="Q1958" s="145" t="str">
        <f t="shared" si="31"/>
        <v>44 - VUE</v>
      </c>
      <c r="R1958" s="140">
        <v>44627</v>
      </c>
      <c r="S1958" s="140">
        <v>44722</v>
      </c>
    </row>
    <row r="1959" spans="14:19" ht="24">
      <c r="N1959" s="133" t="s">
        <v>7006</v>
      </c>
      <c r="O1959" s="133" t="s">
        <v>7007</v>
      </c>
      <c r="P1959" s="135" t="s">
        <v>2149</v>
      </c>
      <c r="Q1959" s="145" t="str">
        <f t="shared" si="31"/>
        <v>45 - BATILLY-EN-PUISAYE</v>
      </c>
      <c r="R1959" s="140">
        <v>44407</v>
      </c>
      <c r="S1959" s="140">
        <v>44417</v>
      </c>
    </row>
    <row r="1960" spans="14:19" ht="24">
      <c r="N1960" s="133" t="s">
        <v>7006</v>
      </c>
      <c r="O1960" s="133" t="s">
        <v>7008</v>
      </c>
      <c r="P1960" s="135" t="s">
        <v>2150</v>
      </c>
      <c r="Q1960" s="145" t="str">
        <f t="shared" si="31"/>
        <v>45 - BEAULIEU-SUR-LOIRE</v>
      </c>
      <c r="R1960" s="140">
        <v>44385</v>
      </c>
      <c r="S1960" s="140">
        <v>44417</v>
      </c>
    </row>
    <row r="1961" spans="14:19" ht="24">
      <c r="N1961" s="133" t="s">
        <v>7006</v>
      </c>
      <c r="O1961" s="133" t="s">
        <v>7009</v>
      </c>
      <c r="P1961" s="135" t="s">
        <v>2151</v>
      </c>
      <c r="Q1961" s="145" t="str">
        <f t="shared" si="31"/>
        <v>45 - BONNY-SUR-LOIRE</v>
      </c>
      <c r="R1961" s="140">
        <v>44385</v>
      </c>
      <c r="S1961" s="140">
        <v>44417</v>
      </c>
    </row>
    <row r="1962" spans="14:19">
      <c r="N1962" s="133" t="s">
        <v>7006</v>
      </c>
      <c r="O1962" s="133" t="s">
        <v>7010</v>
      </c>
      <c r="P1962" s="135" t="s">
        <v>2152</v>
      </c>
      <c r="Q1962" s="145" t="str">
        <f t="shared" si="31"/>
        <v>45 - BRETEAU</v>
      </c>
      <c r="R1962" s="140">
        <v>44385</v>
      </c>
      <c r="S1962" s="140">
        <v>44417</v>
      </c>
    </row>
    <row r="1963" spans="14:19">
      <c r="N1963" s="133" t="s">
        <v>7006</v>
      </c>
      <c r="O1963" s="133" t="s">
        <v>7011</v>
      </c>
      <c r="P1963" s="135" t="s">
        <v>2153</v>
      </c>
      <c r="Q1963" s="145" t="str">
        <f t="shared" si="31"/>
        <v>45 - BRIARE</v>
      </c>
      <c r="R1963" s="140">
        <v>44385</v>
      </c>
      <c r="S1963" s="140">
        <v>44417</v>
      </c>
    </row>
    <row r="1964" spans="14:19">
      <c r="N1964" s="133" t="s">
        <v>7006</v>
      </c>
      <c r="O1964" s="133" t="s">
        <v>7012</v>
      </c>
      <c r="P1964" s="135" t="s">
        <v>2154</v>
      </c>
      <c r="Q1964" s="145" t="str">
        <f t="shared" si="31"/>
        <v>45 - CHAMPOULET</v>
      </c>
      <c r="R1964" s="140">
        <v>44385</v>
      </c>
      <c r="S1964" s="140">
        <v>44417</v>
      </c>
    </row>
    <row r="1965" spans="14:19" ht="24">
      <c r="N1965" s="133" t="s">
        <v>7006</v>
      </c>
      <c r="O1965" s="133" t="s">
        <v>7013</v>
      </c>
      <c r="P1965" s="135" t="s">
        <v>2155</v>
      </c>
      <c r="Q1965" s="145" t="str">
        <f t="shared" si="31"/>
        <v>45 - CHÂTILLON-SUR-LOIRE</v>
      </c>
      <c r="R1965" s="140">
        <v>44385</v>
      </c>
      <c r="S1965" s="140">
        <v>44417</v>
      </c>
    </row>
    <row r="1966" spans="14:19" ht="24">
      <c r="N1966" s="133" t="s">
        <v>7006</v>
      </c>
      <c r="O1966" s="133" t="s">
        <v>7014</v>
      </c>
      <c r="P1966" s="135" t="s">
        <v>2156</v>
      </c>
      <c r="Q1966" s="145" t="str">
        <f t="shared" si="31"/>
        <v>45 - DAMMARIE-EN-PUISAYE</v>
      </c>
      <c r="R1966" s="140">
        <v>44407</v>
      </c>
      <c r="S1966" s="140">
        <v>44417</v>
      </c>
    </row>
    <row r="1967" spans="14:19">
      <c r="N1967" s="133" t="s">
        <v>7006</v>
      </c>
      <c r="O1967" s="133" t="s">
        <v>7015</v>
      </c>
      <c r="P1967" s="135" t="s">
        <v>2157</v>
      </c>
      <c r="Q1967" s="145" t="str">
        <f t="shared" si="31"/>
        <v>45 - FAVERELLES</v>
      </c>
      <c r="R1967" s="140">
        <v>44385</v>
      </c>
      <c r="S1967" s="140">
        <v>44417</v>
      </c>
    </row>
    <row r="1968" spans="14:19">
      <c r="N1968" s="133" t="s">
        <v>7006</v>
      </c>
      <c r="O1968" s="133" t="s">
        <v>7016</v>
      </c>
      <c r="P1968" s="135" t="s">
        <v>2158</v>
      </c>
      <c r="Q1968" s="145" t="str">
        <f t="shared" si="31"/>
        <v xml:space="preserve">45 - ISDES </v>
      </c>
      <c r="R1968" s="140"/>
      <c r="S1968" s="140"/>
    </row>
    <row r="1969" spans="14:19" ht="24">
      <c r="N1969" s="133" t="s">
        <v>7006</v>
      </c>
      <c r="O1969" s="133" t="s">
        <v>7017</v>
      </c>
      <c r="P1969" s="135" t="s">
        <v>2159</v>
      </c>
      <c r="Q1969" s="145" t="str">
        <f t="shared" si="31"/>
        <v>45 - MENESTREAU EN VILLETTE</v>
      </c>
      <c r="R1969" s="140"/>
      <c r="S1969" s="140"/>
    </row>
    <row r="1970" spans="14:19" ht="24">
      <c r="N1970" s="133" t="s">
        <v>7006</v>
      </c>
      <c r="O1970" s="133" t="s">
        <v>7018</v>
      </c>
      <c r="P1970" s="135" t="s">
        <v>2160</v>
      </c>
      <c r="Q1970" s="145" t="str">
        <f t="shared" si="31"/>
        <v>45 - OUSSON-SUR-LOIRE</v>
      </c>
      <c r="R1970" s="140">
        <v>44385</v>
      </c>
      <c r="S1970" s="140">
        <v>44417</v>
      </c>
    </row>
    <row r="1971" spans="14:19" ht="24">
      <c r="N1971" s="133" t="s">
        <v>7006</v>
      </c>
      <c r="O1971" s="133" t="s">
        <v>7019</v>
      </c>
      <c r="P1971" s="135" t="s">
        <v>2161</v>
      </c>
      <c r="Q1971" s="145" t="str">
        <f t="shared" si="31"/>
        <v>45 - OUZOUER-SUR-TRÉZÉE</v>
      </c>
      <c r="R1971" s="140">
        <v>44385</v>
      </c>
      <c r="S1971" s="140">
        <v>44417</v>
      </c>
    </row>
    <row r="1972" spans="14:19">
      <c r="N1972" s="133" t="s">
        <v>7006</v>
      </c>
      <c r="O1972" s="133" t="s">
        <v>7020</v>
      </c>
      <c r="P1972" s="135" t="s">
        <v>2162</v>
      </c>
      <c r="Q1972" s="145" t="str">
        <f t="shared" si="31"/>
        <v>45 - SENNELY</v>
      </c>
      <c r="R1972" s="140"/>
      <c r="S1972" s="140"/>
    </row>
    <row r="1973" spans="14:19">
      <c r="N1973" s="133" t="s">
        <v>7006</v>
      </c>
      <c r="O1973" s="133" t="s">
        <v>7021</v>
      </c>
      <c r="P1973" s="135" t="s">
        <v>2163</v>
      </c>
      <c r="Q1973" s="145" t="str">
        <f t="shared" si="31"/>
        <v>45 - THOU</v>
      </c>
      <c r="R1973" s="140">
        <v>44385</v>
      </c>
      <c r="S1973" s="140">
        <v>44417</v>
      </c>
    </row>
    <row r="1974" spans="14:19" ht="60">
      <c r="N1974" s="133" t="s">
        <v>7006</v>
      </c>
      <c r="O1974" s="133" t="s">
        <v>7022</v>
      </c>
      <c r="P1974" s="135" t="s">
        <v>2164</v>
      </c>
      <c r="Q1974" s="145" t="str">
        <f t="shared" si="31"/>
        <v>45 - TIGY: le territoire au sud du cours d’eau « Le Bourillon »</v>
      </c>
      <c r="R1974" s="140"/>
      <c r="S1974" s="140"/>
    </row>
    <row r="1975" spans="14:19" ht="24">
      <c r="N1975" s="133" t="s">
        <v>7006</v>
      </c>
      <c r="O1975" s="133" t="s">
        <v>7023</v>
      </c>
      <c r="P1975" s="135" t="s">
        <v>2165</v>
      </c>
      <c r="Q1975" s="145" t="str">
        <f t="shared" si="31"/>
        <v>45 - VANNES SUR COSSON</v>
      </c>
      <c r="R1975" s="140"/>
      <c r="S1975" s="140"/>
    </row>
    <row r="1976" spans="14:19" ht="72">
      <c r="N1976" s="133" t="s">
        <v>7006</v>
      </c>
      <c r="O1976" s="133" t="s">
        <v>7024</v>
      </c>
      <c r="P1976" s="135" t="s">
        <v>2166</v>
      </c>
      <c r="Q1976" s="145" t="str">
        <f t="shared" si="31"/>
        <v>45 - VIENNE EN VAL : le territoire au sud du cours d’eau « Le Bourillon »</v>
      </c>
      <c r="R1976" s="140"/>
      <c r="S1976" s="140"/>
    </row>
    <row r="1977" spans="14:19">
      <c r="N1977" s="133" t="s">
        <v>7025</v>
      </c>
      <c r="O1977" s="133" t="s">
        <v>7026</v>
      </c>
      <c r="P1977" s="135" t="s">
        <v>2167</v>
      </c>
      <c r="Q1977" s="145" t="str">
        <f t="shared" si="31"/>
        <v>46 - ALBIAC</v>
      </c>
      <c r="R1977" s="140">
        <v>44657</v>
      </c>
      <c r="S1977" s="140">
        <v>44748</v>
      </c>
    </row>
    <row r="1978" spans="14:19">
      <c r="N1978" s="133" t="s">
        <v>7025</v>
      </c>
      <c r="O1978" s="133" t="s">
        <v>7027</v>
      </c>
      <c r="P1978" s="135" t="s">
        <v>2168</v>
      </c>
      <c r="Q1978" s="145" t="str">
        <f t="shared" si="31"/>
        <v>46 - ALVIGNAC</v>
      </c>
      <c r="R1978" s="140">
        <v>44657</v>
      </c>
      <c r="S1978" s="140">
        <v>44764</v>
      </c>
    </row>
    <row r="1979" spans="14:19">
      <c r="N1979" s="133" t="s">
        <v>7025</v>
      </c>
      <c r="O1979" s="133" t="s">
        <v>7028</v>
      </c>
      <c r="P1979" s="135" t="s">
        <v>2169</v>
      </c>
      <c r="Q1979" s="145" t="str">
        <f t="shared" si="31"/>
        <v>46 - ANGLARS</v>
      </c>
      <c r="R1979" s="140">
        <v>44638</v>
      </c>
      <c r="S1979" s="140">
        <v>44732</v>
      </c>
    </row>
    <row r="1980" spans="14:19" ht="24">
      <c r="N1980" s="133" t="s">
        <v>7025</v>
      </c>
      <c r="O1980" s="133" t="s">
        <v>7029</v>
      </c>
      <c r="P1980" s="135" t="s">
        <v>2170</v>
      </c>
      <c r="Q1980" s="145" t="str">
        <f t="shared" si="31"/>
        <v>46 - ANGLARS-NOZAC</v>
      </c>
      <c r="R1980" s="140">
        <v>44665</v>
      </c>
      <c r="S1980" s="140">
        <v>44748</v>
      </c>
    </row>
    <row r="1981" spans="14:19">
      <c r="N1981" s="133" t="s">
        <v>7025</v>
      </c>
      <c r="O1981" s="133" t="s">
        <v>7030</v>
      </c>
      <c r="P1981" s="135" t="s">
        <v>2172</v>
      </c>
      <c r="Q1981" s="145" t="str">
        <f t="shared" si="31"/>
        <v>46 - ASSIER</v>
      </c>
      <c r="R1981" s="140">
        <v>44638</v>
      </c>
      <c r="S1981" s="140">
        <v>44748</v>
      </c>
    </row>
    <row r="1982" spans="14:19">
      <c r="N1982" s="133" t="s">
        <v>7025</v>
      </c>
      <c r="O1982" s="133" t="s">
        <v>7031</v>
      </c>
      <c r="P1982" s="135" t="s">
        <v>2173</v>
      </c>
      <c r="Q1982" s="145" t="str">
        <f t="shared" si="31"/>
        <v>46 - AUTOIRE</v>
      </c>
      <c r="R1982" s="140">
        <v>44657</v>
      </c>
      <c r="S1982" s="140">
        <v>44748</v>
      </c>
    </row>
    <row r="1983" spans="14:19">
      <c r="N1983" s="133" t="s">
        <v>7025</v>
      </c>
      <c r="O1983" s="133" t="s">
        <v>7032</v>
      </c>
      <c r="P1983" s="135" t="s">
        <v>2174</v>
      </c>
      <c r="Q1983" s="145" t="str">
        <f t="shared" si="31"/>
        <v>46 - AYNAC</v>
      </c>
      <c r="R1983" s="140">
        <v>44657</v>
      </c>
      <c r="S1983" s="140">
        <v>44748</v>
      </c>
    </row>
    <row r="1984" spans="14:19">
      <c r="N1984" s="133" t="s">
        <v>7025</v>
      </c>
      <c r="O1984" s="133" t="s">
        <v>7033</v>
      </c>
      <c r="P1984" s="135" t="s">
        <v>2175</v>
      </c>
      <c r="Q1984" s="145" t="str">
        <f t="shared" si="31"/>
        <v>46 - BACH</v>
      </c>
      <c r="R1984" s="140">
        <v>44664</v>
      </c>
      <c r="S1984" s="140">
        <v>44673</v>
      </c>
    </row>
    <row r="1985" spans="14:19" ht="24">
      <c r="N1985" s="133" t="s">
        <v>7025</v>
      </c>
      <c r="O1985" s="133" t="s">
        <v>7034</v>
      </c>
      <c r="P1985" s="135" t="s">
        <v>2176</v>
      </c>
      <c r="Q1985" s="145" t="str">
        <f t="shared" si="31"/>
        <v>46 - BAGNAC-SUR-CELE</v>
      </c>
      <c r="R1985" s="140">
        <v>44635</v>
      </c>
      <c r="S1985" s="140">
        <v>44721</v>
      </c>
    </row>
    <row r="1986" spans="14:19">
      <c r="N1986" s="133" t="s">
        <v>7025</v>
      </c>
      <c r="O1986" s="133" t="s">
        <v>7035</v>
      </c>
      <c r="P1986" s="135" t="s">
        <v>2177</v>
      </c>
      <c r="Q1986" s="145" t="str">
        <f t="shared" si="31"/>
        <v>46 - BALADOU</v>
      </c>
      <c r="R1986" s="140">
        <v>44650</v>
      </c>
      <c r="S1986" s="140">
        <v>44764</v>
      </c>
    </row>
    <row r="1987" spans="14:19">
      <c r="N1987" s="133" t="s">
        <v>7025</v>
      </c>
      <c r="O1987" s="133" t="s">
        <v>7036</v>
      </c>
      <c r="P1987" s="135" t="s">
        <v>2178</v>
      </c>
      <c r="Q1987" s="145" t="str">
        <f t="shared" si="31"/>
        <v>46 - BANNES</v>
      </c>
      <c r="R1987" s="140">
        <v>44657</v>
      </c>
      <c r="S1987" s="140">
        <v>44748</v>
      </c>
    </row>
    <row r="1988" spans="14:19">
      <c r="N1988" s="133" t="s">
        <v>7025</v>
      </c>
      <c r="O1988" s="133" t="s">
        <v>7037</v>
      </c>
      <c r="P1988" s="135" t="s">
        <v>2180</v>
      </c>
      <c r="Q1988" s="145" t="str">
        <f t="shared" si="31"/>
        <v>46 - BEAUREGARD</v>
      </c>
      <c r="R1988" s="140">
        <v>44664</v>
      </c>
      <c r="S1988" s="140">
        <v>44673</v>
      </c>
    </row>
    <row r="1989" spans="14:19">
      <c r="N1989" s="133" t="s">
        <v>7025</v>
      </c>
      <c r="O1989" s="133" t="s">
        <v>7038</v>
      </c>
      <c r="P1989" s="135" t="s">
        <v>2181</v>
      </c>
      <c r="Q1989" s="145" t="str">
        <f t="shared" si="31"/>
        <v>46 - BEDUER</v>
      </c>
      <c r="R1989" s="140">
        <v>44664</v>
      </c>
      <c r="S1989" s="140">
        <v>44711</v>
      </c>
    </row>
    <row r="1990" spans="14:19" ht="24">
      <c r="N1990" s="133" t="s">
        <v>7025</v>
      </c>
      <c r="O1990" s="133" t="s">
        <v>7039</v>
      </c>
      <c r="P1990" s="135" t="s">
        <v>2276</v>
      </c>
      <c r="Q1990" s="145" t="str">
        <f t="shared" si="31"/>
        <v>46 - BELLEFONT - LA RAUZE</v>
      </c>
      <c r="R1990" s="140">
        <v>44665</v>
      </c>
      <c r="S1990" s="140">
        <v>44687</v>
      </c>
    </row>
    <row r="1991" spans="14:19" ht="24">
      <c r="N1991" s="133" t="s">
        <v>7025</v>
      </c>
      <c r="O1991" s="133" t="s">
        <v>7040</v>
      </c>
      <c r="P1991" s="135" t="s">
        <v>2182</v>
      </c>
      <c r="Q1991" s="145" t="str">
        <f t="shared" si="31"/>
        <v>46 - BELMONT-BRETENOUX</v>
      </c>
      <c r="R1991" s="140">
        <v>44643</v>
      </c>
      <c r="S1991" s="140">
        <v>44748</v>
      </c>
    </row>
    <row r="1992" spans="14:19">
      <c r="N1992" s="133" t="s">
        <v>7025</v>
      </c>
      <c r="O1992" s="133" t="s">
        <v>7041</v>
      </c>
      <c r="P1992" s="135" t="s">
        <v>2183</v>
      </c>
      <c r="Q1992" s="145" t="str">
        <f t="shared" si="31"/>
        <v>46 - BERGANTY</v>
      </c>
      <c r="R1992" s="140">
        <v>44664</v>
      </c>
      <c r="S1992" s="140">
        <v>44673</v>
      </c>
    </row>
    <row r="1993" spans="14:19">
      <c r="N1993" s="133" t="s">
        <v>7025</v>
      </c>
      <c r="O1993" s="133" t="s">
        <v>7042</v>
      </c>
      <c r="P1993" s="135" t="s">
        <v>2414</v>
      </c>
      <c r="Q1993" s="145" t="str">
        <f t="shared" si="31"/>
        <v>46 - BESSONIES</v>
      </c>
      <c r="R1993" s="140">
        <v>44635</v>
      </c>
      <c r="S1993" s="140">
        <v>44721</v>
      </c>
    </row>
    <row r="1994" spans="14:19">
      <c r="N1994" s="133" t="s">
        <v>7025</v>
      </c>
      <c r="O1994" s="133" t="s">
        <v>7043</v>
      </c>
      <c r="P1994" s="135" t="s">
        <v>2184</v>
      </c>
      <c r="Q1994" s="145" t="str">
        <f t="shared" si="31"/>
        <v>46 - BETAILLE</v>
      </c>
      <c r="R1994" s="140">
        <v>44657</v>
      </c>
      <c r="S1994" s="140">
        <v>44748</v>
      </c>
    </row>
    <row r="1995" spans="14:19" ht="24">
      <c r="N1995" s="133" t="s">
        <v>7025</v>
      </c>
      <c r="O1995" s="133" t="s">
        <v>7044</v>
      </c>
      <c r="P1995" s="135" t="s">
        <v>2185</v>
      </c>
      <c r="Q1995" s="145" t="str">
        <f t="shared" ref="Q1995:Q2058" si="32">CONCATENATE(N1995," - ",P1995)</f>
        <v>46 - BIARS SUR CERE</v>
      </c>
      <c r="R1995" s="140">
        <v>44645</v>
      </c>
      <c r="S1995" s="140">
        <v>44748</v>
      </c>
    </row>
    <row r="1996" spans="14:19">
      <c r="N1996" s="133" t="s">
        <v>7025</v>
      </c>
      <c r="O1996" s="133" t="s">
        <v>7045</v>
      </c>
      <c r="P1996" s="135" t="s">
        <v>2186</v>
      </c>
      <c r="Q1996" s="145" t="str">
        <f t="shared" si="32"/>
        <v>46 - BIO</v>
      </c>
      <c r="R1996" s="140">
        <v>44657</v>
      </c>
      <c r="S1996" s="140">
        <v>44748</v>
      </c>
    </row>
    <row r="1997" spans="14:19">
      <c r="N1997" s="133" t="s">
        <v>7025</v>
      </c>
      <c r="O1997" s="133" t="s">
        <v>7046</v>
      </c>
      <c r="P1997" s="135" t="s">
        <v>2187</v>
      </c>
      <c r="Q1997" s="145" t="str">
        <f t="shared" si="32"/>
        <v>46 - BLARS</v>
      </c>
      <c r="R1997" s="140">
        <v>44657</v>
      </c>
      <c r="S1997" s="140">
        <v>44732</v>
      </c>
    </row>
    <row r="1998" spans="14:19">
      <c r="N1998" s="133" t="s">
        <v>7025</v>
      </c>
      <c r="O1998" s="133" t="s">
        <v>7047</v>
      </c>
      <c r="P1998" s="135" t="s">
        <v>2188</v>
      </c>
      <c r="Q1998" s="145" t="str">
        <f t="shared" si="32"/>
        <v>46 - BOISSIERES</v>
      </c>
      <c r="R1998" s="140">
        <v>44665</v>
      </c>
      <c r="S1998" s="140">
        <v>44687</v>
      </c>
    </row>
    <row r="1999" spans="14:19">
      <c r="N1999" s="133" t="s">
        <v>7025</v>
      </c>
      <c r="O1999" s="133" t="s">
        <v>7048</v>
      </c>
      <c r="P1999" s="135" t="s">
        <v>2190</v>
      </c>
      <c r="Q1999" s="145" t="str">
        <f t="shared" si="32"/>
        <v>46 - BOUSSAC</v>
      </c>
      <c r="R1999" s="140">
        <v>44649</v>
      </c>
      <c r="S1999" s="140">
        <v>44732</v>
      </c>
    </row>
    <row r="2000" spans="14:19">
      <c r="N2000" s="133" t="s">
        <v>7025</v>
      </c>
      <c r="O2000" s="133" t="s">
        <v>7049</v>
      </c>
      <c r="P2000" s="135" t="s">
        <v>2192</v>
      </c>
      <c r="Q2000" s="145" t="str">
        <f t="shared" si="32"/>
        <v>46 - BOUZIES</v>
      </c>
      <c r="R2000" s="140">
        <v>44664</v>
      </c>
      <c r="S2000" s="140">
        <v>44673</v>
      </c>
    </row>
    <row r="2001" spans="14:19">
      <c r="N2001" s="133" t="s">
        <v>7025</v>
      </c>
      <c r="O2001" s="133" t="s">
        <v>7050</v>
      </c>
      <c r="P2001" s="135" t="s">
        <v>2194</v>
      </c>
      <c r="Q2001" s="145" t="str">
        <f t="shared" si="32"/>
        <v>46 - BRENGUES</v>
      </c>
      <c r="R2001" s="140">
        <v>44649</v>
      </c>
      <c r="S2001" s="140">
        <v>44732</v>
      </c>
    </row>
    <row r="2002" spans="14:19">
      <c r="N2002" s="133" t="s">
        <v>7025</v>
      </c>
      <c r="O2002" s="133" t="s">
        <v>7051</v>
      </c>
      <c r="P2002" s="135" t="s">
        <v>2193</v>
      </c>
      <c r="Q2002" s="145" t="str">
        <f t="shared" si="32"/>
        <v>46 - BRETENOUX</v>
      </c>
      <c r="R2002" s="140">
        <v>44657</v>
      </c>
      <c r="S2002" s="140">
        <v>44764</v>
      </c>
    </row>
    <row r="2003" spans="14:19">
      <c r="N2003" s="133" t="s">
        <v>7025</v>
      </c>
      <c r="O2003" s="133" t="s">
        <v>7052</v>
      </c>
      <c r="P2003" s="135" t="s">
        <v>2195</v>
      </c>
      <c r="Q2003" s="145" t="str">
        <f t="shared" si="32"/>
        <v>46 - CABRERETS</v>
      </c>
      <c r="R2003" s="140">
        <v>44664</v>
      </c>
      <c r="S2003" s="140">
        <v>44687</v>
      </c>
    </row>
    <row r="2004" spans="14:19">
      <c r="N2004" s="133" t="s">
        <v>7025</v>
      </c>
      <c r="O2004" s="133" t="s">
        <v>7053</v>
      </c>
      <c r="P2004" s="135" t="s">
        <v>2196</v>
      </c>
      <c r="Q2004" s="145" t="str">
        <f t="shared" si="32"/>
        <v>46 - CADRIEU</v>
      </c>
      <c r="R2004" s="140">
        <v>44664</v>
      </c>
      <c r="S2004" s="140">
        <v>44711</v>
      </c>
    </row>
    <row r="2005" spans="14:19">
      <c r="N2005" s="133" t="s">
        <v>7025</v>
      </c>
      <c r="O2005" s="133" t="s">
        <v>7054</v>
      </c>
      <c r="P2005" s="135" t="s">
        <v>2197</v>
      </c>
      <c r="Q2005" s="145" t="str">
        <f t="shared" si="32"/>
        <v>46 - CAHUS</v>
      </c>
      <c r="R2005" s="140">
        <v>44645</v>
      </c>
      <c r="S2005" s="140">
        <v>44748</v>
      </c>
    </row>
    <row r="2006" spans="14:19">
      <c r="N2006" s="133" t="s">
        <v>7025</v>
      </c>
      <c r="O2006" s="133" t="s">
        <v>7055</v>
      </c>
      <c r="P2006" s="135" t="s">
        <v>2198</v>
      </c>
      <c r="Q2006" s="145" t="str">
        <f t="shared" si="32"/>
        <v>46 - CAJARC</v>
      </c>
      <c r="R2006" s="140">
        <v>44664</v>
      </c>
      <c r="S2006" s="140">
        <v>44711</v>
      </c>
    </row>
    <row r="2007" spans="14:19">
      <c r="N2007" s="133" t="s">
        <v>7025</v>
      </c>
      <c r="O2007" s="133" t="s">
        <v>7056</v>
      </c>
      <c r="P2007" s="135" t="s">
        <v>2199</v>
      </c>
      <c r="Q2007" s="145" t="str">
        <f t="shared" si="32"/>
        <v>46 - CALAMANE</v>
      </c>
      <c r="R2007" s="140">
        <v>44665</v>
      </c>
      <c r="S2007" s="140">
        <v>44687</v>
      </c>
    </row>
    <row r="2008" spans="14:19">
      <c r="N2008" s="133" t="s">
        <v>7025</v>
      </c>
      <c r="O2008" s="133" t="s">
        <v>7057</v>
      </c>
      <c r="P2008" s="135" t="s">
        <v>678</v>
      </c>
      <c r="Q2008" s="145" t="str">
        <f t="shared" si="32"/>
        <v>46 - CALES</v>
      </c>
      <c r="R2008" s="140">
        <v>44657</v>
      </c>
      <c r="S2008" s="140">
        <v>44764</v>
      </c>
    </row>
    <row r="2009" spans="14:19">
      <c r="N2009" s="133" t="s">
        <v>7025</v>
      </c>
      <c r="O2009" s="133" t="s">
        <v>7058</v>
      </c>
      <c r="P2009" s="135" t="s">
        <v>2200</v>
      </c>
      <c r="Q2009" s="145" t="str">
        <f t="shared" si="32"/>
        <v>46 - CALVIGNAC</v>
      </c>
      <c r="R2009" s="140">
        <v>44664</v>
      </c>
      <c r="S2009" s="140">
        <v>44711</v>
      </c>
    </row>
    <row r="2010" spans="14:19">
      <c r="N2010" s="133" t="s">
        <v>7025</v>
      </c>
      <c r="O2010" s="133" t="s">
        <v>7059</v>
      </c>
      <c r="P2010" s="135" t="s">
        <v>2201</v>
      </c>
      <c r="Q2010" s="145" t="str">
        <f t="shared" si="32"/>
        <v>46 - CAMBES</v>
      </c>
      <c r="R2010" s="140">
        <v>44649</v>
      </c>
      <c r="S2010" s="140">
        <v>44732</v>
      </c>
    </row>
    <row r="2011" spans="14:19">
      <c r="N2011" s="133" t="s">
        <v>7025</v>
      </c>
      <c r="O2011" s="133" t="s">
        <v>7060</v>
      </c>
      <c r="P2011" s="135" t="s">
        <v>2202</v>
      </c>
      <c r="Q2011" s="145" t="str">
        <f t="shared" si="32"/>
        <v>46 - CAMBOULIT</v>
      </c>
      <c r="R2011" s="140">
        <v>44649</v>
      </c>
      <c r="S2011" s="140">
        <v>44732</v>
      </c>
    </row>
    <row r="2012" spans="14:19">
      <c r="N2012" s="133" t="s">
        <v>7025</v>
      </c>
      <c r="O2012" s="133" t="s">
        <v>7061</v>
      </c>
      <c r="P2012" s="135" t="s">
        <v>2203</v>
      </c>
      <c r="Q2012" s="145" t="str">
        <f t="shared" si="32"/>
        <v>46 - CAMBURAT</v>
      </c>
      <c r="R2012" s="140">
        <v>44638</v>
      </c>
      <c r="S2012" s="140">
        <v>44732</v>
      </c>
    </row>
    <row r="2013" spans="14:19" ht="24">
      <c r="N2013" s="133" t="s">
        <v>7025</v>
      </c>
      <c r="O2013" s="133" t="s">
        <v>7062</v>
      </c>
      <c r="P2013" s="135" t="s">
        <v>2204</v>
      </c>
      <c r="Q2013" s="145" t="str">
        <f t="shared" si="32"/>
        <v>46 - CANIAC-DU-CAUSSE</v>
      </c>
      <c r="R2013" s="140">
        <v>44657</v>
      </c>
      <c r="S2013" s="140">
        <v>44732</v>
      </c>
    </row>
    <row r="2014" spans="14:19">
      <c r="N2014" s="133" t="s">
        <v>7025</v>
      </c>
      <c r="O2014" s="133" t="s">
        <v>7063</v>
      </c>
      <c r="P2014" s="135" t="s">
        <v>2205</v>
      </c>
      <c r="Q2014" s="145" t="str">
        <f t="shared" si="32"/>
        <v>46 - CARAYAC</v>
      </c>
      <c r="R2014" s="140">
        <v>44664</v>
      </c>
      <c r="S2014" s="140">
        <v>44711</v>
      </c>
    </row>
    <row r="2015" spans="14:19">
      <c r="N2015" s="133" t="s">
        <v>7025</v>
      </c>
      <c r="O2015" s="133" t="s">
        <v>7064</v>
      </c>
      <c r="P2015" s="135" t="s">
        <v>2206</v>
      </c>
      <c r="Q2015" s="145" t="str">
        <f t="shared" si="32"/>
        <v>46 - CARDAILLAC</v>
      </c>
      <c r="R2015" s="140">
        <v>44638</v>
      </c>
      <c r="S2015" s="140">
        <v>44732</v>
      </c>
    </row>
    <row r="2016" spans="14:19">
      <c r="N2016" s="133" t="s">
        <v>7025</v>
      </c>
      <c r="O2016" s="133" t="s">
        <v>7065</v>
      </c>
      <c r="P2016" s="135" t="s">
        <v>2207</v>
      </c>
      <c r="Q2016" s="145" t="str">
        <f t="shared" si="32"/>
        <v>46 - CARENNAC</v>
      </c>
      <c r="R2016" s="140">
        <v>44657</v>
      </c>
      <c r="S2016" s="140">
        <v>44748</v>
      </c>
    </row>
    <row r="2017" spans="14:19">
      <c r="N2017" s="133" t="s">
        <v>7025</v>
      </c>
      <c r="O2017" s="133" t="s">
        <v>7066</v>
      </c>
      <c r="P2017" s="135" t="s">
        <v>2208</v>
      </c>
      <c r="Q2017" s="145" t="str">
        <f t="shared" si="32"/>
        <v>46 - CARLUCET</v>
      </c>
      <c r="R2017" s="140">
        <v>44657</v>
      </c>
      <c r="S2017" s="140">
        <v>44748</v>
      </c>
    </row>
    <row r="2018" spans="14:19">
      <c r="N2018" s="133" t="s">
        <v>7025</v>
      </c>
      <c r="O2018" s="133" t="s">
        <v>7067</v>
      </c>
      <c r="P2018" s="135" t="s">
        <v>2209</v>
      </c>
      <c r="Q2018" s="145" t="str">
        <f t="shared" si="32"/>
        <v>46 - CASSAGNES</v>
      </c>
      <c r="R2018" s="140">
        <v>44676</v>
      </c>
      <c r="S2018" s="140">
        <v>44687</v>
      </c>
    </row>
    <row r="2019" spans="14:19">
      <c r="N2019" s="133" t="s">
        <v>7025</v>
      </c>
      <c r="O2019" s="133" t="s">
        <v>7068</v>
      </c>
      <c r="P2019" s="135" t="s">
        <v>2210</v>
      </c>
      <c r="Q2019" s="145" t="str">
        <f t="shared" si="32"/>
        <v>46 - CATUS</v>
      </c>
      <c r="R2019" s="140">
        <v>44665</v>
      </c>
      <c r="S2019" s="140">
        <v>44687</v>
      </c>
    </row>
    <row r="2020" spans="14:19">
      <c r="N2020" s="133" t="s">
        <v>7025</v>
      </c>
      <c r="O2020" s="133" t="s">
        <v>7069</v>
      </c>
      <c r="P2020" s="135" t="s">
        <v>2211</v>
      </c>
      <c r="Q2020" s="145" t="str">
        <f t="shared" si="32"/>
        <v>46 - CAVAGNAC</v>
      </c>
      <c r="R2020" s="140">
        <v>44650</v>
      </c>
      <c r="S2020" s="140">
        <v>44748</v>
      </c>
    </row>
    <row r="2021" spans="14:19">
      <c r="N2021" s="133" t="s">
        <v>7025</v>
      </c>
      <c r="O2021" s="133" t="s">
        <v>7070</v>
      </c>
      <c r="P2021" s="135" t="s">
        <v>2212</v>
      </c>
      <c r="Q2021" s="145" t="str">
        <f t="shared" si="32"/>
        <v>46 - CAZALS</v>
      </c>
      <c r="R2021" s="140">
        <v>44676</v>
      </c>
      <c r="S2021" s="140">
        <v>44732</v>
      </c>
    </row>
    <row r="2022" spans="14:19">
      <c r="N2022" s="133" t="s">
        <v>7025</v>
      </c>
      <c r="O2022" s="133" t="s">
        <v>7071</v>
      </c>
      <c r="P2022" s="135" t="s">
        <v>2213</v>
      </c>
      <c r="Q2022" s="145" t="str">
        <f t="shared" si="32"/>
        <v>46 - CAZILLAC</v>
      </c>
      <c r="R2022" s="140">
        <v>44650</v>
      </c>
      <c r="S2022" s="140">
        <v>44732</v>
      </c>
    </row>
    <row r="2023" spans="14:19">
      <c r="N2023" s="133" t="s">
        <v>7025</v>
      </c>
      <c r="O2023" s="133" t="s">
        <v>7072</v>
      </c>
      <c r="P2023" s="135" t="s">
        <v>2214</v>
      </c>
      <c r="Q2023" s="145" t="str">
        <f t="shared" si="32"/>
        <v>46 - CENEVIERES</v>
      </c>
      <c r="R2023" s="140">
        <v>44664</v>
      </c>
      <c r="S2023" s="140">
        <v>44673</v>
      </c>
    </row>
    <row r="2024" spans="14:19" ht="24">
      <c r="N2024" s="133" t="s">
        <v>7025</v>
      </c>
      <c r="O2024" s="133" t="s">
        <v>7073</v>
      </c>
      <c r="P2024" s="135" t="s">
        <v>2265</v>
      </c>
      <c r="Q2024" s="145" t="str">
        <f t="shared" si="32"/>
        <v>46 - COEUR DE CAUSSE</v>
      </c>
      <c r="R2024" s="140">
        <v>44657</v>
      </c>
      <c r="S2024" s="140">
        <v>44748</v>
      </c>
    </row>
    <row r="2025" spans="14:19">
      <c r="N2025" s="133" t="s">
        <v>7025</v>
      </c>
      <c r="O2025" s="133" t="s">
        <v>7074</v>
      </c>
      <c r="P2025" s="135" t="s">
        <v>2215</v>
      </c>
      <c r="Q2025" s="145" t="str">
        <f t="shared" si="32"/>
        <v>46 - CONCORES</v>
      </c>
      <c r="R2025" s="140">
        <v>44665</v>
      </c>
      <c r="S2025" s="140">
        <v>44732</v>
      </c>
    </row>
    <row r="2026" spans="14:19">
      <c r="N2026" s="133" t="s">
        <v>7025</v>
      </c>
      <c r="O2026" s="133" t="s">
        <v>7075</v>
      </c>
      <c r="P2026" s="135" t="s">
        <v>2216</v>
      </c>
      <c r="Q2026" s="145" t="str">
        <f t="shared" si="32"/>
        <v>46 - CONCOTS</v>
      </c>
      <c r="R2026" s="140">
        <v>44664</v>
      </c>
      <c r="S2026" s="140">
        <v>44673</v>
      </c>
    </row>
    <row r="2027" spans="14:19">
      <c r="N2027" s="133" t="s">
        <v>7025</v>
      </c>
      <c r="O2027" s="133" t="s">
        <v>7076</v>
      </c>
      <c r="P2027" s="135" t="s">
        <v>2217</v>
      </c>
      <c r="Q2027" s="145" t="str">
        <f t="shared" si="32"/>
        <v>46 - CONDAT</v>
      </c>
      <c r="R2027" s="140">
        <v>44657</v>
      </c>
      <c r="S2027" s="140">
        <v>44748</v>
      </c>
    </row>
    <row r="2028" spans="14:19">
      <c r="N2028" s="133" t="s">
        <v>7025</v>
      </c>
      <c r="O2028" s="133" t="s">
        <v>7077</v>
      </c>
      <c r="P2028" s="135" t="s">
        <v>2218</v>
      </c>
      <c r="Q2028" s="145" t="str">
        <f t="shared" si="32"/>
        <v>46 - CORN</v>
      </c>
      <c r="R2028" s="140">
        <v>44649</v>
      </c>
      <c r="S2028" s="140">
        <v>44732</v>
      </c>
    </row>
    <row r="2029" spans="14:19">
      <c r="N2029" s="133" t="s">
        <v>7025</v>
      </c>
      <c r="O2029" s="133" t="s">
        <v>7078</v>
      </c>
      <c r="P2029" s="135" t="s">
        <v>2219</v>
      </c>
      <c r="Q2029" s="145" t="str">
        <f t="shared" si="32"/>
        <v>46 - CORNAC</v>
      </c>
      <c r="R2029" s="140">
        <v>44643</v>
      </c>
      <c r="S2029" s="140">
        <v>44748</v>
      </c>
    </row>
    <row r="2030" spans="14:19">
      <c r="N2030" s="133" t="s">
        <v>7025</v>
      </c>
      <c r="O2030" s="133" t="s">
        <v>7079</v>
      </c>
      <c r="P2030" s="135" t="s">
        <v>2220</v>
      </c>
      <c r="Q2030" s="145" t="str">
        <f t="shared" si="32"/>
        <v>46 - COUZOU</v>
      </c>
      <c r="R2030" s="140">
        <v>44657</v>
      </c>
      <c r="S2030" s="140">
        <v>44748</v>
      </c>
    </row>
    <row r="2031" spans="14:19">
      <c r="N2031" s="133" t="s">
        <v>7025</v>
      </c>
      <c r="O2031" s="133" t="s">
        <v>7080</v>
      </c>
      <c r="P2031" s="135" t="s">
        <v>2221</v>
      </c>
      <c r="Q2031" s="145" t="str">
        <f t="shared" si="32"/>
        <v>46 - CRAS</v>
      </c>
      <c r="R2031" s="140">
        <v>44665</v>
      </c>
      <c r="S2031" s="140">
        <v>44687</v>
      </c>
    </row>
    <row r="2032" spans="14:19">
      <c r="N2032" s="133" t="s">
        <v>7025</v>
      </c>
      <c r="O2032" s="133" t="s">
        <v>7081</v>
      </c>
      <c r="P2032" s="135" t="s">
        <v>2222</v>
      </c>
      <c r="Q2032" s="145" t="str">
        <f t="shared" si="32"/>
        <v>46 - CRAYSSAC</v>
      </c>
      <c r="R2032" s="140">
        <v>44665</v>
      </c>
      <c r="S2032" s="140">
        <v>44687</v>
      </c>
    </row>
    <row r="2033" spans="14:19">
      <c r="N2033" s="133" t="s">
        <v>7025</v>
      </c>
      <c r="O2033" s="133" t="s">
        <v>7082</v>
      </c>
      <c r="P2033" s="135" t="s">
        <v>2223</v>
      </c>
      <c r="Q2033" s="145" t="str">
        <f t="shared" si="32"/>
        <v>46 - CREGOLS</v>
      </c>
      <c r="R2033" s="140">
        <v>44664</v>
      </c>
      <c r="S2033" s="140">
        <v>44673</v>
      </c>
    </row>
    <row r="2034" spans="14:19">
      <c r="N2034" s="133" t="s">
        <v>7025</v>
      </c>
      <c r="O2034" s="133" t="s">
        <v>7083</v>
      </c>
      <c r="P2034" s="135" t="s">
        <v>2224</v>
      </c>
      <c r="Q2034" s="145" t="str">
        <f t="shared" si="32"/>
        <v>46 - CRESSENSAC</v>
      </c>
      <c r="R2034" s="140">
        <v>44650</v>
      </c>
      <c r="S2034" s="140">
        <v>44764</v>
      </c>
    </row>
    <row r="2035" spans="14:19">
      <c r="N2035" s="133" t="s">
        <v>7025</v>
      </c>
      <c r="O2035" s="133" t="s">
        <v>7084</v>
      </c>
      <c r="P2035" s="135" t="s">
        <v>732</v>
      </c>
      <c r="Q2035" s="145" t="str">
        <f t="shared" si="32"/>
        <v>46 - CREYSSE</v>
      </c>
      <c r="R2035" s="140">
        <v>44657</v>
      </c>
      <c r="S2035" s="140">
        <v>44764</v>
      </c>
    </row>
    <row r="2036" spans="14:19">
      <c r="N2036" s="133" t="s">
        <v>7025</v>
      </c>
      <c r="O2036" s="133" t="s">
        <v>7085</v>
      </c>
      <c r="P2036" s="135" t="s">
        <v>2225</v>
      </c>
      <c r="Q2036" s="145" t="str">
        <f t="shared" si="32"/>
        <v>46 - CUZANCE</v>
      </c>
      <c r="R2036" s="140">
        <v>44650</v>
      </c>
      <c r="S2036" s="140">
        <v>44764</v>
      </c>
    </row>
    <row r="2037" spans="14:19">
      <c r="N2037" s="133" t="s">
        <v>7025</v>
      </c>
      <c r="O2037" s="133" t="s">
        <v>7086</v>
      </c>
      <c r="P2037" s="135" t="s">
        <v>2226</v>
      </c>
      <c r="Q2037" s="145" t="str">
        <f t="shared" si="32"/>
        <v>46 - DEGAGNAC</v>
      </c>
      <c r="R2037" s="140">
        <v>44665</v>
      </c>
      <c r="S2037" s="140">
        <v>44732</v>
      </c>
    </row>
    <row r="2038" spans="14:19">
      <c r="N2038" s="133" t="s">
        <v>7025</v>
      </c>
      <c r="O2038" s="133" t="s">
        <v>7087</v>
      </c>
      <c r="P2038" s="135" t="s">
        <v>2227</v>
      </c>
      <c r="Q2038" s="145" t="str">
        <f t="shared" si="32"/>
        <v>46 - DURAVEL</v>
      </c>
      <c r="R2038" s="140">
        <v>44676</v>
      </c>
      <c r="S2038" s="140">
        <v>44687</v>
      </c>
    </row>
    <row r="2039" spans="14:19">
      <c r="N2039" s="133" t="s">
        <v>7025</v>
      </c>
      <c r="O2039" s="133" t="s">
        <v>7088</v>
      </c>
      <c r="P2039" s="135" t="s">
        <v>2228</v>
      </c>
      <c r="Q2039" s="145" t="str">
        <f t="shared" si="32"/>
        <v>46 - DURBANS</v>
      </c>
      <c r="R2039" s="140">
        <v>44649</v>
      </c>
      <c r="S2039" s="140">
        <v>44748</v>
      </c>
    </row>
    <row r="2040" spans="14:19" ht="36">
      <c r="N2040" s="133" t="s">
        <v>7025</v>
      </c>
      <c r="O2040" s="133" t="s">
        <v>7089</v>
      </c>
      <c r="P2040" s="135" t="s">
        <v>2229</v>
      </c>
      <c r="Q2040" s="145" t="str">
        <f t="shared" si="32"/>
        <v>46 - ESPAGNAC-SAINTE-EULALIE</v>
      </c>
      <c r="R2040" s="140">
        <v>44649</v>
      </c>
      <c r="S2040" s="140">
        <v>44732</v>
      </c>
    </row>
    <row r="2041" spans="14:19">
      <c r="N2041" s="133" t="s">
        <v>7025</v>
      </c>
      <c r="O2041" s="133" t="s">
        <v>7090</v>
      </c>
      <c r="P2041" s="135" t="s">
        <v>2230</v>
      </c>
      <c r="Q2041" s="145" t="str">
        <f t="shared" si="32"/>
        <v>46 - ESPEDAILLAC</v>
      </c>
      <c r="R2041" s="140">
        <v>44649</v>
      </c>
      <c r="S2041" s="140">
        <v>44748</v>
      </c>
    </row>
    <row r="2042" spans="14:19">
      <c r="N2042" s="133" t="s">
        <v>7025</v>
      </c>
      <c r="O2042" s="133" t="s">
        <v>7091</v>
      </c>
      <c r="P2042" s="135" t="s">
        <v>2231</v>
      </c>
      <c r="Q2042" s="145" t="str">
        <f t="shared" si="32"/>
        <v>46 - ESPERE</v>
      </c>
      <c r="R2042" s="140">
        <v>44665</v>
      </c>
      <c r="S2042" s="140">
        <v>44687</v>
      </c>
    </row>
    <row r="2043" spans="14:19">
      <c r="N2043" s="133" t="s">
        <v>7025</v>
      </c>
      <c r="O2043" s="133" t="s">
        <v>7092</v>
      </c>
      <c r="P2043" s="135" t="s">
        <v>2232</v>
      </c>
      <c r="Q2043" s="145" t="str">
        <f t="shared" si="32"/>
        <v>46 - ESPEYROUX</v>
      </c>
      <c r="R2043" s="140">
        <v>44638</v>
      </c>
      <c r="S2043" s="140">
        <v>44748</v>
      </c>
    </row>
    <row r="2044" spans="14:19">
      <c r="N2044" s="133" t="s">
        <v>7025</v>
      </c>
      <c r="O2044" s="133" t="s">
        <v>7093</v>
      </c>
      <c r="P2044" s="135" t="s">
        <v>2233</v>
      </c>
      <c r="Q2044" s="145" t="str">
        <f t="shared" si="32"/>
        <v>46 - ESTAL</v>
      </c>
      <c r="R2044" s="140">
        <v>44643</v>
      </c>
      <c r="S2044" s="140">
        <v>44748</v>
      </c>
    </row>
    <row r="2045" spans="14:19">
      <c r="N2045" s="133" t="s">
        <v>7025</v>
      </c>
      <c r="O2045" s="133" t="s">
        <v>7094</v>
      </c>
      <c r="P2045" s="135" t="s">
        <v>2234</v>
      </c>
      <c r="Q2045" s="145" t="str">
        <f t="shared" si="32"/>
        <v>46 - FAJOLES</v>
      </c>
      <c r="R2045" s="140">
        <v>44665</v>
      </c>
      <c r="S2045" s="140">
        <v>44732</v>
      </c>
    </row>
    <row r="2046" spans="14:19">
      <c r="N2046" s="133" t="s">
        <v>7025</v>
      </c>
      <c r="O2046" s="133" t="s">
        <v>7095</v>
      </c>
      <c r="P2046" s="135" t="s">
        <v>2235</v>
      </c>
      <c r="Q2046" s="145" t="str">
        <f t="shared" si="32"/>
        <v>46 - FAYCELLES</v>
      </c>
      <c r="R2046" s="140">
        <v>44664</v>
      </c>
      <c r="S2046" s="140">
        <v>44711</v>
      </c>
    </row>
    <row r="2047" spans="14:19">
      <c r="N2047" s="133" t="s">
        <v>7025</v>
      </c>
      <c r="O2047" s="133" t="s">
        <v>7096</v>
      </c>
      <c r="P2047" s="135" t="s">
        <v>2236</v>
      </c>
      <c r="Q2047" s="145" t="str">
        <f t="shared" si="32"/>
        <v>46 - FELZINS</v>
      </c>
      <c r="R2047" s="140">
        <v>44680</v>
      </c>
      <c r="S2047" s="140">
        <v>44721</v>
      </c>
    </row>
    <row r="2048" spans="14:19">
      <c r="N2048" s="133" t="s">
        <v>7025</v>
      </c>
      <c r="O2048" s="133" t="s">
        <v>7097</v>
      </c>
      <c r="P2048" s="135" t="s">
        <v>2237</v>
      </c>
      <c r="Q2048" s="145" t="str">
        <f t="shared" si="32"/>
        <v>46 - FIGEAC</v>
      </c>
      <c r="R2048" s="140">
        <v>44638</v>
      </c>
      <c r="S2048" s="140">
        <v>44721</v>
      </c>
    </row>
    <row r="2049" spans="14:19">
      <c r="N2049" s="133" t="s">
        <v>7025</v>
      </c>
      <c r="O2049" s="133" t="s">
        <v>7098</v>
      </c>
      <c r="P2049" s="135" t="s">
        <v>2238</v>
      </c>
      <c r="Q2049" s="145" t="str">
        <f t="shared" si="32"/>
        <v>46 - FLAUJAC-GARE</v>
      </c>
      <c r="R2049" s="140">
        <v>44649</v>
      </c>
      <c r="S2049" s="140">
        <v>44748</v>
      </c>
    </row>
    <row r="2050" spans="14:19">
      <c r="N2050" s="133" t="s">
        <v>7025</v>
      </c>
      <c r="O2050" s="133" t="s">
        <v>7099</v>
      </c>
      <c r="P2050" s="135" t="s">
        <v>2239</v>
      </c>
      <c r="Q2050" s="145" t="str">
        <f t="shared" si="32"/>
        <v>46 - FLOIRAC</v>
      </c>
      <c r="R2050" s="140">
        <v>44657</v>
      </c>
      <c r="S2050" s="140">
        <v>44764</v>
      </c>
    </row>
    <row r="2051" spans="14:19">
      <c r="N2051" s="133" t="s">
        <v>7025</v>
      </c>
      <c r="O2051" s="133" t="s">
        <v>7100</v>
      </c>
      <c r="P2051" s="135" t="s">
        <v>2240</v>
      </c>
      <c r="Q2051" s="145" t="str">
        <f t="shared" si="32"/>
        <v>46 - FONS</v>
      </c>
      <c r="R2051" s="140">
        <v>44638</v>
      </c>
      <c r="S2051" s="140">
        <v>44732</v>
      </c>
    </row>
    <row r="2052" spans="14:19">
      <c r="N2052" s="133" t="s">
        <v>7025</v>
      </c>
      <c r="O2052" s="133" t="s">
        <v>7101</v>
      </c>
      <c r="P2052" s="135" t="s">
        <v>2241</v>
      </c>
      <c r="Q2052" s="145" t="str">
        <f t="shared" si="32"/>
        <v>46 - FOURMAGNAC</v>
      </c>
      <c r="R2052" s="140">
        <v>44638</v>
      </c>
      <c r="S2052" s="140">
        <v>44732</v>
      </c>
    </row>
    <row r="2053" spans="14:19">
      <c r="N2053" s="133" t="s">
        <v>7025</v>
      </c>
      <c r="O2053" s="133" t="s">
        <v>7102</v>
      </c>
      <c r="P2053" s="135" t="s">
        <v>2242</v>
      </c>
      <c r="Q2053" s="145" t="str">
        <f t="shared" si="32"/>
        <v>46 - FRANCOULES</v>
      </c>
      <c r="R2053" s="140">
        <v>44665</v>
      </c>
      <c r="S2053" s="140">
        <v>44687</v>
      </c>
    </row>
    <row r="2054" spans="14:19">
      <c r="N2054" s="133" t="s">
        <v>7025</v>
      </c>
      <c r="O2054" s="133" t="s">
        <v>7103</v>
      </c>
      <c r="P2054" s="135" t="s">
        <v>2243</v>
      </c>
      <c r="Q2054" s="145" t="str">
        <f t="shared" si="32"/>
        <v>46 - FRAYSSINET</v>
      </c>
      <c r="R2054" s="140">
        <v>44665</v>
      </c>
      <c r="S2054" s="140">
        <v>44748</v>
      </c>
    </row>
    <row r="2055" spans="14:19" ht="24">
      <c r="N2055" s="133" t="s">
        <v>7025</v>
      </c>
      <c r="O2055" s="133" t="s">
        <v>7104</v>
      </c>
      <c r="P2055" s="135" t="s">
        <v>2244</v>
      </c>
      <c r="Q2055" s="145" t="str">
        <f t="shared" si="32"/>
        <v>46 - FRAYSSINET-LE-GELAT</v>
      </c>
      <c r="R2055" s="140">
        <v>44676</v>
      </c>
      <c r="S2055" s="140">
        <v>44732</v>
      </c>
    </row>
    <row r="2056" spans="14:19">
      <c r="N2056" s="133" t="s">
        <v>7025</v>
      </c>
      <c r="O2056" s="133" t="s">
        <v>7105</v>
      </c>
      <c r="P2056" s="135" t="s">
        <v>2245</v>
      </c>
      <c r="Q2056" s="145" t="str">
        <f t="shared" si="32"/>
        <v>46 - FRAYSSINHES</v>
      </c>
      <c r="R2056" s="140">
        <v>44643</v>
      </c>
      <c r="S2056" s="140">
        <v>44748</v>
      </c>
    </row>
    <row r="2057" spans="14:19">
      <c r="N2057" s="133" t="s">
        <v>7025</v>
      </c>
      <c r="O2057" s="133" t="s">
        <v>7106</v>
      </c>
      <c r="P2057" s="135" t="s">
        <v>2246</v>
      </c>
      <c r="Q2057" s="145" t="str">
        <f t="shared" si="32"/>
        <v>46 - FRONTENAC</v>
      </c>
      <c r="R2057" s="140">
        <v>44664</v>
      </c>
      <c r="S2057" s="140">
        <v>44711</v>
      </c>
    </row>
    <row r="2058" spans="14:19" ht="24">
      <c r="N2058" s="133" t="s">
        <v>7025</v>
      </c>
      <c r="O2058" s="133" t="s">
        <v>7107</v>
      </c>
      <c r="P2058" s="135" t="s">
        <v>2247</v>
      </c>
      <c r="Q2058" s="145" t="str">
        <f t="shared" si="32"/>
        <v>46 - GAGNAC SUR CERE</v>
      </c>
      <c r="R2058" s="140">
        <v>44645</v>
      </c>
      <c r="S2058" s="140">
        <v>44748</v>
      </c>
    </row>
    <row r="2059" spans="14:19">
      <c r="N2059" s="133" t="s">
        <v>7025</v>
      </c>
      <c r="O2059" s="133" t="s">
        <v>7108</v>
      </c>
      <c r="P2059" s="135" t="s">
        <v>2248</v>
      </c>
      <c r="Q2059" s="145" t="str">
        <f t="shared" ref="Q2059:Q2122" si="33">CONCATENATE(N2059," - ",P2059)</f>
        <v>46 - GIGNAC</v>
      </c>
      <c r="R2059" s="140">
        <v>44650</v>
      </c>
      <c r="S2059" s="140">
        <v>44764</v>
      </c>
    </row>
    <row r="2060" spans="14:19">
      <c r="N2060" s="133" t="s">
        <v>7025</v>
      </c>
      <c r="O2060" s="133" t="s">
        <v>7109</v>
      </c>
      <c r="P2060" s="135" t="s">
        <v>2249</v>
      </c>
      <c r="Q2060" s="145" t="str">
        <f t="shared" si="33"/>
        <v>46 - GIGOUZAC</v>
      </c>
      <c r="R2060" s="140">
        <v>44665</v>
      </c>
      <c r="S2060" s="140">
        <v>44687</v>
      </c>
    </row>
    <row r="2061" spans="14:19">
      <c r="N2061" s="133" t="s">
        <v>7025</v>
      </c>
      <c r="O2061" s="133" t="s">
        <v>7110</v>
      </c>
      <c r="P2061" s="135" t="s">
        <v>2250</v>
      </c>
      <c r="Q2061" s="145" t="str">
        <f t="shared" si="33"/>
        <v>46 - GINDOU</v>
      </c>
      <c r="R2061" s="140">
        <v>44665</v>
      </c>
      <c r="S2061" s="140">
        <v>44687</v>
      </c>
    </row>
    <row r="2062" spans="14:19">
      <c r="N2062" s="133" t="s">
        <v>7025</v>
      </c>
      <c r="O2062" s="133" t="s">
        <v>7111</v>
      </c>
      <c r="P2062" s="135" t="s">
        <v>2251</v>
      </c>
      <c r="Q2062" s="145" t="str">
        <f t="shared" si="33"/>
        <v>46 - GINOUILLAC</v>
      </c>
      <c r="R2062" s="140">
        <v>44657</v>
      </c>
      <c r="S2062" s="140">
        <v>44748</v>
      </c>
    </row>
    <row r="2063" spans="14:19">
      <c r="N2063" s="133" t="s">
        <v>7025</v>
      </c>
      <c r="O2063" s="133" t="s">
        <v>7112</v>
      </c>
      <c r="P2063" s="135" t="s">
        <v>2252</v>
      </c>
      <c r="Q2063" s="145" t="str">
        <f t="shared" si="33"/>
        <v>46 - GINTRAC</v>
      </c>
      <c r="R2063" s="140">
        <v>44657</v>
      </c>
      <c r="S2063" s="140">
        <v>44748</v>
      </c>
    </row>
    <row r="2064" spans="14:19">
      <c r="N2064" s="133" t="s">
        <v>7025</v>
      </c>
      <c r="O2064" s="133" t="s">
        <v>7113</v>
      </c>
      <c r="P2064" s="135" t="s">
        <v>2253</v>
      </c>
      <c r="Q2064" s="145" t="str">
        <f t="shared" si="33"/>
        <v>46 - GIRAC</v>
      </c>
      <c r="R2064" s="140">
        <v>44657</v>
      </c>
      <c r="S2064" s="140">
        <v>44748</v>
      </c>
    </row>
    <row r="2065" spans="14:19">
      <c r="N2065" s="133" t="s">
        <v>7025</v>
      </c>
      <c r="O2065" s="133" t="s">
        <v>7114</v>
      </c>
      <c r="P2065" s="135" t="s">
        <v>2254</v>
      </c>
      <c r="Q2065" s="145" t="str">
        <f t="shared" si="33"/>
        <v>46 - GLANES</v>
      </c>
      <c r="R2065" s="140">
        <v>44645</v>
      </c>
      <c r="S2065" s="140">
        <v>44748</v>
      </c>
    </row>
    <row r="2066" spans="14:19">
      <c r="N2066" s="133" t="s">
        <v>7025</v>
      </c>
      <c r="O2066" s="133" t="s">
        <v>7115</v>
      </c>
      <c r="P2066" s="135" t="s">
        <v>2255</v>
      </c>
      <c r="Q2066" s="145" t="str">
        <f t="shared" si="33"/>
        <v>46 - GORSES</v>
      </c>
      <c r="R2066" s="140">
        <v>44635</v>
      </c>
      <c r="S2066" s="140">
        <v>44732</v>
      </c>
    </row>
    <row r="2067" spans="14:19">
      <c r="N2067" s="133" t="s">
        <v>7025</v>
      </c>
      <c r="O2067" s="133" t="s">
        <v>7116</v>
      </c>
      <c r="P2067" s="135" t="s">
        <v>2256</v>
      </c>
      <c r="Q2067" s="145" t="str">
        <f t="shared" si="33"/>
        <v>46 - GOUJOUNAC</v>
      </c>
      <c r="R2067" s="140">
        <v>44676</v>
      </c>
      <c r="S2067" s="140">
        <v>44687</v>
      </c>
    </row>
    <row r="2068" spans="14:19">
      <c r="N2068" s="133" t="s">
        <v>7025</v>
      </c>
      <c r="O2068" s="133" t="s">
        <v>7117</v>
      </c>
      <c r="P2068" s="135" t="s">
        <v>2257</v>
      </c>
      <c r="Q2068" s="145" t="str">
        <f t="shared" si="33"/>
        <v>46 - GOURDON</v>
      </c>
      <c r="R2068" s="140">
        <v>44670</v>
      </c>
      <c r="S2068" s="140">
        <v>44748</v>
      </c>
    </row>
    <row r="2069" spans="14:19">
      <c r="N2069" s="133" t="s">
        <v>7025</v>
      </c>
      <c r="O2069" s="133" t="s">
        <v>7118</v>
      </c>
      <c r="P2069" s="135" t="s">
        <v>2258</v>
      </c>
      <c r="Q2069" s="145" t="str">
        <f t="shared" si="33"/>
        <v>46 - GRAMAT</v>
      </c>
      <c r="R2069" s="140">
        <v>44657</v>
      </c>
      <c r="S2069" s="140">
        <v>44748</v>
      </c>
    </row>
    <row r="2070" spans="14:19">
      <c r="N2070" s="133" t="s">
        <v>7025</v>
      </c>
      <c r="O2070" s="133" t="s">
        <v>7119</v>
      </c>
      <c r="P2070" s="135" t="s">
        <v>2259</v>
      </c>
      <c r="Q2070" s="145" t="str">
        <f t="shared" si="33"/>
        <v>46 - GREALOU</v>
      </c>
      <c r="R2070" s="140">
        <v>44664</v>
      </c>
      <c r="S2070" s="140">
        <v>44711</v>
      </c>
    </row>
    <row r="2071" spans="14:19">
      <c r="N2071" s="133" t="s">
        <v>7025</v>
      </c>
      <c r="O2071" s="133" t="s">
        <v>7120</v>
      </c>
      <c r="P2071" s="135" t="s">
        <v>2260</v>
      </c>
      <c r="Q2071" s="145" t="str">
        <f t="shared" si="33"/>
        <v>46 - GREZES</v>
      </c>
      <c r="R2071" s="140">
        <v>44649</v>
      </c>
      <c r="S2071" s="140">
        <v>44732</v>
      </c>
    </row>
    <row r="2072" spans="14:19">
      <c r="N2072" s="133" t="s">
        <v>7025</v>
      </c>
      <c r="O2072" s="133" t="s">
        <v>7121</v>
      </c>
      <c r="P2072" s="135" t="s">
        <v>2261</v>
      </c>
      <c r="Q2072" s="145" t="str">
        <f t="shared" si="33"/>
        <v>46 - ISSENDOLUS</v>
      </c>
      <c r="R2072" s="140">
        <v>44657</v>
      </c>
      <c r="S2072" s="140">
        <v>44748</v>
      </c>
    </row>
    <row r="2073" spans="14:19">
      <c r="N2073" s="133" t="s">
        <v>7025</v>
      </c>
      <c r="O2073" s="133" t="s">
        <v>7122</v>
      </c>
      <c r="P2073" s="135" t="s">
        <v>2262</v>
      </c>
      <c r="Q2073" s="145" t="str">
        <f t="shared" si="33"/>
        <v>46 - ISSEPTS</v>
      </c>
      <c r="R2073" s="140">
        <v>44638</v>
      </c>
      <c r="S2073" s="140">
        <v>44748</v>
      </c>
    </row>
    <row r="2074" spans="14:19" ht="24">
      <c r="N2074" s="133" t="s">
        <v>7025</v>
      </c>
      <c r="O2074" s="133" t="s">
        <v>7123</v>
      </c>
      <c r="P2074" s="135" t="s">
        <v>2264</v>
      </c>
      <c r="Q2074" s="145" t="str">
        <f t="shared" si="33"/>
        <v>46 - LABASTIDE-DU-HAUT-MONT</v>
      </c>
      <c r="R2074" s="140">
        <v>44635</v>
      </c>
      <c r="S2074" s="140">
        <v>44721</v>
      </c>
    </row>
    <row r="2075" spans="14:19">
      <c r="N2075" s="133" t="s">
        <v>7025</v>
      </c>
      <c r="O2075" s="133" t="s">
        <v>7124</v>
      </c>
      <c r="P2075" s="135" t="s">
        <v>2266</v>
      </c>
      <c r="Q2075" s="145" t="str">
        <f t="shared" si="33"/>
        <v>46 - LABATHUDE</v>
      </c>
      <c r="R2075" s="140">
        <v>44638</v>
      </c>
      <c r="S2075" s="140">
        <v>44732</v>
      </c>
    </row>
    <row r="2076" spans="14:19" ht="24">
      <c r="N2076" s="133" t="s">
        <v>7025</v>
      </c>
      <c r="O2076" s="133" t="s">
        <v>7125</v>
      </c>
      <c r="P2076" s="135" t="s">
        <v>2267</v>
      </c>
      <c r="Q2076" s="145" t="str">
        <f t="shared" si="33"/>
        <v>46 - LACAPELLE-MARIVAL</v>
      </c>
      <c r="R2076" s="140">
        <v>44638</v>
      </c>
      <c r="S2076" s="140">
        <v>44732</v>
      </c>
    </row>
    <row r="2077" spans="14:19">
      <c r="N2077" s="133" t="s">
        <v>7025</v>
      </c>
      <c r="O2077" s="133" t="s">
        <v>7126</v>
      </c>
      <c r="P2077" s="135" t="s">
        <v>2268</v>
      </c>
      <c r="Q2077" s="145" t="str">
        <f t="shared" si="33"/>
        <v>46 - LACAVE</v>
      </c>
      <c r="R2077" s="140">
        <v>44657</v>
      </c>
      <c r="S2077" s="140">
        <v>44764</v>
      </c>
    </row>
    <row r="2078" spans="14:19" ht="24">
      <c r="N2078" s="133" t="s">
        <v>7025</v>
      </c>
      <c r="O2078" s="133" t="s">
        <v>7127</v>
      </c>
      <c r="P2078" s="135" t="s">
        <v>2269</v>
      </c>
      <c r="Q2078" s="145" t="str">
        <f t="shared" si="33"/>
        <v>46 - LACHAPELLE-AUZAC</v>
      </c>
      <c r="R2078" s="140">
        <v>44650</v>
      </c>
      <c r="S2078" s="140">
        <v>44764</v>
      </c>
    </row>
    <row r="2079" spans="14:19">
      <c r="N2079" s="133" t="s">
        <v>7025</v>
      </c>
      <c r="O2079" s="133" t="s">
        <v>7128</v>
      </c>
      <c r="P2079" s="135" t="s">
        <v>2270</v>
      </c>
      <c r="Q2079" s="145" t="str">
        <f t="shared" si="33"/>
        <v>46 - LADIRAT</v>
      </c>
      <c r="R2079" s="140">
        <v>44643</v>
      </c>
      <c r="S2079" s="140">
        <v>44732</v>
      </c>
    </row>
    <row r="2080" spans="14:19" ht="24">
      <c r="N2080" s="133" t="s">
        <v>7025</v>
      </c>
      <c r="O2080" s="133" t="s">
        <v>7129</v>
      </c>
      <c r="P2080" s="135" t="s">
        <v>2271</v>
      </c>
      <c r="Q2080" s="145" t="str">
        <f t="shared" si="33"/>
        <v>46 - LAMOTHE-CASSEL</v>
      </c>
      <c r="R2080" s="140">
        <v>44665</v>
      </c>
      <c r="S2080" s="140">
        <v>44732</v>
      </c>
    </row>
    <row r="2081" spans="14:19" ht="24">
      <c r="N2081" s="133" t="s">
        <v>7025</v>
      </c>
      <c r="O2081" s="133" t="s">
        <v>7130</v>
      </c>
      <c r="P2081" s="135" t="s">
        <v>2272</v>
      </c>
      <c r="Q2081" s="145" t="str">
        <f t="shared" si="33"/>
        <v>46 - LAMOTHE-FENELON</v>
      </c>
      <c r="R2081" s="140">
        <v>44673</v>
      </c>
      <c r="S2081" s="140">
        <v>44748</v>
      </c>
    </row>
    <row r="2082" spans="14:19">
      <c r="N2082" s="133" t="s">
        <v>7025</v>
      </c>
      <c r="O2082" s="133" t="s">
        <v>7131</v>
      </c>
      <c r="P2082" s="135" t="s">
        <v>2273</v>
      </c>
      <c r="Q2082" s="145" t="str">
        <f t="shared" si="33"/>
        <v>46 - LANZAC</v>
      </c>
      <c r="R2082" s="140">
        <v>44657</v>
      </c>
      <c r="S2082" s="140">
        <v>44748</v>
      </c>
    </row>
    <row r="2083" spans="14:19">
      <c r="N2083" s="133" t="s">
        <v>7025</v>
      </c>
      <c r="O2083" s="133" t="s">
        <v>7132</v>
      </c>
      <c r="P2083" s="135" t="s">
        <v>2274</v>
      </c>
      <c r="Q2083" s="145" t="str">
        <f t="shared" si="33"/>
        <v>46 - LARAMIERE</v>
      </c>
      <c r="R2083" s="140">
        <v>44664</v>
      </c>
      <c r="S2083" s="140">
        <v>44673</v>
      </c>
    </row>
    <row r="2084" spans="14:19">
      <c r="N2084" s="133" t="s">
        <v>7025</v>
      </c>
      <c r="O2084" s="133" t="s">
        <v>7133</v>
      </c>
      <c r="P2084" s="135" t="s">
        <v>2275</v>
      </c>
      <c r="Q2084" s="145" t="str">
        <f t="shared" si="33"/>
        <v>46 - LARNAGOL</v>
      </c>
      <c r="R2084" s="140">
        <v>44664</v>
      </c>
      <c r="S2084" s="140">
        <v>44711</v>
      </c>
    </row>
    <row r="2085" spans="14:19" ht="24">
      <c r="N2085" s="133" t="s">
        <v>7025</v>
      </c>
      <c r="O2085" s="133" t="s">
        <v>7134</v>
      </c>
      <c r="P2085" s="135" t="s">
        <v>2277</v>
      </c>
      <c r="Q2085" s="145" t="str">
        <f t="shared" si="33"/>
        <v>46 - LARROQUE-TOIRAC</v>
      </c>
      <c r="R2085" s="140">
        <v>44664</v>
      </c>
      <c r="S2085" s="140">
        <v>44711</v>
      </c>
    </row>
    <row r="2086" spans="14:19" ht="24">
      <c r="N2086" s="133" t="s">
        <v>7025</v>
      </c>
      <c r="O2086" s="133" t="s">
        <v>7135</v>
      </c>
      <c r="P2086" s="135" t="s">
        <v>2278</v>
      </c>
      <c r="Q2086" s="145" t="str">
        <f t="shared" si="33"/>
        <v>46 - LATOUILLE-LENTILLAC</v>
      </c>
      <c r="R2086" s="140">
        <v>44643</v>
      </c>
      <c r="S2086" s="140">
        <v>44732</v>
      </c>
    </row>
    <row r="2087" spans="14:19" ht="24">
      <c r="N2087" s="133" t="s">
        <v>7025</v>
      </c>
      <c r="O2087" s="133" t="s">
        <v>7136</v>
      </c>
      <c r="P2087" s="135" t="s">
        <v>2279</v>
      </c>
      <c r="Q2087" s="145" t="str">
        <f t="shared" si="33"/>
        <v>46 - LATRONQUIERE</v>
      </c>
      <c r="R2087" s="140">
        <v>44635</v>
      </c>
      <c r="S2087" s="140">
        <v>44732</v>
      </c>
    </row>
    <row r="2088" spans="14:19">
      <c r="N2088" s="133" t="s">
        <v>7025</v>
      </c>
      <c r="O2088" s="133" t="s">
        <v>7137</v>
      </c>
      <c r="P2088" s="135" t="s">
        <v>2280</v>
      </c>
      <c r="Q2088" s="145" t="str">
        <f t="shared" si="33"/>
        <v>46 - LAURESSES</v>
      </c>
      <c r="R2088" s="140">
        <v>44635</v>
      </c>
      <c r="S2088" s="140">
        <v>44721</v>
      </c>
    </row>
    <row r="2089" spans="14:19">
      <c r="N2089" s="133" t="s">
        <v>7025</v>
      </c>
      <c r="O2089" s="133" t="s">
        <v>7138</v>
      </c>
      <c r="P2089" s="135" t="s">
        <v>2281</v>
      </c>
      <c r="Q2089" s="145" t="str">
        <f t="shared" si="33"/>
        <v>46 - LAUZES</v>
      </c>
      <c r="R2089" s="140">
        <v>44665</v>
      </c>
      <c r="S2089" s="140">
        <v>44687</v>
      </c>
    </row>
    <row r="2090" spans="14:19" ht="24">
      <c r="N2090" s="133" t="s">
        <v>7025</v>
      </c>
      <c r="O2090" s="133" t="s">
        <v>7139</v>
      </c>
      <c r="P2090" s="135" t="s">
        <v>2282</v>
      </c>
      <c r="Q2090" s="145" t="str">
        <f t="shared" si="33"/>
        <v>46 - LAVAL-DE-CERE</v>
      </c>
      <c r="R2090" s="140">
        <v>44643</v>
      </c>
      <c r="S2090" s="140">
        <v>44721</v>
      </c>
    </row>
    <row r="2091" spans="14:19" ht="24">
      <c r="N2091" s="133" t="s">
        <v>7025</v>
      </c>
      <c r="O2091" s="133" t="s">
        <v>7140</v>
      </c>
      <c r="P2091" s="135" t="s">
        <v>2283</v>
      </c>
      <c r="Q2091" s="145" t="str">
        <f t="shared" si="33"/>
        <v>46 - LAVERCANTIERE</v>
      </c>
      <c r="R2091" s="140">
        <v>44665</v>
      </c>
      <c r="S2091" s="140">
        <v>44687</v>
      </c>
    </row>
    <row r="2092" spans="14:19">
      <c r="N2092" s="133" t="s">
        <v>7025</v>
      </c>
      <c r="O2092" s="133" t="s">
        <v>7141</v>
      </c>
      <c r="P2092" s="135" t="s">
        <v>2284</v>
      </c>
      <c r="Q2092" s="145" t="str">
        <f t="shared" si="33"/>
        <v>46 - LAVERGNE</v>
      </c>
      <c r="R2092" s="140">
        <v>44657</v>
      </c>
      <c r="S2092" s="140">
        <v>44764</v>
      </c>
    </row>
    <row r="2093" spans="14:19">
      <c r="N2093" s="133" t="s">
        <v>7025</v>
      </c>
      <c r="O2093" s="133" t="s">
        <v>7142</v>
      </c>
      <c r="P2093" s="135" t="s">
        <v>2179</v>
      </c>
      <c r="Q2093" s="145" t="str">
        <f t="shared" si="33"/>
        <v>46 - LE BASTIT</v>
      </c>
      <c r="R2093" s="140">
        <v>44657</v>
      </c>
      <c r="S2093" s="140">
        <v>44748</v>
      </c>
    </row>
    <row r="2094" spans="14:19">
      <c r="N2094" s="133" t="s">
        <v>7025</v>
      </c>
      <c r="O2094" s="133" t="s">
        <v>7143</v>
      </c>
      <c r="P2094" s="135" t="s">
        <v>2189</v>
      </c>
      <c r="Q2094" s="145" t="str">
        <f t="shared" si="33"/>
        <v>46 - LE BOURG</v>
      </c>
      <c r="R2094" s="140">
        <v>44638</v>
      </c>
      <c r="S2094" s="140">
        <v>44732</v>
      </c>
    </row>
    <row r="2095" spans="14:19">
      <c r="N2095" s="133" t="s">
        <v>7025</v>
      </c>
      <c r="O2095" s="133" t="s">
        <v>7144</v>
      </c>
      <c r="P2095" s="135" t="s">
        <v>2191</v>
      </c>
      <c r="Q2095" s="145" t="str">
        <f t="shared" si="33"/>
        <v>46 - LE BOUYSSOU</v>
      </c>
      <c r="R2095" s="140">
        <v>44638</v>
      </c>
      <c r="S2095" s="140">
        <v>44732</v>
      </c>
    </row>
    <row r="2096" spans="14:19">
      <c r="N2096" s="133" t="s">
        <v>7025</v>
      </c>
      <c r="O2096" s="133" t="s">
        <v>7145</v>
      </c>
      <c r="P2096" s="135" t="s">
        <v>2343</v>
      </c>
      <c r="Q2096" s="145" t="str">
        <f t="shared" si="33"/>
        <v>46 - LE ROC</v>
      </c>
      <c r="R2096" s="140">
        <v>44665</v>
      </c>
      <c r="S2096" s="140">
        <v>44748</v>
      </c>
    </row>
    <row r="2097" spans="14:19">
      <c r="N2097" s="133" t="s">
        <v>7025</v>
      </c>
      <c r="O2097" s="133" t="s">
        <v>7146</v>
      </c>
      <c r="P2097" s="135" t="s">
        <v>2412</v>
      </c>
      <c r="Q2097" s="145" t="str">
        <f t="shared" si="33"/>
        <v>46 - LE VIGAN</v>
      </c>
      <c r="R2097" s="140">
        <v>44665</v>
      </c>
      <c r="S2097" s="140">
        <v>44748</v>
      </c>
    </row>
    <row r="2098" spans="14:19" ht="24">
      <c r="N2098" s="133" t="s">
        <v>7025</v>
      </c>
      <c r="O2098" s="133" t="s">
        <v>7147</v>
      </c>
      <c r="P2098" s="135" t="s">
        <v>2335</v>
      </c>
      <c r="Q2098" s="145" t="str">
        <f t="shared" si="33"/>
        <v>46 - LE VIGNON-EN-QUERCY</v>
      </c>
      <c r="R2098" s="140">
        <v>44650</v>
      </c>
      <c r="S2098" s="140">
        <v>44764</v>
      </c>
    </row>
    <row r="2099" spans="14:19" ht="24">
      <c r="N2099" s="133" t="s">
        <v>7025</v>
      </c>
      <c r="O2099" s="133" t="s">
        <v>7148</v>
      </c>
      <c r="P2099" s="135" t="s">
        <v>2285</v>
      </c>
      <c r="Q2099" s="145" t="str">
        <f t="shared" si="33"/>
        <v>46 - LENTILLAC-DU-CAUSSE</v>
      </c>
      <c r="R2099" s="140">
        <v>44665</v>
      </c>
      <c r="S2099" s="140">
        <v>44687</v>
      </c>
    </row>
    <row r="2100" spans="14:19">
      <c r="N2100" s="133" t="s">
        <v>7025</v>
      </c>
      <c r="O2100" s="133" t="s">
        <v>7149</v>
      </c>
      <c r="P2100" s="135" t="s">
        <v>2286</v>
      </c>
      <c r="Q2100" s="145" t="str">
        <f t="shared" si="33"/>
        <v>46 - LEOBARD</v>
      </c>
      <c r="R2100" s="140">
        <v>44665</v>
      </c>
      <c r="S2100" s="140">
        <v>44732</v>
      </c>
    </row>
    <row r="2101" spans="14:19">
      <c r="N2101" s="133" t="s">
        <v>7025</v>
      </c>
      <c r="O2101" s="133" t="s">
        <v>7150</v>
      </c>
      <c r="P2101" s="135" t="s">
        <v>2171</v>
      </c>
      <c r="Q2101" s="145" t="str">
        <f t="shared" si="33"/>
        <v>46 - LES ARQUES</v>
      </c>
      <c r="R2101" s="140">
        <v>44665</v>
      </c>
      <c r="S2101" s="140">
        <v>44687</v>
      </c>
    </row>
    <row r="2102" spans="14:19">
      <c r="N2102" s="133" t="s">
        <v>7025</v>
      </c>
      <c r="O2102" s="133" t="s">
        <v>7151</v>
      </c>
      <c r="P2102" s="135" t="s">
        <v>2263</v>
      </c>
      <c r="Q2102" s="145" t="str">
        <f t="shared" si="33"/>
        <v>46 - LES JUNIES</v>
      </c>
      <c r="R2102" s="140">
        <v>44676</v>
      </c>
      <c r="S2102" s="140">
        <v>44687</v>
      </c>
    </row>
    <row r="2103" spans="14:19" ht="24">
      <c r="N2103" s="133" t="s">
        <v>7025</v>
      </c>
      <c r="O2103" s="133" t="s">
        <v>7152</v>
      </c>
      <c r="P2103" s="135" t="s">
        <v>2354</v>
      </c>
      <c r="Q2103" s="145" t="str">
        <f t="shared" si="33"/>
        <v>46 - LES PECHS DU VERS</v>
      </c>
      <c r="R2103" s="140">
        <v>44665</v>
      </c>
      <c r="S2103" s="140">
        <v>44687</v>
      </c>
    </row>
    <row r="2104" spans="14:19" ht="36">
      <c r="N2104" s="133" t="s">
        <v>7025</v>
      </c>
      <c r="O2104" s="133" t="s">
        <v>7147</v>
      </c>
      <c r="P2104" s="135" t="s">
        <v>2336</v>
      </c>
      <c r="Q2104" s="145" t="str">
        <f t="shared" si="33"/>
        <v>46 - LES QUATRE-ROUTES-DU-LOT</v>
      </c>
      <c r="R2104" s="140"/>
      <c r="S2104" s="140"/>
    </row>
    <row r="2105" spans="14:19">
      <c r="N2105" s="133" t="s">
        <v>7025</v>
      </c>
      <c r="O2105" s="133" t="s">
        <v>7153</v>
      </c>
      <c r="P2105" s="135" t="s">
        <v>2287</v>
      </c>
      <c r="Q2105" s="145" t="str">
        <f t="shared" si="33"/>
        <v>46 - LEYME</v>
      </c>
      <c r="R2105" s="140">
        <v>44657</v>
      </c>
      <c r="S2105" s="140">
        <v>44748</v>
      </c>
    </row>
    <row r="2106" spans="14:19">
      <c r="N2106" s="133" t="s">
        <v>7025</v>
      </c>
      <c r="O2106" s="133" t="s">
        <v>7154</v>
      </c>
      <c r="P2106" s="135" t="s">
        <v>2288</v>
      </c>
      <c r="Q2106" s="145" t="str">
        <f t="shared" si="33"/>
        <v>46 - LHERM</v>
      </c>
      <c r="R2106" s="140">
        <v>44676</v>
      </c>
      <c r="S2106" s="140">
        <v>44687</v>
      </c>
    </row>
    <row r="2107" spans="14:19" ht="24">
      <c r="N2107" s="133" t="s">
        <v>7025</v>
      </c>
      <c r="O2107" s="133" t="s">
        <v>7155</v>
      </c>
      <c r="P2107" s="135" t="s">
        <v>2289</v>
      </c>
      <c r="Q2107" s="145" t="str">
        <f t="shared" si="33"/>
        <v>46 - LIMOGNE EN QUERCY</v>
      </c>
      <c r="R2107" s="140">
        <v>44664</v>
      </c>
      <c r="S2107" s="140">
        <v>44673</v>
      </c>
    </row>
    <row r="2108" spans="14:19">
      <c r="N2108" s="133" t="s">
        <v>7025</v>
      </c>
      <c r="O2108" s="133" t="s">
        <v>7156</v>
      </c>
      <c r="P2108" s="135" t="s">
        <v>2290</v>
      </c>
      <c r="Q2108" s="145" t="str">
        <f t="shared" si="33"/>
        <v>46 - LINAC</v>
      </c>
      <c r="R2108" s="140">
        <v>44635</v>
      </c>
      <c r="S2108" s="140">
        <v>44721</v>
      </c>
    </row>
    <row r="2109" spans="14:19" ht="24">
      <c r="N2109" s="133" t="s">
        <v>7025</v>
      </c>
      <c r="O2109" s="133" t="s">
        <v>7157</v>
      </c>
      <c r="P2109" s="135" t="s">
        <v>2291</v>
      </c>
      <c r="Q2109" s="145" t="str">
        <f t="shared" si="33"/>
        <v>46 - LISSAC-ET-MOURET</v>
      </c>
      <c r="R2109" s="140">
        <v>44638</v>
      </c>
      <c r="S2109" s="140">
        <v>44732</v>
      </c>
    </row>
    <row r="2110" spans="14:19">
      <c r="N2110" s="133" t="s">
        <v>7025</v>
      </c>
      <c r="O2110" s="133" t="s">
        <v>7158</v>
      </c>
      <c r="P2110" s="135" t="s">
        <v>2292</v>
      </c>
      <c r="Q2110" s="145" t="str">
        <f t="shared" si="33"/>
        <v>46 - LIVERNON</v>
      </c>
      <c r="R2110" s="140">
        <v>44649</v>
      </c>
      <c r="S2110" s="140">
        <v>44748</v>
      </c>
    </row>
    <row r="2111" spans="14:19">
      <c r="N2111" s="133" t="s">
        <v>7025</v>
      </c>
      <c r="O2111" s="133" t="s">
        <v>7159</v>
      </c>
      <c r="P2111" s="135" t="s">
        <v>2293</v>
      </c>
      <c r="Q2111" s="145" t="str">
        <f t="shared" si="33"/>
        <v>46 - LOUBRESSAC</v>
      </c>
      <c r="R2111" s="140">
        <v>44657</v>
      </c>
      <c r="S2111" s="140">
        <v>44764</v>
      </c>
    </row>
    <row r="2112" spans="14:19">
      <c r="N2112" s="133" t="s">
        <v>7025</v>
      </c>
      <c r="O2112" s="133" t="s">
        <v>7160</v>
      </c>
      <c r="P2112" s="135" t="s">
        <v>2294</v>
      </c>
      <c r="Q2112" s="145" t="str">
        <f t="shared" si="33"/>
        <v>46 - LOUPIAC</v>
      </c>
      <c r="R2112" s="140">
        <v>44657</v>
      </c>
      <c r="S2112" s="140">
        <v>44748</v>
      </c>
    </row>
    <row r="2113" spans="14:19">
      <c r="N2113" s="133" t="s">
        <v>7025</v>
      </c>
      <c r="O2113" s="133" t="s">
        <v>7161</v>
      </c>
      <c r="P2113" s="135" t="s">
        <v>2295</v>
      </c>
      <c r="Q2113" s="145" t="str">
        <f t="shared" si="33"/>
        <v>46 - LUGAGNAC</v>
      </c>
      <c r="R2113" s="140">
        <v>44664</v>
      </c>
      <c r="S2113" s="140">
        <v>44673</v>
      </c>
    </row>
    <row r="2114" spans="14:19">
      <c r="N2114" s="133" t="s">
        <v>7025</v>
      </c>
      <c r="O2114" s="133" t="s">
        <v>7162</v>
      </c>
      <c r="P2114" s="135" t="s">
        <v>2296</v>
      </c>
      <c r="Q2114" s="145" t="str">
        <f t="shared" si="33"/>
        <v>46 - LUNEGARDE</v>
      </c>
      <c r="R2114" s="140">
        <v>44657</v>
      </c>
      <c r="S2114" s="140">
        <v>44748</v>
      </c>
    </row>
    <row r="2115" spans="14:19" ht="24">
      <c r="N2115" s="133" t="s">
        <v>7025</v>
      </c>
      <c r="O2115" s="133" t="s">
        <v>7163</v>
      </c>
      <c r="P2115" s="135" t="s">
        <v>2297</v>
      </c>
      <c r="Q2115" s="145" t="str">
        <f t="shared" si="33"/>
        <v>46 - MARCILHAC-SUR-CELE</v>
      </c>
      <c r="R2115" s="140">
        <v>44664</v>
      </c>
      <c r="S2115" s="140">
        <v>44732</v>
      </c>
    </row>
    <row r="2116" spans="14:19">
      <c r="N2116" s="133" t="s">
        <v>7025</v>
      </c>
      <c r="O2116" s="133" t="s">
        <v>7164</v>
      </c>
      <c r="P2116" s="135" t="s">
        <v>2298</v>
      </c>
      <c r="Q2116" s="145" t="str">
        <f t="shared" si="33"/>
        <v>46 - MARMINIAC</v>
      </c>
      <c r="R2116" s="140">
        <v>44676</v>
      </c>
      <c r="S2116" s="140">
        <v>44732</v>
      </c>
    </row>
    <row r="2117" spans="14:19">
      <c r="N2117" s="133" t="s">
        <v>7025</v>
      </c>
      <c r="O2117" s="133" t="s">
        <v>7165</v>
      </c>
      <c r="P2117" s="135" t="s">
        <v>2299</v>
      </c>
      <c r="Q2117" s="145" t="str">
        <f t="shared" si="33"/>
        <v>46 - MARTEL</v>
      </c>
      <c r="R2117" s="140">
        <v>44650</v>
      </c>
      <c r="S2117" s="140">
        <v>44764</v>
      </c>
    </row>
    <row r="2118" spans="14:19">
      <c r="N2118" s="133" t="s">
        <v>7025</v>
      </c>
      <c r="O2118" s="133" t="s">
        <v>7166</v>
      </c>
      <c r="P2118" s="135" t="s">
        <v>2300</v>
      </c>
      <c r="Q2118" s="145" t="str">
        <f t="shared" si="33"/>
        <v>46 - MASCLAT</v>
      </c>
      <c r="R2118" s="140">
        <v>44665</v>
      </c>
      <c r="S2118" s="140">
        <v>44732</v>
      </c>
    </row>
    <row r="2119" spans="14:19">
      <c r="N2119" s="133" t="s">
        <v>7025</v>
      </c>
      <c r="O2119" s="133" t="s">
        <v>7167</v>
      </c>
      <c r="P2119" s="135" t="s">
        <v>2301</v>
      </c>
      <c r="Q2119" s="145" t="str">
        <f t="shared" si="33"/>
        <v>46 - MAXOU</v>
      </c>
      <c r="R2119" s="140">
        <v>44665</v>
      </c>
      <c r="S2119" s="140">
        <v>44687</v>
      </c>
    </row>
    <row r="2120" spans="14:19">
      <c r="N2120" s="133" t="s">
        <v>7025</v>
      </c>
      <c r="O2120" s="133" t="s">
        <v>7168</v>
      </c>
      <c r="P2120" s="135" t="s">
        <v>2413</v>
      </c>
      <c r="Q2120" s="145" t="str">
        <f t="shared" si="33"/>
        <v>46 - MAYRAC</v>
      </c>
      <c r="R2120" s="140">
        <v>44650</v>
      </c>
      <c r="S2120" s="140">
        <v>44764</v>
      </c>
    </row>
    <row r="2121" spans="14:19" ht="24">
      <c r="N2121" s="133" t="s">
        <v>7025</v>
      </c>
      <c r="O2121" s="133" t="s">
        <v>7169</v>
      </c>
      <c r="P2121" s="135" t="s">
        <v>2302</v>
      </c>
      <c r="Q2121" s="145" t="str">
        <f t="shared" si="33"/>
        <v>46 - MAYRINHAC-LENTOUR</v>
      </c>
      <c r="R2121" s="140">
        <v>44657</v>
      </c>
      <c r="S2121" s="140">
        <v>44764</v>
      </c>
    </row>
    <row r="2122" spans="14:19">
      <c r="N2122" s="133" t="s">
        <v>7025</v>
      </c>
      <c r="O2122" s="133" t="s">
        <v>7170</v>
      </c>
      <c r="P2122" s="135" t="s">
        <v>2303</v>
      </c>
      <c r="Q2122" s="145" t="str">
        <f t="shared" si="33"/>
        <v>46 - MECHMONT</v>
      </c>
      <c r="R2122" s="140">
        <v>44665</v>
      </c>
      <c r="S2122" s="140">
        <v>44732</v>
      </c>
    </row>
    <row r="2123" spans="14:19">
      <c r="N2123" s="133" t="s">
        <v>7025</v>
      </c>
      <c r="O2123" s="133" t="s">
        <v>7171</v>
      </c>
      <c r="P2123" s="135" t="s">
        <v>2304</v>
      </c>
      <c r="Q2123" s="145" t="str">
        <f t="shared" ref="Q2123:Q2186" si="34">CONCATENATE(N2123," - ",P2123)</f>
        <v>46 - MEYRONNE</v>
      </c>
      <c r="R2123" s="140">
        <v>44657</v>
      </c>
      <c r="S2123" s="140">
        <v>44764</v>
      </c>
    </row>
    <row r="2124" spans="14:19">
      <c r="N2124" s="133" t="s">
        <v>7025</v>
      </c>
      <c r="O2124" s="133" t="s">
        <v>7172</v>
      </c>
      <c r="P2124" s="135" t="s">
        <v>2305</v>
      </c>
      <c r="Q2124" s="145" t="str">
        <f t="shared" si="34"/>
        <v>46 - MIERS</v>
      </c>
      <c r="R2124" s="140">
        <v>44657</v>
      </c>
      <c r="S2124" s="140">
        <v>44764</v>
      </c>
    </row>
    <row r="2125" spans="14:19">
      <c r="N2125" s="133" t="s">
        <v>7025</v>
      </c>
      <c r="O2125" s="133" t="s">
        <v>7173</v>
      </c>
      <c r="P2125" s="135" t="s">
        <v>2306</v>
      </c>
      <c r="Q2125" s="145" t="str">
        <f t="shared" si="34"/>
        <v>46 - MILHAC</v>
      </c>
      <c r="R2125" s="140">
        <v>44665</v>
      </c>
      <c r="S2125" s="140">
        <v>44732</v>
      </c>
    </row>
    <row r="2126" spans="14:19">
      <c r="N2126" s="133" t="s">
        <v>7025</v>
      </c>
      <c r="O2126" s="133" t="s">
        <v>7174</v>
      </c>
      <c r="P2126" s="135" t="s">
        <v>833</v>
      </c>
      <c r="Q2126" s="145" t="str">
        <f t="shared" si="34"/>
        <v>46 - MOLIERES</v>
      </c>
      <c r="R2126" s="140">
        <v>44638</v>
      </c>
      <c r="S2126" s="140">
        <v>44748</v>
      </c>
    </row>
    <row r="2127" spans="14:19">
      <c r="N2127" s="133" t="s">
        <v>7025</v>
      </c>
      <c r="O2127" s="133" t="s">
        <v>7175</v>
      </c>
      <c r="P2127" s="135" t="s">
        <v>2307</v>
      </c>
      <c r="Q2127" s="145" t="str">
        <f t="shared" si="34"/>
        <v>46 - MONTAMEL</v>
      </c>
      <c r="R2127" s="140">
        <v>44665</v>
      </c>
      <c r="S2127" s="140">
        <v>44732</v>
      </c>
    </row>
    <row r="2128" spans="14:19">
      <c r="N2128" s="133" t="s">
        <v>7025</v>
      </c>
      <c r="O2128" s="133" t="s">
        <v>7176</v>
      </c>
      <c r="P2128" s="135" t="s">
        <v>2308</v>
      </c>
      <c r="Q2128" s="145" t="str">
        <f t="shared" si="34"/>
        <v>46 - MONTBRUN</v>
      </c>
      <c r="R2128" s="140">
        <v>44664</v>
      </c>
      <c r="S2128" s="140">
        <v>44711</v>
      </c>
    </row>
    <row r="2129" spans="14:19">
      <c r="N2129" s="133" t="s">
        <v>7025</v>
      </c>
      <c r="O2129" s="133" t="s">
        <v>7177</v>
      </c>
      <c r="P2129" s="135" t="s">
        <v>2309</v>
      </c>
      <c r="Q2129" s="145" t="str">
        <f t="shared" si="34"/>
        <v>46 - MONTCABRIER</v>
      </c>
      <c r="R2129" s="140">
        <v>44676</v>
      </c>
      <c r="S2129" s="140">
        <v>44687</v>
      </c>
    </row>
    <row r="2130" spans="14:19">
      <c r="N2130" s="133" t="s">
        <v>7025</v>
      </c>
      <c r="O2130" s="133" t="s">
        <v>7178</v>
      </c>
      <c r="P2130" s="135" t="s">
        <v>2310</v>
      </c>
      <c r="Q2130" s="145" t="str">
        <f t="shared" si="34"/>
        <v>46 - MONTCLERA</v>
      </c>
      <c r="R2130" s="140">
        <v>44676</v>
      </c>
      <c r="S2130" s="140">
        <v>44732</v>
      </c>
    </row>
    <row r="2131" spans="14:19" ht="24">
      <c r="N2131" s="133" t="s">
        <v>7025</v>
      </c>
      <c r="O2131" s="133" t="s">
        <v>7179</v>
      </c>
      <c r="P2131" s="135" t="s">
        <v>2311</v>
      </c>
      <c r="Q2131" s="145" t="str">
        <f t="shared" si="34"/>
        <v>46 - MONTET-ET-BOUXAL</v>
      </c>
      <c r="R2131" s="140">
        <v>44635</v>
      </c>
      <c r="S2131" s="140">
        <v>44732</v>
      </c>
    </row>
    <row r="2132" spans="14:19">
      <c r="N2132" s="133" t="s">
        <v>7025</v>
      </c>
      <c r="O2132" s="133" t="s">
        <v>7180</v>
      </c>
      <c r="P2132" s="135" t="s">
        <v>2312</v>
      </c>
      <c r="Q2132" s="145" t="str">
        <f t="shared" si="34"/>
        <v>46 - MONTFAUCON</v>
      </c>
      <c r="R2132" s="140">
        <v>44657</v>
      </c>
      <c r="S2132" s="140">
        <v>44748</v>
      </c>
    </row>
    <row r="2133" spans="14:19">
      <c r="N2133" s="133" t="s">
        <v>7025</v>
      </c>
      <c r="O2133" s="133" t="s">
        <v>7181</v>
      </c>
      <c r="P2133" s="135" t="s">
        <v>2313</v>
      </c>
      <c r="Q2133" s="145" t="str">
        <f t="shared" si="34"/>
        <v>46 - MONTGESTY</v>
      </c>
      <c r="R2133" s="140">
        <v>44665</v>
      </c>
      <c r="S2133" s="140">
        <v>44687</v>
      </c>
    </row>
    <row r="2134" spans="14:19">
      <c r="N2134" s="133" t="s">
        <v>7025</v>
      </c>
      <c r="O2134" s="133" t="s">
        <v>7182</v>
      </c>
      <c r="P2134" s="135" t="s">
        <v>2314</v>
      </c>
      <c r="Q2134" s="145" t="str">
        <f t="shared" si="34"/>
        <v>46 - MONTREDON</v>
      </c>
      <c r="R2134" s="140">
        <v>44680</v>
      </c>
      <c r="S2134" s="140">
        <v>44721</v>
      </c>
    </row>
    <row r="2135" spans="14:19">
      <c r="N2135" s="133" t="s">
        <v>7025</v>
      </c>
      <c r="O2135" s="133" t="s">
        <v>7183</v>
      </c>
      <c r="P2135" s="135" t="s">
        <v>2315</v>
      </c>
      <c r="Q2135" s="145" t="str">
        <f t="shared" si="34"/>
        <v>46 - MONTVALENT</v>
      </c>
      <c r="R2135" s="140">
        <v>44657</v>
      </c>
      <c r="S2135" s="140">
        <v>44764</v>
      </c>
    </row>
    <row r="2136" spans="14:19" ht="24">
      <c r="N2136" s="133" t="s">
        <v>7025</v>
      </c>
      <c r="O2136" s="133" t="s">
        <v>7184</v>
      </c>
      <c r="P2136" s="135" t="s">
        <v>2316</v>
      </c>
      <c r="Q2136" s="145" t="str">
        <f t="shared" si="34"/>
        <v>46 - NADAILLAC-DE-ROUGE</v>
      </c>
      <c r="R2136" s="140">
        <v>44665</v>
      </c>
      <c r="S2136" s="140">
        <v>44748</v>
      </c>
    </row>
    <row r="2137" spans="14:19">
      <c r="N2137" s="133" t="s">
        <v>7025</v>
      </c>
      <c r="O2137" s="133" t="s">
        <v>7185</v>
      </c>
      <c r="P2137" s="135" t="s">
        <v>2317</v>
      </c>
      <c r="Q2137" s="145" t="str">
        <f t="shared" si="34"/>
        <v>46 - NADILLAC</v>
      </c>
      <c r="R2137" s="140">
        <v>44665</v>
      </c>
      <c r="S2137" s="140">
        <v>44687</v>
      </c>
    </row>
    <row r="2138" spans="14:19">
      <c r="N2138" s="133" t="s">
        <v>7025</v>
      </c>
      <c r="O2138" s="133" t="s">
        <v>7186</v>
      </c>
      <c r="P2138" s="135" t="s">
        <v>2318</v>
      </c>
      <c r="Q2138" s="145" t="str">
        <f t="shared" si="34"/>
        <v>46 - NUZEJOULS</v>
      </c>
      <c r="R2138" s="140">
        <v>44665</v>
      </c>
      <c r="S2138" s="140">
        <v>44687</v>
      </c>
    </row>
    <row r="2139" spans="14:19">
      <c r="N2139" s="133" t="s">
        <v>7025</v>
      </c>
      <c r="O2139" s="133" t="s">
        <v>7187</v>
      </c>
      <c r="P2139" s="135" t="s">
        <v>2319</v>
      </c>
      <c r="Q2139" s="145" t="str">
        <f t="shared" si="34"/>
        <v>46 - ORNIAC</v>
      </c>
      <c r="R2139" s="140">
        <v>44664</v>
      </c>
      <c r="S2139" s="140">
        <v>44687</v>
      </c>
    </row>
    <row r="2140" spans="14:19">
      <c r="N2140" s="133" t="s">
        <v>7025</v>
      </c>
      <c r="O2140" s="133" t="s">
        <v>7188</v>
      </c>
      <c r="P2140" s="135" t="s">
        <v>2320</v>
      </c>
      <c r="Q2140" s="145" t="str">
        <f t="shared" si="34"/>
        <v>46 - PADIRAC</v>
      </c>
      <c r="R2140" s="140">
        <v>44657</v>
      </c>
      <c r="S2140" s="140">
        <v>44764</v>
      </c>
    </row>
    <row r="2141" spans="14:19">
      <c r="N2141" s="133" t="s">
        <v>7025</v>
      </c>
      <c r="O2141" s="133" t="s">
        <v>7189</v>
      </c>
      <c r="P2141" s="135" t="s">
        <v>2321</v>
      </c>
      <c r="Q2141" s="145" t="str">
        <f t="shared" si="34"/>
        <v>46 - PAYRAC</v>
      </c>
      <c r="R2141" s="140">
        <v>44657</v>
      </c>
      <c r="S2141" s="140">
        <v>44748</v>
      </c>
    </row>
    <row r="2142" spans="14:19">
      <c r="N2142" s="133" t="s">
        <v>7025</v>
      </c>
      <c r="O2142" s="133" t="s">
        <v>7190</v>
      </c>
      <c r="P2142" s="135" t="s">
        <v>2322</v>
      </c>
      <c r="Q2142" s="145" t="str">
        <f t="shared" si="34"/>
        <v>46 - PAYRIGNAC</v>
      </c>
      <c r="R2142" s="140">
        <v>44665</v>
      </c>
      <c r="S2142" s="140">
        <v>44748</v>
      </c>
    </row>
    <row r="2143" spans="14:19">
      <c r="N2143" s="133" t="s">
        <v>7025</v>
      </c>
      <c r="O2143" s="133" t="s">
        <v>7191</v>
      </c>
      <c r="P2143" s="135" t="s">
        <v>2323</v>
      </c>
      <c r="Q2143" s="145" t="str">
        <f t="shared" si="34"/>
        <v>46 - PEYRILLES</v>
      </c>
      <c r="R2143" s="140">
        <v>44665</v>
      </c>
      <c r="S2143" s="140">
        <v>44732</v>
      </c>
    </row>
    <row r="2144" spans="14:19">
      <c r="N2144" s="133" t="s">
        <v>7025</v>
      </c>
      <c r="O2144" s="133" t="s">
        <v>7192</v>
      </c>
      <c r="P2144" s="135" t="s">
        <v>2324</v>
      </c>
      <c r="Q2144" s="145" t="str">
        <f t="shared" si="34"/>
        <v>46 - PINSAC</v>
      </c>
      <c r="R2144" s="140">
        <v>44657</v>
      </c>
      <c r="S2144" s="140">
        <v>44764</v>
      </c>
    </row>
    <row r="2145" spans="14:19">
      <c r="N2145" s="133" t="s">
        <v>7025</v>
      </c>
      <c r="O2145" s="133" t="s">
        <v>7193</v>
      </c>
      <c r="P2145" s="135" t="s">
        <v>2325</v>
      </c>
      <c r="Q2145" s="145" t="str">
        <f t="shared" si="34"/>
        <v>46 - PLANIOLES</v>
      </c>
      <c r="R2145" s="140">
        <v>44638</v>
      </c>
      <c r="S2145" s="140">
        <v>44721</v>
      </c>
    </row>
    <row r="2146" spans="14:19">
      <c r="N2146" s="133" t="s">
        <v>7025</v>
      </c>
      <c r="O2146" s="133" t="s">
        <v>7194</v>
      </c>
      <c r="P2146" s="135" t="s">
        <v>2326</v>
      </c>
      <c r="Q2146" s="145" t="str">
        <f t="shared" si="34"/>
        <v>46 - POMAREDE</v>
      </c>
      <c r="R2146" s="140">
        <v>44676</v>
      </c>
      <c r="S2146" s="140">
        <v>44687</v>
      </c>
    </row>
    <row r="2147" spans="14:19">
      <c r="N2147" s="133" t="s">
        <v>7025</v>
      </c>
      <c r="O2147" s="133" t="s">
        <v>7195</v>
      </c>
      <c r="P2147" s="135" t="s">
        <v>2327</v>
      </c>
      <c r="Q2147" s="145" t="str">
        <f t="shared" si="34"/>
        <v>46 - PONTCIRQ</v>
      </c>
      <c r="R2147" s="140">
        <v>44676</v>
      </c>
      <c r="S2147" s="140">
        <v>44687</v>
      </c>
    </row>
    <row r="2148" spans="14:19">
      <c r="N2148" s="133" t="s">
        <v>7025</v>
      </c>
      <c r="O2148" s="133" t="s">
        <v>7196</v>
      </c>
      <c r="P2148" s="135" t="s">
        <v>2328</v>
      </c>
      <c r="Q2148" s="145" t="str">
        <f t="shared" si="34"/>
        <v>46 - PRAYSSAC</v>
      </c>
      <c r="R2148" s="140">
        <v>44676</v>
      </c>
      <c r="S2148" s="140">
        <v>44687</v>
      </c>
    </row>
    <row r="2149" spans="14:19">
      <c r="N2149" s="133" t="s">
        <v>7025</v>
      </c>
      <c r="O2149" s="133" t="s">
        <v>7197</v>
      </c>
      <c r="P2149" s="135" t="s">
        <v>2329</v>
      </c>
      <c r="Q2149" s="145" t="str">
        <f t="shared" si="34"/>
        <v>46 - PRENDEIGNES</v>
      </c>
      <c r="R2149" s="140">
        <v>44635</v>
      </c>
      <c r="S2149" s="140">
        <v>44721</v>
      </c>
    </row>
    <row r="2150" spans="14:19">
      <c r="N2150" s="133" t="s">
        <v>7025</v>
      </c>
      <c r="O2150" s="133" t="s">
        <v>7198</v>
      </c>
      <c r="P2150" s="135" t="s">
        <v>2330</v>
      </c>
      <c r="Q2150" s="145" t="str">
        <f t="shared" si="34"/>
        <v>46 - PROMILHANES</v>
      </c>
      <c r="R2150" s="140">
        <v>44664</v>
      </c>
      <c r="S2150" s="140">
        <v>44673</v>
      </c>
    </row>
    <row r="2151" spans="14:19">
      <c r="N2151" s="133" t="s">
        <v>7025</v>
      </c>
      <c r="O2151" s="133" t="s">
        <v>7199</v>
      </c>
      <c r="P2151" s="135" t="s">
        <v>2331</v>
      </c>
      <c r="Q2151" s="145" t="str">
        <f t="shared" si="34"/>
        <v>46 - PRUDHOMAT</v>
      </c>
      <c r="R2151" s="140">
        <v>44657</v>
      </c>
      <c r="S2151" s="140">
        <v>44764</v>
      </c>
    </row>
    <row r="2152" spans="14:19">
      <c r="N2152" s="133" t="s">
        <v>7025</v>
      </c>
      <c r="O2152" s="133" t="s">
        <v>7200</v>
      </c>
      <c r="P2152" s="135" t="s">
        <v>2332</v>
      </c>
      <c r="Q2152" s="145" t="str">
        <f t="shared" si="34"/>
        <v>46 - PUYBRUN</v>
      </c>
      <c r="R2152" s="140">
        <v>44657</v>
      </c>
      <c r="S2152" s="140">
        <v>44748</v>
      </c>
    </row>
    <row r="2153" spans="14:19">
      <c r="N2153" s="133" t="s">
        <v>7025</v>
      </c>
      <c r="O2153" s="133" t="s">
        <v>7201</v>
      </c>
      <c r="P2153" s="135" t="s">
        <v>2333</v>
      </c>
      <c r="Q2153" s="145" t="str">
        <f t="shared" si="34"/>
        <v>46 - PUYJOURDES</v>
      </c>
      <c r="R2153" s="140">
        <v>44664</v>
      </c>
      <c r="S2153" s="140">
        <v>44711</v>
      </c>
    </row>
    <row r="2154" spans="14:19">
      <c r="N2154" s="133" t="s">
        <v>7025</v>
      </c>
      <c r="O2154" s="133" t="s">
        <v>7202</v>
      </c>
      <c r="P2154" s="135" t="s">
        <v>2334</v>
      </c>
      <c r="Q2154" s="145" t="str">
        <f t="shared" si="34"/>
        <v>46 - PUY-L’EVEQUE</v>
      </c>
      <c r="R2154" s="140">
        <v>44676</v>
      </c>
      <c r="S2154" s="140">
        <v>44687</v>
      </c>
    </row>
    <row r="2155" spans="14:19">
      <c r="N2155" s="133" t="s">
        <v>7025</v>
      </c>
      <c r="O2155" s="133" t="s">
        <v>7203</v>
      </c>
      <c r="P2155" s="135" t="s">
        <v>2337</v>
      </c>
      <c r="Q2155" s="145" t="str">
        <f t="shared" si="34"/>
        <v>46 - QUISSAC</v>
      </c>
      <c r="R2155" s="140">
        <v>44657</v>
      </c>
      <c r="S2155" s="140">
        <v>44732</v>
      </c>
    </row>
    <row r="2156" spans="14:19">
      <c r="N2156" s="133" t="s">
        <v>7025</v>
      </c>
      <c r="O2156" s="133" t="s">
        <v>7204</v>
      </c>
      <c r="P2156" s="135" t="s">
        <v>2338</v>
      </c>
      <c r="Q2156" s="145" t="str">
        <f t="shared" si="34"/>
        <v>46 - RAMPOUX</v>
      </c>
      <c r="R2156" s="140">
        <v>44665</v>
      </c>
      <c r="S2156" s="140">
        <v>44687</v>
      </c>
    </row>
    <row r="2157" spans="14:19">
      <c r="N2157" s="133" t="s">
        <v>7025</v>
      </c>
      <c r="O2157" s="133" t="s">
        <v>7205</v>
      </c>
      <c r="P2157" s="135" t="s">
        <v>2339</v>
      </c>
      <c r="Q2157" s="145" t="str">
        <f t="shared" si="34"/>
        <v>46 - REILHAC</v>
      </c>
      <c r="R2157" s="140">
        <v>44657</v>
      </c>
      <c r="S2157" s="140">
        <v>44748</v>
      </c>
    </row>
    <row r="2158" spans="14:19">
      <c r="N2158" s="133" t="s">
        <v>7025</v>
      </c>
      <c r="O2158" s="133" t="s">
        <v>7206</v>
      </c>
      <c r="P2158" s="135" t="s">
        <v>2340</v>
      </c>
      <c r="Q2158" s="145" t="str">
        <f t="shared" si="34"/>
        <v>46 - REILHAGUET</v>
      </c>
      <c r="R2158" s="140">
        <v>44657</v>
      </c>
      <c r="S2158" s="140">
        <v>44748</v>
      </c>
    </row>
    <row r="2159" spans="14:19">
      <c r="N2159" s="133" t="s">
        <v>7025</v>
      </c>
      <c r="O2159" s="133" t="s">
        <v>7207</v>
      </c>
      <c r="P2159" s="135" t="s">
        <v>2341</v>
      </c>
      <c r="Q2159" s="145" t="str">
        <f t="shared" si="34"/>
        <v>46 - REYREVIGNES</v>
      </c>
      <c r="R2159" s="140">
        <v>44638</v>
      </c>
      <c r="S2159" s="140">
        <v>44748</v>
      </c>
    </row>
    <row r="2160" spans="14:19">
      <c r="N2160" s="133" t="s">
        <v>7025</v>
      </c>
      <c r="O2160" s="133" t="s">
        <v>7208</v>
      </c>
      <c r="P2160" s="135" t="s">
        <v>2342</v>
      </c>
      <c r="Q2160" s="145" t="str">
        <f t="shared" si="34"/>
        <v>46 - RIGNAC</v>
      </c>
      <c r="R2160" s="140">
        <v>44657</v>
      </c>
      <c r="S2160" s="140">
        <v>44764</v>
      </c>
    </row>
    <row r="2161" spans="14:19">
      <c r="N2161" s="133" t="s">
        <v>7025</v>
      </c>
      <c r="O2161" s="133" t="s">
        <v>7209</v>
      </c>
      <c r="P2161" s="135" t="s">
        <v>2344</v>
      </c>
      <c r="Q2161" s="145" t="str">
        <f t="shared" si="34"/>
        <v>46 - ROCAMADOUR</v>
      </c>
      <c r="R2161" s="140">
        <v>44657</v>
      </c>
      <c r="S2161" s="140">
        <v>44764</v>
      </c>
    </row>
    <row r="2162" spans="14:19">
      <c r="N2162" s="133" t="s">
        <v>7025</v>
      </c>
      <c r="O2162" s="133" t="s">
        <v>7210</v>
      </c>
      <c r="P2162" s="135" t="s">
        <v>2345</v>
      </c>
      <c r="Q2162" s="145" t="str">
        <f t="shared" si="34"/>
        <v>46 - ROUFFILHAC</v>
      </c>
      <c r="R2162" s="140">
        <v>44665</v>
      </c>
      <c r="S2162" s="140">
        <v>44748</v>
      </c>
    </row>
    <row r="2163" spans="14:19">
      <c r="N2163" s="133" t="s">
        <v>7025</v>
      </c>
      <c r="O2163" s="133" t="s">
        <v>7211</v>
      </c>
      <c r="P2163" s="135" t="s">
        <v>2346</v>
      </c>
      <c r="Q2163" s="145" t="str">
        <f t="shared" si="34"/>
        <v>46 - RUDELLE</v>
      </c>
      <c r="R2163" s="140">
        <v>44638</v>
      </c>
      <c r="S2163" s="140">
        <v>44732</v>
      </c>
    </row>
    <row r="2164" spans="14:19">
      <c r="N2164" s="133" t="s">
        <v>7025</v>
      </c>
      <c r="O2164" s="133" t="s">
        <v>7212</v>
      </c>
      <c r="P2164" s="135" t="s">
        <v>2347</v>
      </c>
      <c r="Q2164" s="145" t="str">
        <f t="shared" si="34"/>
        <v>46 - RUEYRES</v>
      </c>
      <c r="R2164" s="140">
        <v>44649</v>
      </c>
      <c r="S2164" s="140">
        <v>44748</v>
      </c>
    </row>
    <row r="2165" spans="14:19" ht="36">
      <c r="N2165" s="133" t="s">
        <v>7025</v>
      </c>
      <c r="O2165" s="133" t="s">
        <v>7213</v>
      </c>
      <c r="P2165" s="135" t="s">
        <v>2348</v>
      </c>
      <c r="Q2165" s="145" t="str">
        <f t="shared" si="34"/>
        <v>46 - SABADEL-LATRONQUIERE</v>
      </c>
      <c r="R2165" s="140">
        <v>44635</v>
      </c>
      <c r="S2165" s="140">
        <v>44721</v>
      </c>
    </row>
    <row r="2166" spans="14:19" ht="24">
      <c r="N2166" s="133" t="s">
        <v>7025</v>
      </c>
      <c r="O2166" s="133" t="s">
        <v>7214</v>
      </c>
      <c r="P2166" s="135" t="s">
        <v>2349</v>
      </c>
      <c r="Q2166" s="145" t="str">
        <f t="shared" si="34"/>
        <v>46 - SABADEL-LAUZES</v>
      </c>
      <c r="R2166" s="140">
        <v>44665</v>
      </c>
      <c r="S2166" s="140">
        <v>44687</v>
      </c>
    </row>
    <row r="2167" spans="14:19">
      <c r="N2167" s="133" t="s">
        <v>7025</v>
      </c>
      <c r="O2167" s="133" t="s">
        <v>7215</v>
      </c>
      <c r="P2167" s="135" t="s">
        <v>2350</v>
      </c>
      <c r="Q2167" s="145" t="str">
        <f t="shared" si="34"/>
        <v>46 - SAIGNES</v>
      </c>
      <c r="R2167" s="140">
        <v>44657</v>
      </c>
      <c r="S2167" s="140">
        <v>44748</v>
      </c>
    </row>
    <row r="2168" spans="14:19">
      <c r="N2168" s="133" t="s">
        <v>7025</v>
      </c>
      <c r="O2168" s="133" t="s">
        <v>7216</v>
      </c>
      <c r="P2168" s="135" t="s">
        <v>548</v>
      </c>
      <c r="Q2168" s="145" t="str">
        <f t="shared" si="34"/>
        <v>46 - SAILLAC</v>
      </c>
      <c r="R2168" s="140">
        <v>44664</v>
      </c>
      <c r="S2168" s="140">
        <v>44673</v>
      </c>
    </row>
    <row r="2169" spans="14:19" ht="24">
      <c r="N2169" s="133" t="s">
        <v>7025</v>
      </c>
      <c r="O2169" s="133" t="s">
        <v>7217</v>
      </c>
      <c r="P2169" s="135" t="s">
        <v>2366</v>
      </c>
      <c r="Q2169" s="145" t="str">
        <f t="shared" si="34"/>
        <v>46 - SAINT GERY - VERS</v>
      </c>
      <c r="R2169" s="140">
        <v>44665</v>
      </c>
      <c r="S2169" s="140">
        <v>44687</v>
      </c>
    </row>
    <row r="2170" spans="14:19" ht="24">
      <c r="N2170" s="133" t="s">
        <v>7025</v>
      </c>
      <c r="O2170" s="133" t="s">
        <v>7218</v>
      </c>
      <c r="P2170" s="135" t="s">
        <v>2351</v>
      </c>
      <c r="Q2170" s="145" t="str">
        <f t="shared" si="34"/>
        <v>46 - SAINT-BRESSOU</v>
      </c>
      <c r="R2170" s="140">
        <v>44638</v>
      </c>
      <c r="S2170" s="140">
        <v>44732</v>
      </c>
    </row>
    <row r="2171" spans="14:19" ht="24">
      <c r="N2171" s="133" t="s">
        <v>7025</v>
      </c>
      <c r="O2171" s="133" t="s">
        <v>7219</v>
      </c>
      <c r="P2171" s="135" t="s">
        <v>2352</v>
      </c>
      <c r="Q2171" s="145" t="str">
        <f t="shared" si="34"/>
        <v>46 - SAINT-CAPRAIS</v>
      </c>
      <c r="R2171" s="140">
        <v>44676</v>
      </c>
      <c r="S2171" s="140">
        <v>44732</v>
      </c>
    </row>
    <row r="2172" spans="14:19">
      <c r="N2172" s="133" t="s">
        <v>7025</v>
      </c>
      <c r="O2172" s="133" t="s">
        <v>7220</v>
      </c>
      <c r="P2172" s="135" t="s">
        <v>2353</v>
      </c>
      <c r="Q2172" s="145" t="str">
        <f t="shared" si="34"/>
        <v>46 - SAINT-CERE</v>
      </c>
      <c r="R2172" s="140">
        <v>44643</v>
      </c>
      <c r="S2172" s="140">
        <v>44748</v>
      </c>
    </row>
    <row r="2173" spans="14:19" ht="24">
      <c r="N2173" s="133" t="s">
        <v>7025</v>
      </c>
      <c r="O2173" s="133" t="s">
        <v>7221</v>
      </c>
      <c r="P2173" s="135" t="s">
        <v>2355</v>
      </c>
      <c r="Q2173" s="145" t="str">
        <f t="shared" si="34"/>
        <v>46 - SAINT-CHAMARAND</v>
      </c>
      <c r="R2173" s="140">
        <v>44665</v>
      </c>
      <c r="S2173" s="140">
        <v>44748</v>
      </c>
    </row>
    <row r="2174" spans="14:19">
      <c r="N2174" s="133" t="s">
        <v>7025</v>
      </c>
      <c r="O2174" s="133" t="s">
        <v>7222</v>
      </c>
      <c r="P2174" s="135" t="s">
        <v>2356</v>
      </c>
      <c r="Q2174" s="145" t="str">
        <f t="shared" si="34"/>
        <v>46 - SAINT-CHELS</v>
      </c>
      <c r="R2174" s="140">
        <v>44664</v>
      </c>
      <c r="S2174" s="140">
        <v>44711</v>
      </c>
    </row>
    <row r="2175" spans="14:19" ht="24">
      <c r="N2175" s="133" t="s">
        <v>7025</v>
      </c>
      <c r="O2175" s="133" t="s">
        <v>7223</v>
      </c>
      <c r="P2175" s="135" t="s">
        <v>2357</v>
      </c>
      <c r="Q2175" s="145" t="str">
        <f t="shared" si="34"/>
        <v>46 - SAINT-CIRGUES</v>
      </c>
      <c r="R2175" s="140">
        <v>44635</v>
      </c>
      <c r="S2175" s="140">
        <v>44721</v>
      </c>
    </row>
    <row r="2176" spans="14:19" ht="24">
      <c r="N2176" s="133" t="s">
        <v>7025</v>
      </c>
      <c r="O2176" s="133" t="s">
        <v>7224</v>
      </c>
      <c r="P2176" s="135" t="s">
        <v>2358</v>
      </c>
      <c r="Q2176" s="145" t="str">
        <f t="shared" si="34"/>
        <v>46 - SAINT-CIRQ-LAPOPIE</v>
      </c>
      <c r="R2176" s="140">
        <v>44664</v>
      </c>
      <c r="S2176" s="140">
        <v>44673</v>
      </c>
    </row>
    <row r="2177" spans="14:19" ht="24">
      <c r="N2177" s="133" t="s">
        <v>7025</v>
      </c>
      <c r="O2177" s="133" t="s">
        <v>7225</v>
      </c>
      <c r="P2177" s="135" t="s">
        <v>2359</v>
      </c>
      <c r="Q2177" s="145" t="str">
        <f t="shared" si="34"/>
        <v>46 - SAINT-CIRQ-MADELON</v>
      </c>
      <c r="R2177" s="140">
        <v>44665</v>
      </c>
      <c r="S2177" s="140">
        <v>44732</v>
      </c>
    </row>
    <row r="2178" spans="14:19" ht="24">
      <c r="N2178" s="133" t="s">
        <v>7025</v>
      </c>
      <c r="O2178" s="133" t="s">
        <v>7226</v>
      </c>
      <c r="P2178" s="135" t="s">
        <v>2360</v>
      </c>
      <c r="Q2178" s="145" t="str">
        <f t="shared" si="34"/>
        <v>46 - SAINT-CIRQ-SOUILLAGUET</v>
      </c>
      <c r="R2178" s="140">
        <v>44665</v>
      </c>
      <c r="S2178" s="140">
        <v>44748</v>
      </c>
    </row>
    <row r="2179" spans="14:19">
      <c r="N2179" s="133" t="s">
        <v>7025</v>
      </c>
      <c r="O2179" s="133" t="s">
        <v>7227</v>
      </c>
      <c r="P2179" s="135" t="s">
        <v>2361</v>
      </c>
      <c r="Q2179" s="145" t="str">
        <f t="shared" si="34"/>
        <v>46 - SAINT-CLAIR</v>
      </c>
      <c r="R2179" s="140">
        <v>44665</v>
      </c>
      <c r="S2179" s="140">
        <v>44732</v>
      </c>
    </row>
    <row r="2180" spans="14:19" ht="24">
      <c r="N2180" s="133" t="s">
        <v>7025</v>
      </c>
      <c r="O2180" s="133" t="s">
        <v>7228</v>
      </c>
      <c r="P2180" s="135" t="s">
        <v>2362</v>
      </c>
      <c r="Q2180" s="145" t="str">
        <f t="shared" si="34"/>
        <v>46 - SAINT-DENIS-CATUS</v>
      </c>
      <c r="R2180" s="140">
        <v>44665</v>
      </c>
      <c r="S2180" s="140">
        <v>44687</v>
      </c>
    </row>
    <row r="2181" spans="14:19" ht="24">
      <c r="N2181" s="133" t="s">
        <v>7025</v>
      </c>
      <c r="O2181" s="133" t="s">
        <v>7229</v>
      </c>
      <c r="P2181" s="135" t="s">
        <v>2363</v>
      </c>
      <c r="Q2181" s="145" t="str">
        <f t="shared" si="34"/>
        <v>46 - SAINT-DENIS-LES-MARTEL</v>
      </c>
      <c r="R2181" s="140">
        <v>44657</v>
      </c>
      <c r="S2181" s="140">
        <v>44764</v>
      </c>
    </row>
    <row r="2182" spans="14:19" ht="24">
      <c r="N2182" s="133" t="s">
        <v>7025</v>
      </c>
      <c r="O2182" s="133" t="s">
        <v>7230</v>
      </c>
      <c r="P2182" s="135" t="s">
        <v>1825</v>
      </c>
      <c r="Q2182" s="145" t="str">
        <f t="shared" si="34"/>
        <v>46 - SAINTE-COLOMBE</v>
      </c>
      <c r="R2182" s="140">
        <v>44638</v>
      </c>
      <c r="S2182" s="140">
        <v>44732</v>
      </c>
    </row>
    <row r="2183" spans="14:19">
      <c r="N2183" s="133" t="s">
        <v>7025</v>
      </c>
      <c r="O2183" s="133" t="s">
        <v>7231</v>
      </c>
      <c r="P2183" s="135" t="s">
        <v>2364</v>
      </c>
      <c r="Q2183" s="145" t="str">
        <f t="shared" si="34"/>
        <v>46 - SAINT-FELIX</v>
      </c>
      <c r="R2183" s="140">
        <v>44680</v>
      </c>
      <c r="S2183" s="140">
        <v>44721</v>
      </c>
    </row>
    <row r="2184" spans="14:19" ht="36">
      <c r="N2184" s="133" t="s">
        <v>7025</v>
      </c>
      <c r="O2184" s="133" t="s">
        <v>7232</v>
      </c>
      <c r="P2184" s="135" t="s">
        <v>2365</v>
      </c>
      <c r="Q2184" s="145" t="str">
        <f t="shared" si="34"/>
        <v>46 - SAINT-GERMAIN-DU-BEL-AIR</v>
      </c>
      <c r="R2184" s="140">
        <v>44665</v>
      </c>
      <c r="S2184" s="140">
        <v>44732</v>
      </c>
    </row>
    <row r="2185" spans="14:19">
      <c r="N2185" s="133" t="s">
        <v>7025</v>
      </c>
      <c r="O2185" s="133" t="s">
        <v>7233</v>
      </c>
      <c r="P2185" s="135" t="s">
        <v>2367</v>
      </c>
      <c r="Q2185" s="145" t="str">
        <f t="shared" si="34"/>
        <v>46 - SAINT-HILAIRE</v>
      </c>
      <c r="R2185" s="140">
        <v>44635</v>
      </c>
      <c r="S2185" s="140">
        <v>44721</v>
      </c>
    </row>
    <row r="2186" spans="14:19" ht="24">
      <c r="N2186" s="133" t="s">
        <v>7025</v>
      </c>
      <c r="O2186" s="133" t="s">
        <v>7234</v>
      </c>
      <c r="P2186" s="135" t="s">
        <v>2368</v>
      </c>
      <c r="Q2186" s="145" t="str">
        <f t="shared" si="34"/>
        <v>46 - SAINT-JEAN-DE-LAUR</v>
      </c>
      <c r="R2186" s="140">
        <v>44664</v>
      </c>
      <c r="S2186" s="140">
        <v>44711</v>
      </c>
    </row>
    <row r="2187" spans="14:19" ht="24">
      <c r="N2187" s="133" t="s">
        <v>7025</v>
      </c>
      <c r="O2187" s="133" t="s">
        <v>7235</v>
      </c>
      <c r="P2187" s="135" t="s">
        <v>2415</v>
      </c>
      <c r="Q2187" s="145" t="str">
        <f t="shared" ref="Q2187:Q2250" si="35">CONCATENATE(N2187," - ",P2187)</f>
        <v>46 - SAINT-JEAN-LAGINESTE</v>
      </c>
      <c r="R2187" s="140">
        <v>44657</v>
      </c>
      <c r="S2187" s="140">
        <v>44748</v>
      </c>
    </row>
    <row r="2188" spans="14:19" ht="24">
      <c r="N2188" s="133" t="s">
        <v>7025</v>
      </c>
      <c r="O2188" s="133" t="s">
        <v>7236</v>
      </c>
      <c r="P2188" s="135" t="s">
        <v>2369</v>
      </c>
      <c r="Q2188" s="145" t="str">
        <f t="shared" si="35"/>
        <v>46 - SAINT-JEAN-LESPINASSE</v>
      </c>
      <c r="R2188" s="140">
        <v>44657</v>
      </c>
      <c r="S2188" s="140">
        <v>44748</v>
      </c>
    </row>
    <row r="2189" spans="14:19" ht="24">
      <c r="N2189" s="133" t="s">
        <v>7025</v>
      </c>
      <c r="O2189" s="133" t="s">
        <v>7237</v>
      </c>
      <c r="P2189" s="135" t="s">
        <v>2370</v>
      </c>
      <c r="Q2189" s="145" t="str">
        <f t="shared" si="35"/>
        <v>46 - SAINT-JEAN-MIRABEL</v>
      </c>
      <c r="R2189" s="140">
        <v>44680</v>
      </c>
      <c r="S2189" s="140">
        <v>44721</v>
      </c>
    </row>
    <row r="2190" spans="14:19" ht="36">
      <c r="N2190" s="133" t="s">
        <v>7025</v>
      </c>
      <c r="O2190" s="133" t="s">
        <v>7238</v>
      </c>
      <c r="P2190" s="135" t="s">
        <v>2371</v>
      </c>
      <c r="Q2190" s="145" t="str">
        <f t="shared" si="35"/>
        <v>46 - SAINT-LAURENT-LES-TOURS</v>
      </c>
      <c r="R2190" s="140">
        <v>44643</v>
      </c>
      <c r="S2190" s="140">
        <v>44748</v>
      </c>
    </row>
    <row r="2191" spans="14:19" ht="24">
      <c r="N2191" s="133" t="s">
        <v>7025</v>
      </c>
      <c r="O2191" s="133" t="s">
        <v>7239</v>
      </c>
      <c r="P2191" s="135" t="s">
        <v>2372</v>
      </c>
      <c r="Q2191" s="145" t="str">
        <f t="shared" si="35"/>
        <v>46 - SAINT-MARTIN-LABOUVAL</v>
      </c>
      <c r="R2191" s="140">
        <v>44664</v>
      </c>
      <c r="S2191" s="140">
        <v>44711</v>
      </c>
    </row>
    <row r="2192" spans="14:19" ht="24">
      <c r="N2192" s="133" t="s">
        <v>7025</v>
      </c>
      <c r="O2192" s="133" t="s">
        <v>7240</v>
      </c>
      <c r="P2192" s="135" t="s">
        <v>2373</v>
      </c>
      <c r="Q2192" s="145" t="str">
        <f t="shared" si="35"/>
        <v>46 - SAINT-MARTIN-LE-REDON</v>
      </c>
      <c r="R2192" s="140">
        <v>44676</v>
      </c>
      <c r="S2192" s="140">
        <v>44687</v>
      </c>
    </row>
    <row r="2193" spans="14:19" ht="36">
      <c r="N2193" s="133" t="s">
        <v>7025</v>
      </c>
      <c r="O2193" s="133" t="s">
        <v>7241</v>
      </c>
      <c r="P2193" s="135" t="s">
        <v>2374</v>
      </c>
      <c r="Q2193" s="145" t="str">
        <f t="shared" si="35"/>
        <v>46 - SAINT-MAURICE-EN-QUERCY</v>
      </c>
      <c r="R2193" s="140">
        <v>44638</v>
      </c>
      <c r="S2193" s="140">
        <v>44732</v>
      </c>
    </row>
    <row r="2194" spans="14:19" ht="36">
      <c r="N2194" s="133" t="s">
        <v>7025</v>
      </c>
      <c r="O2194" s="133" t="s">
        <v>7242</v>
      </c>
      <c r="P2194" s="135" t="s">
        <v>2375</v>
      </c>
      <c r="Q2194" s="145" t="str">
        <f t="shared" si="35"/>
        <v>46 - SAINT-MEDARD-DE-PRESQUE</v>
      </c>
      <c r="R2194" s="140">
        <v>44657</v>
      </c>
      <c r="S2194" s="140">
        <v>44748</v>
      </c>
    </row>
    <row r="2195" spans="14:19" ht="36">
      <c r="N2195" s="133" t="s">
        <v>7025</v>
      </c>
      <c r="O2195" s="133" t="s">
        <v>7243</v>
      </c>
      <c r="P2195" s="135" t="s">
        <v>2376</v>
      </c>
      <c r="Q2195" s="145" t="str">
        <f t="shared" si="35"/>
        <v>46 - SAINT-MEDARD-NICOURBY</v>
      </c>
      <c r="R2195" s="140">
        <v>44638</v>
      </c>
      <c r="S2195" s="140">
        <v>44732</v>
      </c>
    </row>
    <row r="2196" spans="14:19" ht="24">
      <c r="N2196" s="133" t="s">
        <v>7025</v>
      </c>
      <c r="O2196" s="133" t="s">
        <v>7244</v>
      </c>
      <c r="P2196" s="135" t="s">
        <v>2377</v>
      </c>
      <c r="Q2196" s="145" t="str">
        <f t="shared" si="35"/>
        <v>46 - SAINT-MICHEL-DE-BANNIERES</v>
      </c>
      <c r="R2196" s="140">
        <v>44657</v>
      </c>
      <c r="S2196" s="140">
        <v>44748</v>
      </c>
    </row>
    <row r="2197" spans="14:19" ht="24">
      <c r="N2197" s="133" t="s">
        <v>7025</v>
      </c>
      <c r="O2197" s="133" t="s">
        <v>7245</v>
      </c>
      <c r="P2197" s="135" t="s">
        <v>2378</v>
      </c>
      <c r="Q2197" s="145" t="str">
        <f t="shared" si="35"/>
        <v>46 - SAINT-MICHEL-DE-LOUBEJOU</v>
      </c>
      <c r="R2197" s="140">
        <v>44657</v>
      </c>
      <c r="S2197" s="140">
        <v>44748</v>
      </c>
    </row>
    <row r="2198" spans="14:19" ht="24">
      <c r="N2198" s="133" t="s">
        <v>7025</v>
      </c>
      <c r="O2198" s="133" t="s">
        <v>7246</v>
      </c>
      <c r="P2198" s="135" t="s">
        <v>2379</v>
      </c>
      <c r="Q2198" s="145" t="str">
        <f t="shared" si="35"/>
        <v>46 - SAINT-PAUL-DE-VERN</v>
      </c>
      <c r="R2198" s="140">
        <v>44643</v>
      </c>
      <c r="S2198" s="140">
        <v>44748</v>
      </c>
    </row>
    <row r="2199" spans="14:19" ht="24">
      <c r="N2199" s="133" t="s">
        <v>7025</v>
      </c>
      <c r="O2199" s="133" t="s">
        <v>7247</v>
      </c>
      <c r="P2199" s="135" t="s">
        <v>997</v>
      </c>
      <c r="Q2199" s="145" t="str">
        <f t="shared" si="35"/>
        <v>46 - SAINT-PERDOUX</v>
      </c>
      <c r="R2199" s="140">
        <v>44638</v>
      </c>
      <c r="S2199" s="140">
        <v>44721</v>
      </c>
    </row>
    <row r="2200" spans="14:19" ht="24">
      <c r="N2200" s="133" t="s">
        <v>7025</v>
      </c>
      <c r="O2200" s="133" t="s">
        <v>7248</v>
      </c>
      <c r="P2200" s="135" t="s">
        <v>2416</v>
      </c>
      <c r="Q2200" s="145" t="str">
        <f t="shared" si="35"/>
        <v>46 - SAINT-PIERRE-LAFEUILLE</v>
      </c>
      <c r="R2200" s="140">
        <v>44665</v>
      </c>
      <c r="S2200" s="140">
        <v>44687</v>
      </c>
    </row>
    <row r="2201" spans="14:19" ht="24">
      <c r="N2201" s="133" t="s">
        <v>7025</v>
      </c>
      <c r="O2201" s="133" t="s">
        <v>7249</v>
      </c>
      <c r="P2201" s="135" t="s">
        <v>2380</v>
      </c>
      <c r="Q2201" s="145" t="str">
        <f t="shared" si="35"/>
        <v>46 - SAINT-PIERRE-TOIRAC</v>
      </c>
      <c r="R2201" s="140">
        <v>44664</v>
      </c>
      <c r="S2201" s="140">
        <v>44711</v>
      </c>
    </row>
    <row r="2202" spans="14:19">
      <c r="N2202" s="133" t="s">
        <v>7025</v>
      </c>
      <c r="O2202" s="133" t="s">
        <v>7250</v>
      </c>
      <c r="P2202" s="135" t="s">
        <v>2381</v>
      </c>
      <c r="Q2202" s="145" t="str">
        <f t="shared" si="35"/>
        <v>46 - SAINT-PROJET</v>
      </c>
      <c r="R2202" s="140">
        <v>44657</v>
      </c>
      <c r="S2202" s="140">
        <v>44748</v>
      </c>
    </row>
    <row r="2203" spans="14:19">
      <c r="N2203" s="133" t="s">
        <v>7025</v>
      </c>
      <c r="O2203" s="133" t="s">
        <v>7251</v>
      </c>
      <c r="P2203" s="135" t="s">
        <v>2382</v>
      </c>
      <c r="Q2203" s="145" t="str">
        <f t="shared" si="35"/>
        <v>46 - SAINT-SIMON</v>
      </c>
      <c r="R2203" s="140">
        <v>44649</v>
      </c>
      <c r="S2203" s="140">
        <v>44748</v>
      </c>
    </row>
    <row r="2204" spans="14:19">
      <c r="N2204" s="133" t="s">
        <v>7025</v>
      </c>
      <c r="O2204" s="133" t="s">
        <v>7252</v>
      </c>
      <c r="P2204" s="135" t="s">
        <v>2383</v>
      </c>
      <c r="Q2204" s="145" t="str">
        <f t="shared" si="35"/>
        <v>46 - SAINT-SOZY</v>
      </c>
      <c r="R2204" s="140">
        <v>44657</v>
      </c>
      <c r="S2204" s="140">
        <v>44764</v>
      </c>
    </row>
    <row r="2205" spans="14:19">
      <c r="N2205" s="133" t="s">
        <v>7025</v>
      </c>
      <c r="O2205" s="133" t="s">
        <v>7253</v>
      </c>
      <c r="P2205" s="135" t="s">
        <v>2384</v>
      </c>
      <c r="Q2205" s="145" t="str">
        <f t="shared" si="35"/>
        <v>46 - SAINT-SULPICE</v>
      </c>
      <c r="R2205" s="140">
        <v>44657</v>
      </c>
      <c r="S2205" s="140">
        <v>44732</v>
      </c>
    </row>
    <row r="2206" spans="14:19" ht="36">
      <c r="N2206" s="133" t="s">
        <v>7025</v>
      </c>
      <c r="O2206" s="133" t="s">
        <v>7254</v>
      </c>
      <c r="P2206" s="135" t="s">
        <v>2385</v>
      </c>
      <c r="Q2206" s="145" t="str">
        <f t="shared" si="35"/>
        <v>46 - SAINT-VINCENT-DU-PENDIT</v>
      </c>
      <c r="R2206" s="140">
        <v>44643</v>
      </c>
      <c r="S2206" s="140">
        <v>44748</v>
      </c>
    </row>
    <row r="2207" spans="14:19">
      <c r="N2207" s="133" t="s">
        <v>7025</v>
      </c>
      <c r="O2207" s="133" t="s">
        <v>7255</v>
      </c>
      <c r="P2207" s="135" t="s">
        <v>2386</v>
      </c>
      <c r="Q2207" s="145" t="str">
        <f t="shared" si="35"/>
        <v>46 - SALVIAC</v>
      </c>
      <c r="R2207" s="140">
        <v>44665</v>
      </c>
      <c r="S2207" s="140">
        <v>44687</v>
      </c>
    </row>
    <row r="2208" spans="14:19">
      <c r="N2208" s="133" t="s">
        <v>7025</v>
      </c>
      <c r="O2208" s="133" t="s">
        <v>7256</v>
      </c>
      <c r="P2208" s="135" t="s">
        <v>1028</v>
      </c>
      <c r="Q2208" s="145" t="str">
        <f t="shared" si="35"/>
        <v>46 - SARRAZAC</v>
      </c>
      <c r="R2208" s="140">
        <v>44650</v>
      </c>
      <c r="S2208" s="140">
        <v>44720</v>
      </c>
    </row>
    <row r="2209" spans="14:19" ht="24">
      <c r="N2209" s="133" t="s">
        <v>7025</v>
      </c>
      <c r="O2209" s="133" t="s">
        <v>7257</v>
      </c>
      <c r="P2209" s="135" t="s">
        <v>2387</v>
      </c>
      <c r="Q2209" s="145" t="str">
        <f t="shared" si="35"/>
        <v>46 - SAULIAC-SUR-CELE</v>
      </c>
      <c r="R2209" s="140">
        <v>44664</v>
      </c>
      <c r="S2209" s="140">
        <v>44673</v>
      </c>
    </row>
    <row r="2210" spans="14:19" ht="36">
      <c r="N2210" s="133" t="s">
        <v>7025</v>
      </c>
      <c r="O2210" s="133" t="s">
        <v>7258</v>
      </c>
      <c r="P2210" s="135" t="s">
        <v>2388</v>
      </c>
      <c r="Q2210" s="145" t="str">
        <f t="shared" si="35"/>
        <v>46 - SENAILLAC-LATRONQUIERE</v>
      </c>
      <c r="R2210" s="140">
        <v>44638</v>
      </c>
      <c r="S2210" s="140">
        <v>44721</v>
      </c>
    </row>
    <row r="2211" spans="14:19" ht="24">
      <c r="N2211" s="133" t="s">
        <v>7025</v>
      </c>
      <c r="O2211" s="133" t="s">
        <v>7259</v>
      </c>
      <c r="P2211" s="135" t="s">
        <v>2389</v>
      </c>
      <c r="Q2211" s="145" t="str">
        <f t="shared" si="35"/>
        <v>46 - SENAILLAC-LAUZES</v>
      </c>
      <c r="R2211" s="140">
        <v>44665</v>
      </c>
      <c r="S2211" s="140">
        <v>44687</v>
      </c>
    </row>
    <row r="2212" spans="14:19">
      <c r="N2212" s="133" t="s">
        <v>7025</v>
      </c>
      <c r="O2212" s="133" t="s">
        <v>7260</v>
      </c>
      <c r="P2212" s="135" t="s">
        <v>2390</v>
      </c>
      <c r="Q2212" s="145" t="str">
        <f t="shared" si="35"/>
        <v>46 - SENIERGUES</v>
      </c>
      <c r="R2212" s="140">
        <v>44657</v>
      </c>
      <c r="S2212" s="140">
        <v>44748</v>
      </c>
    </row>
    <row r="2213" spans="14:19">
      <c r="N2213" s="133" t="s">
        <v>7025</v>
      </c>
      <c r="O2213" s="133" t="s">
        <v>7261</v>
      </c>
      <c r="P2213" s="135" t="s">
        <v>2391</v>
      </c>
      <c r="Q2213" s="145" t="str">
        <f t="shared" si="35"/>
        <v>46 - SONAC</v>
      </c>
      <c r="R2213" s="140">
        <v>44638</v>
      </c>
      <c r="S2213" s="140">
        <v>44748</v>
      </c>
    </row>
    <row r="2214" spans="14:19">
      <c r="N2214" s="133" t="s">
        <v>7025</v>
      </c>
      <c r="O2214" s="133" t="s">
        <v>7262</v>
      </c>
      <c r="P2214" s="135" t="s">
        <v>2392</v>
      </c>
      <c r="Q2214" s="145" t="str">
        <f t="shared" si="35"/>
        <v>46 - SOTURAC</v>
      </c>
      <c r="R2214" s="140">
        <v>44676</v>
      </c>
      <c r="S2214" s="140">
        <v>44687</v>
      </c>
    </row>
    <row r="2215" spans="14:19">
      <c r="N2215" s="133" t="s">
        <v>7025</v>
      </c>
      <c r="O2215" s="133" t="s">
        <v>7263</v>
      </c>
      <c r="P2215" s="135" t="s">
        <v>2393</v>
      </c>
      <c r="Q2215" s="145" t="str">
        <f t="shared" si="35"/>
        <v>46 - SOUCIRAC</v>
      </c>
      <c r="R2215" s="140">
        <v>44670</v>
      </c>
      <c r="S2215" s="140">
        <v>44748</v>
      </c>
    </row>
    <row r="2216" spans="14:19">
      <c r="N2216" s="133" t="s">
        <v>7025</v>
      </c>
      <c r="O2216" s="133" t="s">
        <v>7264</v>
      </c>
      <c r="P2216" s="135" t="s">
        <v>2394</v>
      </c>
      <c r="Q2216" s="145" t="str">
        <f t="shared" si="35"/>
        <v>46 - SOUILLAC</v>
      </c>
      <c r="R2216" s="140">
        <v>44650</v>
      </c>
      <c r="S2216" s="140">
        <v>44764</v>
      </c>
    </row>
    <row r="2217" spans="14:19">
      <c r="N2217" s="133" t="s">
        <v>7025</v>
      </c>
      <c r="O2217" s="133" t="s">
        <v>7265</v>
      </c>
      <c r="P2217" s="135" t="s">
        <v>2395</v>
      </c>
      <c r="Q2217" s="145" t="str">
        <f t="shared" si="35"/>
        <v>46 - SOULOMES</v>
      </c>
      <c r="R2217" s="140">
        <v>44665</v>
      </c>
      <c r="S2217" s="140">
        <v>44732</v>
      </c>
    </row>
    <row r="2218" spans="14:19" ht="24">
      <c r="N2218" s="133" t="s">
        <v>7025</v>
      </c>
      <c r="O2218" s="133" t="s">
        <v>7266</v>
      </c>
      <c r="P2218" s="135" t="s">
        <v>2396</v>
      </c>
      <c r="Q2218" s="145" t="str">
        <f t="shared" si="35"/>
        <v>46 - SOUSCEYRAC-EN-QUERCY</v>
      </c>
      <c r="R2218" s="140">
        <v>44638</v>
      </c>
      <c r="S2218" s="140">
        <v>44732</v>
      </c>
    </row>
    <row r="2219" spans="14:19">
      <c r="N2219" s="133" t="s">
        <v>7025</v>
      </c>
      <c r="O2219" s="133" t="s">
        <v>7267</v>
      </c>
      <c r="P2219" s="135" t="s">
        <v>2397</v>
      </c>
      <c r="Q2219" s="145" t="str">
        <f t="shared" si="35"/>
        <v>46 - STRENQUELS</v>
      </c>
      <c r="R2219" s="140">
        <v>44650</v>
      </c>
      <c r="S2219" s="140">
        <v>44764</v>
      </c>
    </row>
    <row r="2220" spans="14:19">
      <c r="N2220" s="133" t="s">
        <v>7025</v>
      </c>
      <c r="O2220" s="133" t="s">
        <v>7268</v>
      </c>
      <c r="P2220" s="135" t="s">
        <v>2398</v>
      </c>
      <c r="Q2220" s="145" t="str">
        <f t="shared" si="35"/>
        <v>46 - TAURIAC</v>
      </c>
      <c r="R2220" s="140">
        <v>44657</v>
      </c>
      <c r="S2220" s="140">
        <v>44748</v>
      </c>
    </row>
    <row r="2221" spans="14:19">
      <c r="N2221" s="133" t="s">
        <v>7025</v>
      </c>
      <c r="O2221" s="133" t="s">
        <v>7269</v>
      </c>
      <c r="P2221" s="135" t="s">
        <v>2399</v>
      </c>
      <c r="Q2221" s="145" t="str">
        <f t="shared" si="35"/>
        <v>46 - TERROU</v>
      </c>
      <c r="R2221" s="140">
        <v>44638</v>
      </c>
      <c r="S2221" s="140">
        <v>44732</v>
      </c>
    </row>
    <row r="2222" spans="14:19">
      <c r="N2222" s="133" t="s">
        <v>7025</v>
      </c>
      <c r="O2222" s="133" t="s">
        <v>7270</v>
      </c>
      <c r="P2222" s="135" t="s">
        <v>2400</v>
      </c>
      <c r="Q2222" s="145" t="str">
        <f t="shared" si="35"/>
        <v>46 - TEYSSIEU</v>
      </c>
      <c r="R2222" s="140">
        <v>44643</v>
      </c>
      <c r="S2222" s="140">
        <v>44748</v>
      </c>
    </row>
    <row r="2223" spans="14:19">
      <c r="N2223" s="133" t="s">
        <v>7025</v>
      </c>
      <c r="O2223" s="133" t="s">
        <v>7271</v>
      </c>
      <c r="P2223" s="135" t="s">
        <v>2401</v>
      </c>
      <c r="Q2223" s="145" t="str">
        <f t="shared" si="35"/>
        <v>46 - THEDIRAC</v>
      </c>
      <c r="R2223" s="140">
        <v>44665</v>
      </c>
      <c r="S2223" s="140">
        <v>44687</v>
      </c>
    </row>
    <row r="2224" spans="14:19">
      <c r="N2224" s="133" t="s">
        <v>7025</v>
      </c>
      <c r="O2224" s="133" t="s">
        <v>7272</v>
      </c>
      <c r="P2224" s="135" t="s">
        <v>2402</v>
      </c>
      <c r="Q2224" s="145" t="str">
        <f t="shared" si="35"/>
        <v>46 - THEGRA</v>
      </c>
      <c r="R2224" s="140">
        <v>44657</v>
      </c>
      <c r="S2224" s="140">
        <v>44764</v>
      </c>
    </row>
    <row r="2225" spans="14:19">
      <c r="N2225" s="133" t="s">
        <v>7025</v>
      </c>
      <c r="O2225" s="133" t="s">
        <v>7273</v>
      </c>
      <c r="P2225" s="135" t="s">
        <v>2403</v>
      </c>
      <c r="Q2225" s="145" t="str">
        <f t="shared" si="35"/>
        <v>46 - THEMINES</v>
      </c>
      <c r="R2225" s="140">
        <v>44649</v>
      </c>
      <c r="S2225" s="140">
        <v>44748</v>
      </c>
    </row>
    <row r="2226" spans="14:19">
      <c r="N2226" s="133" t="s">
        <v>7025</v>
      </c>
      <c r="O2226" s="133" t="s">
        <v>7274</v>
      </c>
      <c r="P2226" s="135" t="s">
        <v>2404</v>
      </c>
      <c r="Q2226" s="145" t="str">
        <f t="shared" si="35"/>
        <v>46 - THEMINETTES</v>
      </c>
      <c r="R2226" s="140">
        <v>44638</v>
      </c>
      <c r="S2226" s="140">
        <v>44732</v>
      </c>
    </row>
    <row r="2227" spans="14:19" ht="24">
      <c r="N2227" s="133" t="s">
        <v>7025</v>
      </c>
      <c r="O2227" s="133" t="s">
        <v>7275</v>
      </c>
      <c r="P2227" s="135" t="s">
        <v>2405</v>
      </c>
      <c r="Q2227" s="145" t="str">
        <f t="shared" si="35"/>
        <v>46 - TOUR-DE-FAURE</v>
      </c>
      <c r="R2227" s="140">
        <v>44664</v>
      </c>
      <c r="S2227" s="140">
        <v>44673</v>
      </c>
    </row>
    <row r="2228" spans="14:19">
      <c r="N2228" s="133" t="s">
        <v>7025</v>
      </c>
      <c r="O2228" s="133" t="s">
        <v>7276</v>
      </c>
      <c r="P2228" s="135" t="s">
        <v>2406</v>
      </c>
      <c r="Q2228" s="145" t="str">
        <f t="shared" si="35"/>
        <v>46 - USSEL</v>
      </c>
      <c r="R2228" s="140">
        <v>44665</v>
      </c>
      <c r="S2228" s="140">
        <v>44732</v>
      </c>
    </row>
    <row r="2229" spans="14:19">
      <c r="N2229" s="133" t="s">
        <v>7025</v>
      </c>
      <c r="O2229" s="133" t="s">
        <v>7277</v>
      </c>
      <c r="P2229" s="135" t="s">
        <v>2407</v>
      </c>
      <c r="Q2229" s="145" t="str">
        <f t="shared" si="35"/>
        <v>46 - UZECH</v>
      </c>
      <c r="R2229" s="140">
        <v>44665</v>
      </c>
      <c r="S2229" s="140">
        <v>44687</v>
      </c>
    </row>
    <row r="2230" spans="14:19">
      <c r="N2230" s="133" t="s">
        <v>7025</v>
      </c>
      <c r="O2230" s="133" t="s">
        <v>7278</v>
      </c>
      <c r="P2230" s="135" t="s">
        <v>2408</v>
      </c>
      <c r="Q2230" s="145" t="str">
        <f t="shared" si="35"/>
        <v>46 - VARAIRE</v>
      </c>
      <c r="R2230" s="140">
        <v>44664</v>
      </c>
      <c r="S2230" s="140">
        <v>44673</v>
      </c>
    </row>
    <row r="2231" spans="14:19">
      <c r="N2231" s="133" t="s">
        <v>7025</v>
      </c>
      <c r="O2231" s="133" t="s">
        <v>7279</v>
      </c>
      <c r="P2231" s="135" t="s">
        <v>2409</v>
      </c>
      <c r="Q2231" s="145" t="str">
        <f t="shared" si="35"/>
        <v>46 - VAYRAC</v>
      </c>
      <c r="R2231" s="140">
        <v>44657</v>
      </c>
      <c r="S2231" s="140">
        <v>44764</v>
      </c>
    </row>
    <row r="2232" spans="14:19">
      <c r="N2232" s="133" t="s">
        <v>7025</v>
      </c>
      <c r="O2232" s="133" t="s">
        <v>7280</v>
      </c>
      <c r="P2232" s="135" t="s">
        <v>2410</v>
      </c>
      <c r="Q2232" s="145" t="str">
        <f t="shared" si="35"/>
        <v>46 - VIAZAC</v>
      </c>
      <c r="R2232" s="140">
        <v>44638</v>
      </c>
      <c r="S2232" s="140">
        <v>44721</v>
      </c>
    </row>
    <row r="2233" spans="14:19">
      <c r="N2233" s="133" t="s">
        <v>7025</v>
      </c>
      <c r="O2233" s="133" t="s">
        <v>7281</v>
      </c>
      <c r="P2233" s="135" t="s">
        <v>2411</v>
      </c>
      <c r="Q2233" s="145" t="str">
        <f t="shared" si="35"/>
        <v>46 - VIDAILLAC</v>
      </c>
      <c r="R2233" s="140">
        <v>44664</v>
      </c>
      <c r="S2233" s="140">
        <v>44673</v>
      </c>
    </row>
    <row r="2234" spans="14:19">
      <c r="N2234" s="133" t="s">
        <v>7282</v>
      </c>
      <c r="O2234" s="133" t="s">
        <v>7283</v>
      </c>
      <c r="P2234" s="135" t="s">
        <v>2417</v>
      </c>
      <c r="Q2234" s="145" t="str">
        <f t="shared" si="35"/>
        <v>47 - AGEN</v>
      </c>
      <c r="R2234" s="140">
        <v>44686</v>
      </c>
      <c r="S2234" s="140">
        <v>44700</v>
      </c>
    </row>
    <row r="2235" spans="14:19">
      <c r="N2235" s="133" t="s">
        <v>7282</v>
      </c>
      <c r="O2235" s="133" t="s">
        <v>7284</v>
      </c>
      <c r="P2235" s="135" t="s">
        <v>2418</v>
      </c>
      <c r="Q2235" s="145" t="str">
        <f t="shared" si="35"/>
        <v>47 - AGME</v>
      </c>
      <c r="R2235" s="140">
        <v>44569</v>
      </c>
      <c r="S2235" s="140">
        <v>44571</v>
      </c>
    </row>
    <row r="2236" spans="14:19">
      <c r="N2236" s="133" t="s">
        <v>7282</v>
      </c>
      <c r="O2236" s="133" t="s">
        <v>7285</v>
      </c>
      <c r="P2236" s="135" t="s">
        <v>2419</v>
      </c>
      <c r="Q2236" s="145" t="str">
        <f t="shared" si="35"/>
        <v>47 - AGNAC</v>
      </c>
      <c r="R2236" s="140">
        <v>44672</v>
      </c>
      <c r="S2236" s="140">
        <v>44746</v>
      </c>
    </row>
    <row r="2237" spans="14:19">
      <c r="N2237" s="133" t="s">
        <v>7282</v>
      </c>
      <c r="O2237" s="133" t="s">
        <v>7286</v>
      </c>
      <c r="P2237" s="135" t="s">
        <v>2420</v>
      </c>
      <c r="Q2237" s="145" t="str">
        <f t="shared" si="35"/>
        <v>47 - AIGUILLON</v>
      </c>
      <c r="R2237" s="140">
        <v>44569</v>
      </c>
      <c r="S2237" s="140">
        <v>44603</v>
      </c>
    </row>
    <row r="2238" spans="14:19" ht="24">
      <c r="N2238" s="133" t="s">
        <v>7282</v>
      </c>
      <c r="O2238" s="133" t="s">
        <v>7287</v>
      </c>
      <c r="P2238" s="135" t="s">
        <v>2421</v>
      </c>
      <c r="Q2238" s="145" t="str">
        <f t="shared" si="35"/>
        <v>47 - ALLEMANS-DU-DROPT</v>
      </c>
      <c r="R2238" s="140">
        <v>44671</v>
      </c>
      <c r="S2238" s="140">
        <v>44760</v>
      </c>
    </row>
    <row r="2239" spans="14:19" ht="24">
      <c r="N2239" s="133" t="s">
        <v>7282</v>
      </c>
      <c r="O2239" s="133" t="s">
        <v>7288</v>
      </c>
      <c r="P2239" s="135" t="s">
        <v>2422</v>
      </c>
      <c r="Q2239" s="145" t="str">
        <f t="shared" si="35"/>
        <v>47 - ALLEZ ET CAZENEUVE</v>
      </c>
      <c r="R2239" s="140">
        <v>44667</v>
      </c>
      <c r="S2239" s="140">
        <v>44735</v>
      </c>
    </row>
    <row r="2240" spans="14:19">
      <c r="N2240" s="133" t="s">
        <v>7282</v>
      </c>
      <c r="O2240" s="133" t="s">
        <v>7289</v>
      </c>
      <c r="P2240" s="135" t="s">
        <v>2423</v>
      </c>
      <c r="Q2240" s="145" t="str">
        <f t="shared" si="35"/>
        <v>47 - AMBRUS</v>
      </c>
      <c r="R2240" s="140"/>
      <c r="S2240" s="140"/>
    </row>
    <row r="2241" spans="14:19">
      <c r="N2241" s="133" t="s">
        <v>7282</v>
      </c>
      <c r="O2241" s="133" t="s">
        <v>7290</v>
      </c>
      <c r="P2241" s="135" t="s">
        <v>2424</v>
      </c>
      <c r="Q2241" s="145" t="str">
        <f t="shared" si="35"/>
        <v>47 - ANDIRAN</v>
      </c>
      <c r="R2241" s="140"/>
      <c r="S2241" s="140"/>
    </row>
    <row r="2242" spans="14:19">
      <c r="N2242" s="133" t="s">
        <v>7282</v>
      </c>
      <c r="O2242" s="133" t="s">
        <v>7291</v>
      </c>
      <c r="P2242" s="135" t="s">
        <v>2425</v>
      </c>
      <c r="Q2242" s="145" t="str">
        <f t="shared" si="35"/>
        <v>47 - ANTHE</v>
      </c>
      <c r="R2242" s="140">
        <v>44686</v>
      </c>
      <c r="S2242" s="140">
        <v>44721</v>
      </c>
    </row>
    <row r="2243" spans="14:19">
      <c r="N2243" s="133" t="s">
        <v>7282</v>
      </c>
      <c r="O2243" s="133" t="s">
        <v>7292</v>
      </c>
      <c r="P2243" s="135" t="s">
        <v>2426</v>
      </c>
      <c r="Q2243" s="145" t="str">
        <f t="shared" si="35"/>
        <v>47 - ANZEX</v>
      </c>
      <c r="R2243" s="140"/>
      <c r="S2243" s="140"/>
    </row>
    <row r="2244" spans="14:19">
      <c r="N2244" s="133" t="s">
        <v>7282</v>
      </c>
      <c r="O2244" s="133" t="s">
        <v>7293</v>
      </c>
      <c r="P2244" s="135" t="s">
        <v>2427</v>
      </c>
      <c r="Q2244" s="145" t="str">
        <f t="shared" si="35"/>
        <v>47 - ARMILLAC</v>
      </c>
      <c r="R2244" s="140">
        <v>44671</v>
      </c>
      <c r="S2244" s="140">
        <v>44746</v>
      </c>
    </row>
    <row r="2245" spans="14:19">
      <c r="N2245" s="133" t="s">
        <v>7282</v>
      </c>
      <c r="O2245" s="133" t="s">
        <v>7294</v>
      </c>
      <c r="P2245" s="135" t="s">
        <v>2428</v>
      </c>
      <c r="Q2245" s="145" t="str">
        <f t="shared" si="35"/>
        <v>47 - AURADOU</v>
      </c>
      <c r="R2245" s="140">
        <v>44706</v>
      </c>
      <c r="S2245" s="140">
        <v>44721</v>
      </c>
    </row>
    <row r="2246" spans="14:19" ht="24">
      <c r="N2246" s="133" t="s">
        <v>7282</v>
      </c>
      <c r="O2246" s="133" t="s">
        <v>7295</v>
      </c>
      <c r="P2246" s="135" t="s">
        <v>2429</v>
      </c>
      <c r="Q2246" s="145" t="str">
        <f t="shared" si="35"/>
        <v>47 - AURIAC-SUR-DROPT</v>
      </c>
      <c r="R2246" s="140">
        <v>44671</v>
      </c>
      <c r="S2246" s="140">
        <v>44746</v>
      </c>
    </row>
    <row r="2247" spans="14:19">
      <c r="N2247" s="133" t="s">
        <v>7282</v>
      </c>
      <c r="O2247" s="133" t="s">
        <v>7296</v>
      </c>
      <c r="P2247" s="135" t="s">
        <v>2430</v>
      </c>
      <c r="Q2247" s="145" t="str">
        <f t="shared" si="35"/>
        <v>47 - BAJAMONT</v>
      </c>
      <c r="R2247" s="140">
        <v>44687</v>
      </c>
      <c r="S2247" s="140">
        <v>44700</v>
      </c>
    </row>
    <row r="2248" spans="14:19" ht="24">
      <c r="N2248" s="133" t="s">
        <v>7282</v>
      </c>
      <c r="O2248" s="133" t="s">
        <v>7297</v>
      </c>
      <c r="P2248" s="135" t="s">
        <v>2431</v>
      </c>
      <c r="Q2248" s="145" t="str">
        <f t="shared" si="35"/>
        <v>47 - BALEYSSAGUES</v>
      </c>
      <c r="R2248" s="140">
        <v>44686</v>
      </c>
      <c r="S2248" s="140">
        <v>44740</v>
      </c>
    </row>
    <row r="2249" spans="14:19">
      <c r="N2249" s="133" t="s">
        <v>7282</v>
      </c>
      <c r="O2249" s="133" t="s">
        <v>7298</v>
      </c>
      <c r="P2249" s="135" t="s">
        <v>2432</v>
      </c>
      <c r="Q2249" s="145" t="str">
        <f t="shared" si="35"/>
        <v>47 - BARBASTE</v>
      </c>
      <c r="R2249" s="140"/>
      <c r="S2249" s="140"/>
    </row>
    <row r="2250" spans="14:19">
      <c r="N2250" s="133" t="s">
        <v>7282</v>
      </c>
      <c r="O2250" s="133" t="s">
        <v>7299</v>
      </c>
      <c r="P2250" s="135" t="s">
        <v>2433</v>
      </c>
      <c r="Q2250" s="145" t="str">
        <f t="shared" si="35"/>
        <v>47 - BAZENS</v>
      </c>
      <c r="R2250" s="140">
        <v>44686</v>
      </c>
      <c r="S2250" s="140">
        <v>44721</v>
      </c>
    </row>
    <row r="2251" spans="14:19">
      <c r="N2251" s="133" t="s">
        <v>7282</v>
      </c>
      <c r="O2251" s="133" t="s">
        <v>7300</v>
      </c>
      <c r="P2251" s="135" t="s">
        <v>2434</v>
      </c>
      <c r="Q2251" s="145" t="str">
        <f t="shared" ref="Q2251:Q2314" si="36">CONCATENATE(N2251," - ",P2251)</f>
        <v>47 - BEAUGAS</v>
      </c>
      <c r="R2251" s="140">
        <v>44664</v>
      </c>
      <c r="S2251" s="140">
        <v>44750</v>
      </c>
    </row>
    <row r="2252" spans="14:19">
      <c r="N2252" s="133" t="s">
        <v>7282</v>
      </c>
      <c r="O2252" s="133" t="s">
        <v>7301</v>
      </c>
      <c r="P2252" s="135" t="s">
        <v>1143</v>
      </c>
      <c r="Q2252" s="145" t="str">
        <f t="shared" si="36"/>
        <v>47 - BEAUPUY</v>
      </c>
      <c r="R2252" s="140">
        <v>44686</v>
      </c>
      <c r="S2252" s="140">
        <v>44700</v>
      </c>
    </row>
    <row r="2253" spans="14:19">
      <c r="N2253" s="133" t="s">
        <v>7282</v>
      </c>
      <c r="O2253" s="133" t="s">
        <v>7302</v>
      </c>
      <c r="P2253" s="135" t="s">
        <v>2435</v>
      </c>
      <c r="Q2253" s="145" t="str">
        <f t="shared" si="36"/>
        <v>47 - BEAUVILLE</v>
      </c>
      <c r="R2253" s="140">
        <v>44686</v>
      </c>
      <c r="S2253" s="140">
        <v>44721</v>
      </c>
    </row>
    <row r="2254" spans="14:19">
      <c r="N2254" s="133" t="s">
        <v>7282</v>
      </c>
      <c r="O2254" s="133" t="s">
        <v>7303</v>
      </c>
      <c r="P2254" s="135" t="s">
        <v>2436</v>
      </c>
      <c r="Q2254" s="145" t="str">
        <f t="shared" si="36"/>
        <v>47 - BIAS</v>
      </c>
      <c r="R2254" s="140">
        <v>44664</v>
      </c>
      <c r="S2254" s="140">
        <v>44735</v>
      </c>
    </row>
    <row r="2255" spans="14:19" ht="24">
      <c r="N2255" s="133" t="s">
        <v>7282</v>
      </c>
      <c r="O2255" s="133" t="s">
        <v>7304</v>
      </c>
      <c r="P2255" s="135" t="s">
        <v>2437</v>
      </c>
      <c r="Q2255" s="145" t="str">
        <f t="shared" si="36"/>
        <v>47 - BIRAC-SUR-TREC</v>
      </c>
      <c r="R2255" s="140">
        <v>44686</v>
      </c>
      <c r="S2255" s="140">
        <v>44700</v>
      </c>
    </row>
    <row r="2256" spans="14:19" ht="36">
      <c r="N2256" s="133" t="s">
        <v>7282</v>
      </c>
      <c r="O2256" s="133" t="s">
        <v>7305</v>
      </c>
      <c r="P2256" s="135" t="s">
        <v>2438</v>
      </c>
      <c r="Q2256" s="145" t="str">
        <f t="shared" si="36"/>
        <v>47 - BLANQUEFORT-SUR-BRIOLANCE</v>
      </c>
      <c r="R2256" s="140">
        <v>44674</v>
      </c>
      <c r="S2256" s="140">
        <v>44700</v>
      </c>
    </row>
    <row r="2257" spans="14:19">
      <c r="N2257" s="133" t="s">
        <v>7282</v>
      </c>
      <c r="O2257" s="133" t="s">
        <v>7306</v>
      </c>
      <c r="P2257" s="135" t="s">
        <v>2439</v>
      </c>
      <c r="Q2257" s="145" t="str">
        <f t="shared" si="36"/>
        <v>47 - BLAYMONT</v>
      </c>
      <c r="R2257" s="140">
        <v>44686</v>
      </c>
      <c r="S2257" s="140">
        <v>44721</v>
      </c>
    </row>
    <row r="2258" spans="14:19" ht="24">
      <c r="N2258" s="133" t="s">
        <v>7282</v>
      </c>
      <c r="O2258" s="133" t="s">
        <v>7307</v>
      </c>
      <c r="P2258" s="135" t="s">
        <v>2440</v>
      </c>
      <c r="Q2258" s="145" t="str">
        <f t="shared" si="36"/>
        <v>47 - BON ENCONTRE</v>
      </c>
      <c r="R2258" s="140">
        <v>44687</v>
      </c>
      <c r="S2258" s="140">
        <v>44700</v>
      </c>
    </row>
    <row r="2259" spans="14:19" ht="24">
      <c r="N2259" s="133" t="s">
        <v>7282</v>
      </c>
      <c r="O2259" s="133" t="s">
        <v>7308</v>
      </c>
      <c r="P2259" s="135" t="s">
        <v>2441</v>
      </c>
      <c r="Q2259" s="145" t="str">
        <f t="shared" si="36"/>
        <v>47 - BOUDY-DE-BEAUREGARD</v>
      </c>
      <c r="R2259" s="140">
        <v>44664</v>
      </c>
      <c r="S2259" s="140">
        <v>44750</v>
      </c>
    </row>
    <row r="2260" spans="14:19" ht="24">
      <c r="N2260" s="133" t="s">
        <v>7282</v>
      </c>
      <c r="O2260" s="133" t="s">
        <v>7309</v>
      </c>
      <c r="P2260" s="135" t="s">
        <v>2442</v>
      </c>
      <c r="Q2260" s="145" t="str">
        <f t="shared" si="36"/>
        <v>47 - BOURGOUGNAGUE</v>
      </c>
      <c r="R2260" s="140">
        <v>44672</v>
      </c>
      <c r="S2260" s="140">
        <v>44746</v>
      </c>
    </row>
    <row r="2261" spans="14:19">
      <c r="N2261" s="133" t="s">
        <v>7282</v>
      </c>
      <c r="O2261" s="133" t="s">
        <v>7310</v>
      </c>
      <c r="P2261" s="135" t="s">
        <v>2443</v>
      </c>
      <c r="Q2261" s="145" t="str">
        <f t="shared" si="36"/>
        <v>47 - BOURLENS</v>
      </c>
      <c r="R2261" s="140">
        <v>44686</v>
      </c>
      <c r="S2261" s="140">
        <v>44700</v>
      </c>
    </row>
    <row r="2262" spans="14:19">
      <c r="N2262" s="133" t="s">
        <v>7282</v>
      </c>
      <c r="O2262" s="133" t="s">
        <v>7311</v>
      </c>
      <c r="P2262" s="135" t="s">
        <v>2444</v>
      </c>
      <c r="Q2262" s="145" t="str">
        <f t="shared" si="36"/>
        <v>47 - BOURNEL</v>
      </c>
      <c r="R2262" s="140">
        <v>44664</v>
      </c>
      <c r="S2262" s="140">
        <v>44740</v>
      </c>
    </row>
    <row r="2263" spans="14:19">
      <c r="N2263" s="133" t="s">
        <v>7282</v>
      </c>
      <c r="O2263" s="133" t="s">
        <v>7312</v>
      </c>
      <c r="P2263" s="135" t="s">
        <v>2445</v>
      </c>
      <c r="Q2263" s="145" t="str">
        <f t="shared" si="36"/>
        <v>47 - BOURRAN</v>
      </c>
      <c r="R2263" s="140">
        <v>44569</v>
      </c>
      <c r="S2263" s="140">
        <v>44603</v>
      </c>
    </row>
    <row r="2264" spans="14:19">
      <c r="N2264" s="133" t="s">
        <v>7282</v>
      </c>
      <c r="O2264" s="133" t="s">
        <v>7313</v>
      </c>
      <c r="P2264" s="135" t="s">
        <v>2446</v>
      </c>
      <c r="Q2264" s="145" t="str">
        <f t="shared" si="36"/>
        <v>47 - BOUSSÈS</v>
      </c>
      <c r="R2264" s="140"/>
      <c r="S2264" s="140"/>
    </row>
    <row r="2265" spans="14:19">
      <c r="N2265" s="133" t="s">
        <v>7282</v>
      </c>
      <c r="O2265" s="133" t="s">
        <v>7314</v>
      </c>
      <c r="P2265" s="135" t="s">
        <v>2447</v>
      </c>
      <c r="Q2265" s="145" t="str">
        <f t="shared" si="36"/>
        <v>47 - BRAX</v>
      </c>
      <c r="R2265" s="140">
        <v>44686</v>
      </c>
      <c r="S2265" s="140">
        <v>44700</v>
      </c>
    </row>
    <row r="2266" spans="14:19">
      <c r="N2266" s="133" t="s">
        <v>7282</v>
      </c>
      <c r="O2266" s="133" t="s">
        <v>7315</v>
      </c>
      <c r="P2266" s="135" t="s">
        <v>2448</v>
      </c>
      <c r="Q2266" s="145" t="str">
        <f t="shared" si="36"/>
        <v>47 - BRUCH</v>
      </c>
      <c r="R2266" s="140">
        <v>44686</v>
      </c>
      <c r="S2266" s="140">
        <v>44700</v>
      </c>
    </row>
    <row r="2267" spans="14:19">
      <c r="N2267" s="133" t="s">
        <v>7282</v>
      </c>
      <c r="O2267" s="133" t="s">
        <v>7316</v>
      </c>
      <c r="P2267" s="135" t="s">
        <v>2449</v>
      </c>
      <c r="Q2267" s="145" t="str">
        <f t="shared" si="36"/>
        <v>47 - BRUGNAC</v>
      </c>
      <c r="R2267" s="140">
        <v>44569</v>
      </c>
      <c r="S2267" s="140">
        <v>44603</v>
      </c>
    </row>
    <row r="2268" spans="14:19" ht="24">
      <c r="N2268" s="133" t="s">
        <v>7282</v>
      </c>
      <c r="O2268" s="133" t="s">
        <v>7317</v>
      </c>
      <c r="P2268" s="135" t="s">
        <v>2450</v>
      </c>
      <c r="Q2268" s="145" t="str">
        <f t="shared" si="36"/>
        <v>47 - BUZET SUR BAISE</v>
      </c>
      <c r="R2268" s="140">
        <v>44686</v>
      </c>
      <c r="S2268" s="140">
        <v>44700</v>
      </c>
    </row>
    <row r="2269" spans="14:19">
      <c r="N2269" s="133" t="s">
        <v>7282</v>
      </c>
      <c r="O2269" s="133" t="s">
        <v>7318</v>
      </c>
      <c r="P2269" s="135" t="s">
        <v>2451</v>
      </c>
      <c r="Q2269" s="145" t="str">
        <f t="shared" si="36"/>
        <v>47 - CAHUZAC</v>
      </c>
      <c r="R2269" s="140">
        <v>44667</v>
      </c>
      <c r="S2269" s="140">
        <v>44735</v>
      </c>
    </row>
    <row r="2270" spans="14:19">
      <c r="N2270" s="133" t="s">
        <v>7282</v>
      </c>
      <c r="O2270" s="133" t="s">
        <v>7319</v>
      </c>
      <c r="P2270" s="135" t="s">
        <v>2452</v>
      </c>
      <c r="Q2270" s="145" t="str">
        <f t="shared" si="36"/>
        <v>47 - CALONGES</v>
      </c>
      <c r="R2270" s="140">
        <v>44569</v>
      </c>
      <c r="S2270" s="140">
        <v>44571</v>
      </c>
    </row>
    <row r="2271" spans="14:19">
      <c r="N2271" s="133" t="s">
        <v>7282</v>
      </c>
      <c r="O2271" s="133" t="s">
        <v>7320</v>
      </c>
      <c r="P2271" s="135" t="s">
        <v>2201</v>
      </c>
      <c r="Q2271" s="145" t="str">
        <f t="shared" si="36"/>
        <v>47 - CAMBES</v>
      </c>
      <c r="R2271" s="140">
        <v>44671</v>
      </c>
      <c r="S2271" s="140">
        <v>44760</v>
      </c>
    </row>
    <row r="2272" spans="14:19">
      <c r="N2272" s="133" t="s">
        <v>7282</v>
      </c>
      <c r="O2272" s="133" t="s">
        <v>7321</v>
      </c>
      <c r="P2272" s="135" t="s">
        <v>2453</v>
      </c>
      <c r="Q2272" s="145" t="str">
        <f t="shared" si="36"/>
        <v>47 - CANCON</v>
      </c>
      <c r="R2272" s="140">
        <v>44664</v>
      </c>
      <c r="S2272" s="140">
        <v>44750</v>
      </c>
    </row>
    <row r="2273" spans="14:19">
      <c r="N2273" s="133" t="s">
        <v>7282</v>
      </c>
      <c r="O2273" s="133" t="s">
        <v>7322</v>
      </c>
      <c r="P2273" s="135" t="s">
        <v>2454</v>
      </c>
      <c r="Q2273" s="145" t="str">
        <f t="shared" si="36"/>
        <v>47 - CASSENEUIL</v>
      </c>
      <c r="R2273" s="140">
        <v>44664</v>
      </c>
      <c r="S2273" s="140">
        <v>44750</v>
      </c>
    </row>
    <row r="2274" spans="14:19">
      <c r="N2274" s="133" t="s">
        <v>7282</v>
      </c>
      <c r="O2274" s="133" t="s">
        <v>7323</v>
      </c>
      <c r="P2274" s="135" t="s">
        <v>2455</v>
      </c>
      <c r="Q2274" s="145" t="str">
        <f t="shared" si="36"/>
        <v>47 - CASSIGNAS</v>
      </c>
      <c r="R2274" s="140">
        <v>44686</v>
      </c>
      <c r="S2274" s="140">
        <v>44721</v>
      </c>
    </row>
    <row r="2275" spans="14:19">
      <c r="N2275" s="133" t="s">
        <v>7282</v>
      </c>
      <c r="O2275" s="133" t="s">
        <v>7324</v>
      </c>
      <c r="P2275" s="135" t="s">
        <v>2456</v>
      </c>
      <c r="Q2275" s="145" t="str">
        <f t="shared" si="36"/>
        <v>47 - CASTELCULIER</v>
      </c>
      <c r="R2275" s="140"/>
      <c r="S2275" s="140"/>
    </row>
    <row r="2276" spans="14:19">
      <c r="N2276" s="133" t="s">
        <v>7282</v>
      </c>
      <c r="O2276" s="133" t="s">
        <v>7325</v>
      </c>
      <c r="P2276" s="135" t="s">
        <v>2457</v>
      </c>
      <c r="Q2276" s="145" t="str">
        <f t="shared" si="36"/>
        <v>47 - CASTELLA</v>
      </c>
      <c r="R2276" s="140">
        <v>44671</v>
      </c>
      <c r="S2276" s="140">
        <v>44700</v>
      </c>
    </row>
    <row r="2277" spans="14:19" ht="24">
      <c r="N2277" s="133" t="s">
        <v>7282</v>
      </c>
      <c r="O2277" s="133" t="s">
        <v>7326</v>
      </c>
      <c r="P2277" s="135" t="s">
        <v>2458</v>
      </c>
      <c r="Q2277" s="145" t="str">
        <f t="shared" si="36"/>
        <v>47 - CASTELMORON-SUR-LOT</v>
      </c>
      <c r="R2277" s="140">
        <v>44569</v>
      </c>
      <c r="S2277" s="140">
        <v>44721</v>
      </c>
    </row>
    <row r="2278" spans="14:19" ht="36">
      <c r="N2278" s="133" t="s">
        <v>7282</v>
      </c>
      <c r="O2278" s="133" t="s">
        <v>7327</v>
      </c>
      <c r="P2278" s="135" t="s">
        <v>2459</v>
      </c>
      <c r="Q2278" s="145" t="str">
        <f t="shared" si="36"/>
        <v>47 - CASTELNAUD-DE-GRATECAMBE</v>
      </c>
      <c r="R2278" s="140">
        <v>44664</v>
      </c>
      <c r="S2278" s="140">
        <v>44750</v>
      </c>
    </row>
    <row r="2279" spans="14:19" ht="24">
      <c r="N2279" s="133" t="s">
        <v>7282</v>
      </c>
      <c r="O2279" s="133" t="s">
        <v>7328</v>
      </c>
      <c r="P2279" s="135" t="s">
        <v>2460</v>
      </c>
      <c r="Q2279" s="145" t="str">
        <f t="shared" si="36"/>
        <v>47 - CASTENAU SUR GUPIE</v>
      </c>
      <c r="R2279" s="140">
        <v>44686</v>
      </c>
      <c r="S2279" s="140">
        <v>44813</v>
      </c>
    </row>
    <row r="2280" spans="14:19">
      <c r="N2280" s="133" t="s">
        <v>7282</v>
      </c>
      <c r="O2280" s="133" t="s">
        <v>7329</v>
      </c>
      <c r="P2280" s="135" t="s">
        <v>2461</v>
      </c>
      <c r="Q2280" s="145" t="str">
        <f t="shared" si="36"/>
        <v>47 - CASTILLONNES</v>
      </c>
      <c r="R2280" s="140">
        <v>44664</v>
      </c>
      <c r="S2280" s="140">
        <v>44750</v>
      </c>
    </row>
    <row r="2281" spans="14:19">
      <c r="N2281" s="133" t="s">
        <v>7282</v>
      </c>
      <c r="O2281" s="133" t="s">
        <v>7330</v>
      </c>
      <c r="P2281" s="135" t="s">
        <v>2462</v>
      </c>
      <c r="Q2281" s="145" t="str">
        <f t="shared" si="36"/>
        <v>47 - CAUBEYRES</v>
      </c>
      <c r="R2281" s="140"/>
      <c r="S2281" s="140"/>
    </row>
    <row r="2282" spans="14:19" ht="36">
      <c r="N2282" s="133" t="s">
        <v>7282</v>
      </c>
      <c r="O2282" s="133" t="s">
        <v>7331</v>
      </c>
      <c r="P2282" s="135" t="s">
        <v>2463</v>
      </c>
      <c r="Q2282" s="145" t="str">
        <f t="shared" si="36"/>
        <v>47 - CAUBON SAINT SAUVEUR</v>
      </c>
      <c r="R2282" s="140">
        <v>44687</v>
      </c>
      <c r="S2282" s="140">
        <v>44746</v>
      </c>
    </row>
    <row r="2283" spans="14:19">
      <c r="N2283" s="133" t="s">
        <v>7282</v>
      </c>
      <c r="O2283" s="133" t="s">
        <v>7332</v>
      </c>
      <c r="P2283" s="135" t="s">
        <v>2464</v>
      </c>
      <c r="Q2283" s="145" t="str">
        <f t="shared" si="36"/>
        <v>47 - CAUZAC</v>
      </c>
      <c r="R2283" s="140">
        <v>44686</v>
      </c>
      <c r="S2283" s="140">
        <v>44721</v>
      </c>
    </row>
    <row r="2284" spans="14:19">
      <c r="N2284" s="133" t="s">
        <v>7282</v>
      </c>
      <c r="O2284" s="133" t="s">
        <v>7333</v>
      </c>
      <c r="P2284" s="135" t="s">
        <v>2465</v>
      </c>
      <c r="Q2284" s="145" t="str">
        <f t="shared" si="36"/>
        <v>47 - CAVARC</v>
      </c>
      <c r="R2284" s="140">
        <v>44667</v>
      </c>
      <c r="S2284" s="140">
        <v>44735</v>
      </c>
    </row>
    <row r="2285" spans="14:19">
      <c r="N2285" s="133" t="s">
        <v>7282</v>
      </c>
      <c r="O2285" s="133" t="s">
        <v>7334</v>
      </c>
      <c r="P2285" s="135" t="s">
        <v>2466</v>
      </c>
      <c r="Q2285" s="145" t="str">
        <f t="shared" si="36"/>
        <v>47 - CAZIDEROQUE</v>
      </c>
      <c r="R2285" s="140">
        <v>44686</v>
      </c>
      <c r="S2285" s="140">
        <v>44721</v>
      </c>
    </row>
    <row r="2286" spans="14:19">
      <c r="N2286" s="133" t="s">
        <v>7282</v>
      </c>
      <c r="O2286" s="133" t="s">
        <v>7335</v>
      </c>
      <c r="P2286" s="135" t="s">
        <v>2467</v>
      </c>
      <c r="Q2286" s="145" t="str">
        <f t="shared" si="36"/>
        <v>47 - CLAIRAC</v>
      </c>
      <c r="R2286" s="140">
        <v>44569</v>
      </c>
      <c r="S2286" s="140">
        <v>44603</v>
      </c>
    </row>
    <row r="2287" spans="14:19" ht="24">
      <c r="N2287" s="133" t="s">
        <v>7282</v>
      </c>
      <c r="O2287" s="133" t="s">
        <v>7336</v>
      </c>
      <c r="P2287" s="135" t="s">
        <v>2468</v>
      </c>
      <c r="Q2287" s="145" t="str">
        <f t="shared" si="36"/>
        <v>47 - CLERMONT-DESSOUS</v>
      </c>
      <c r="R2287" s="140">
        <v>44686</v>
      </c>
      <c r="S2287" s="140">
        <v>44721</v>
      </c>
    </row>
    <row r="2288" spans="14:19" ht="24">
      <c r="N2288" s="133" t="s">
        <v>7282</v>
      </c>
      <c r="O2288" s="133" t="s">
        <v>7337</v>
      </c>
      <c r="P2288" s="135" t="s">
        <v>2469</v>
      </c>
      <c r="Q2288" s="145" t="str">
        <f t="shared" si="36"/>
        <v>47 - CLERMONT-SOUBIRAN</v>
      </c>
      <c r="R2288" s="140"/>
      <c r="S2288" s="140"/>
    </row>
    <row r="2289" spans="14:19" ht="24">
      <c r="N2289" s="133" t="s">
        <v>7282</v>
      </c>
      <c r="O2289" s="133" t="s">
        <v>7338</v>
      </c>
      <c r="P2289" s="135" t="s">
        <v>2470</v>
      </c>
      <c r="Q2289" s="145" t="str">
        <f t="shared" si="36"/>
        <v>47 - COLAYRAC SAINT CIRQ</v>
      </c>
      <c r="R2289" s="140">
        <v>44686</v>
      </c>
      <c r="S2289" s="140">
        <v>44700</v>
      </c>
    </row>
    <row r="2290" spans="14:19" ht="24">
      <c r="N2290" s="133" t="s">
        <v>7282</v>
      </c>
      <c r="O2290" s="133" t="s">
        <v>7339</v>
      </c>
      <c r="P2290" s="135" t="s">
        <v>2471</v>
      </c>
      <c r="Q2290" s="145" t="str">
        <f t="shared" si="36"/>
        <v>47 - CONDEZAYGUES</v>
      </c>
      <c r="R2290" s="140">
        <v>44671</v>
      </c>
      <c r="S2290" s="140">
        <v>44700</v>
      </c>
    </row>
    <row r="2291" spans="14:19">
      <c r="N2291" s="133" t="s">
        <v>7282</v>
      </c>
      <c r="O2291" s="133" t="s">
        <v>7340</v>
      </c>
      <c r="P2291" s="135" t="s">
        <v>2472</v>
      </c>
      <c r="Q2291" s="145" t="str">
        <f t="shared" si="36"/>
        <v>47 - COULX</v>
      </c>
      <c r="R2291" s="140">
        <v>44569</v>
      </c>
      <c r="S2291" s="140">
        <v>44571</v>
      </c>
    </row>
    <row r="2292" spans="14:19">
      <c r="N2292" s="133" t="s">
        <v>7282</v>
      </c>
      <c r="O2292" s="133" t="s">
        <v>7341</v>
      </c>
      <c r="P2292" s="135" t="s">
        <v>2473</v>
      </c>
      <c r="Q2292" s="145" t="str">
        <f t="shared" si="36"/>
        <v>47 - COURBIAC</v>
      </c>
      <c r="R2292" s="140">
        <v>44687</v>
      </c>
      <c r="S2292" s="140">
        <v>44700</v>
      </c>
    </row>
    <row r="2293" spans="14:19">
      <c r="N2293" s="133" t="s">
        <v>7282</v>
      </c>
      <c r="O2293" s="133" t="s">
        <v>7342</v>
      </c>
      <c r="P2293" s="135" t="s">
        <v>2474</v>
      </c>
      <c r="Q2293" s="145" t="str">
        <f t="shared" si="36"/>
        <v>47 - COURS</v>
      </c>
      <c r="R2293" s="140">
        <v>44671</v>
      </c>
      <c r="S2293" s="140">
        <v>44721</v>
      </c>
    </row>
    <row r="2294" spans="14:19">
      <c r="N2294" s="133" t="s">
        <v>7282</v>
      </c>
      <c r="O2294" s="133" t="s">
        <v>7343</v>
      </c>
      <c r="P2294" s="135" t="s">
        <v>2476</v>
      </c>
      <c r="Q2294" s="145" t="str">
        <f t="shared" si="36"/>
        <v>47 - CUZORN</v>
      </c>
      <c r="R2294" s="140">
        <v>44671</v>
      </c>
      <c r="S2294" s="140">
        <v>44700</v>
      </c>
    </row>
    <row r="2295" spans="14:19">
      <c r="N2295" s="133" t="s">
        <v>7282</v>
      </c>
      <c r="O2295" s="133" t="s">
        <v>7344</v>
      </c>
      <c r="P2295" s="135" t="s">
        <v>2477</v>
      </c>
      <c r="Q2295" s="145" t="str">
        <f t="shared" si="36"/>
        <v>47 - DAMAZAN</v>
      </c>
      <c r="R2295" s="140">
        <v>44686</v>
      </c>
      <c r="S2295" s="140">
        <v>44700</v>
      </c>
    </row>
    <row r="2296" spans="14:19">
      <c r="N2296" s="133" t="s">
        <v>7282</v>
      </c>
      <c r="O2296" s="133" t="s">
        <v>7345</v>
      </c>
      <c r="P2296" s="135" t="s">
        <v>2478</v>
      </c>
      <c r="Q2296" s="145" t="str">
        <f t="shared" si="36"/>
        <v>47 - DAUSSE</v>
      </c>
      <c r="R2296" s="140">
        <v>44686</v>
      </c>
      <c r="S2296" s="140">
        <v>44721</v>
      </c>
    </row>
    <row r="2297" spans="14:19">
      <c r="N2297" s="133" t="s">
        <v>7282</v>
      </c>
      <c r="O2297" s="133" t="s">
        <v>7346</v>
      </c>
      <c r="P2297" s="135" t="s">
        <v>2479</v>
      </c>
      <c r="Q2297" s="145" t="str">
        <f t="shared" si="36"/>
        <v>47 - DEVILLAC</v>
      </c>
      <c r="R2297" s="140">
        <v>44671</v>
      </c>
      <c r="S2297" s="140">
        <v>44740</v>
      </c>
    </row>
    <row r="2298" spans="14:19">
      <c r="N2298" s="133" t="s">
        <v>7282</v>
      </c>
      <c r="O2298" s="133" t="s">
        <v>7347</v>
      </c>
      <c r="P2298" s="135" t="s">
        <v>2480</v>
      </c>
      <c r="Q2298" s="145" t="str">
        <f t="shared" si="36"/>
        <v>47 - DOLMAYRAC</v>
      </c>
      <c r="R2298" s="140">
        <v>44671</v>
      </c>
      <c r="S2298" s="140">
        <v>44721</v>
      </c>
    </row>
    <row r="2299" spans="14:19">
      <c r="N2299" s="133" t="s">
        <v>7282</v>
      </c>
      <c r="O2299" s="133" t="s">
        <v>7348</v>
      </c>
      <c r="P2299" s="135" t="s">
        <v>2481</v>
      </c>
      <c r="Q2299" s="145" t="str">
        <f t="shared" si="36"/>
        <v>47 - DONDAS</v>
      </c>
      <c r="R2299" s="140">
        <v>44686</v>
      </c>
      <c r="S2299" s="140">
        <v>44721</v>
      </c>
    </row>
    <row r="2300" spans="14:19">
      <c r="N2300" s="133" t="s">
        <v>7282</v>
      </c>
      <c r="O2300" s="133" t="s">
        <v>7349</v>
      </c>
      <c r="P2300" s="135" t="s">
        <v>2482</v>
      </c>
      <c r="Q2300" s="145" t="str">
        <f t="shared" si="36"/>
        <v>47 - DOUDRAC</v>
      </c>
      <c r="R2300" s="140">
        <v>44667</v>
      </c>
      <c r="S2300" s="140">
        <v>44740</v>
      </c>
    </row>
    <row r="2301" spans="14:19">
      <c r="N2301" s="133" t="s">
        <v>7282</v>
      </c>
      <c r="O2301" s="133" t="s">
        <v>7350</v>
      </c>
      <c r="P2301" s="135" t="s">
        <v>2483</v>
      </c>
      <c r="Q2301" s="145" t="str">
        <f t="shared" si="36"/>
        <v>47 - DOUZAINS</v>
      </c>
      <c r="R2301" s="140">
        <v>44664</v>
      </c>
      <c r="S2301" s="140">
        <v>44750</v>
      </c>
    </row>
    <row r="2302" spans="14:19">
      <c r="N2302" s="133" t="s">
        <v>7282</v>
      </c>
      <c r="O2302" s="133" t="s">
        <v>7351</v>
      </c>
      <c r="P2302" s="135" t="s">
        <v>2484</v>
      </c>
      <c r="Q2302" s="145" t="str">
        <f t="shared" si="36"/>
        <v>47 - DURANCE</v>
      </c>
      <c r="R2302" s="140"/>
      <c r="S2302" s="140"/>
    </row>
    <row r="2303" spans="14:19">
      <c r="N2303" s="133" t="s">
        <v>7282</v>
      </c>
      <c r="O2303" s="133" t="s">
        <v>7352</v>
      </c>
      <c r="P2303" s="135" t="s">
        <v>2485</v>
      </c>
      <c r="Q2303" s="145" t="str">
        <f t="shared" si="36"/>
        <v>47 - DURAS</v>
      </c>
      <c r="R2303" s="140">
        <v>44671</v>
      </c>
      <c r="S2303" s="140">
        <v>44746</v>
      </c>
    </row>
    <row r="2304" spans="14:19">
      <c r="N2304" s="133" t="s">
        <v>7282</v>
      </c>
      <c r="O2304" s="133" t="s">
        <v>7353</v>
      </c>
      <c r="P2304" s="135" t="s">
        <v>2486</v>
      </c>
      <c r="Q2304" s="145" t="str">
        <f t="shared" si="36"/>
        <v>47 - ENGAYRAC</v>
      </c>
      <c r="R2304" s="140">
        <v>44686</v>
      </c>
      <c r="S2304" s="140">
        <v>44721</v>
      </c>
    </row>
    <row r="2305" spans="14:19">
      <c r="N2305" s="133" t="s">
        <v>7282</v>
      </c>
      <c r="O2305" s="133" t="s">
        <v>7354</v>
      </c>
      <c r="P2305" s="135" t="s">
        <v>2487</v>
      </c>
      <c r="Q2305" s="145" t="str">
        <f t="shared" si="36"/>
        <v>47 - ESCASSEFORT</v>
      </c>
      <c r="R2305" s="140">
        <v>44686</v>
      </c>
      <c r="S2305" s="140">
        <v>44746</v>
      </c>
    </row>
    <row r="2306" spans="14:19">
      <c r="N2306" s="133" t="s">
        <v>7282</v>
      </c>
      <c r="O2306" s="133" t="s">
        <v>7355</v>
      </c>
      <c r="P2306" s="135" t="s">
        <v>2488</v>
      </c>
      <c r="Q2306" s="145" t="str">
        <f t="shared" si="36"/>
        <v>47 - ESCLOTTES</v>
      </c>
      <c r="R2306" s="140">
        <v>44686</v>
      </c>
      <c r="S2306" s="140">
        <v>44740</v>
      </c>
    </row>
    <row r="2307" spans="14:19">
      <c r="N2307" s="133" t="s">
        <v>7282</v>
      </c>
      <c r="O2307" s="133" t="s">
        <v>7356</v>
      </c>
      <c r="P2307" s="135" t="s">
        <v>2489</v>
      </c>
      <c r="Q2307" s="145" t="str">
        <f t="shared" si="36"/>
        <v>47 - ESPIENS</v>
      </c>
      <c r="R2307" s="140">
        <v>44686</v>
      </c>
      <c r="S2307" s="140">
        <v>44700</v>
      </c>
    </row>
    <row r="2308" spans="14:19">
      <c r="N2308" s="133" t="s">
        <v>7282</v>
      </c>
      <c r="O2308" s="133" t="s">
        <v>7357</v>
      </c>
      <c r="P2308" s="135" t="s">
        <v>2490</v>
      </c>
      <c r="Q2308" s="145" t="str">
        <f t="shared" si="36"/>
        <v>47 - ESTILLAC</v>
      </c>
      <c r="R2308" s="140">
        <v>44686</v>
      </c>
      <c r="S2308" s="140">
        <v>44700</v>
      </c>
    </row>
    <row r="2309" spans="14:19" ht="24">
      <c r="N2309" s="133" t="s">
        <v>7282</v>
      </c>
      <c r="O2309" s="133" t="s">
        <v>7358</v>
      </c>
      <c r="P2309" s="135" t="s">
        <v>2491</v>
      </c>
      <c r="Q2309" s="145" t="str">
        <f t="shared" si="36"/>
        <v>47 - FARGUES-SUR-OURBISE</v>
      </c>
      <c r="R2309" s="140"/>
      <c r="S2309" s="140"/>
    </row>
    <row r="2310" spans="14:19" ht="24">
      <c r="N2310" s="133" t="s">
        <v>7282</v>
      </c>
      <c r="O2310" s="133" t="s">
        <v>7359</v>
      </c>
      <c r="P2310" s="135" t="s">
        <v>2492</v>
      </c>
      <c r="Q2310" s="145" t="str">
        <f t="shared" si="36"/>
        <v>47 - FAUGUEROLLES</v>
      </c>
      <c r="R2310" s="140">
        <v>44569</v>
      </c>
      <c r="S2310" s="140">
        <v>44571</v>
      </c>
    </row>
    <row r="2311" spans="14:19">
      <c r="N2311" s="133" t="s">
        <v>7282</v>
      </c>
      <c r="O2311" s="133" t="s">
        <v>7360</v>
      </c>
      <c r="P2311" s="135" t="s">
        <v>2493</v>
      </c>
      <c r="Q2311" s="145" t="str">
        <f t="shared" si="36"/>
        <v>47 - FAUILLET</v>
      </c>
      <c r="R2311" s="140">
        <v>44569</v>
      </c>
      <c r="S2311" s="140">
        <v>44603</v>
      </c>
    </row>
    <row r="2312" spans="14:19">
      <c r="N2312" s="133" t="s">
        <v>7282</v>
      </c>
      <c r="O2312" s="133" t="s">
        <v>7361</v>
      </c>
      <c r="P2312" s="135" t="s">
        <v>2494</v>
      </c>
      <c r="Q2312" s="145" t="str">
        <f t="shared" si="36"/>
        <v>47 - FERRENSAC</v>
      </c>
      <c r="R2312" s="140">
        <v>44664</v>
      </c>
      <c r="S2312" s="140">
        <v>44735</v>
      </c>
    </row>
    <row r="2313" spans="14:19">
      <c r="N2313" s="133" t="s">
        <v>7282</v>
      </c>
      <c r="O2313" s="133" t="s">
        <v>7362</v>
      </c>
      <c r="P2313" s="135" t="s">
        <v>2495</v>
      </c>
      <c r="Q2313" s="145" t="str">
        <f t="shared" si="36"/>
        <v>47 - FEUGAROLLES</v>
      </c>
      <c r="R2313" s="140">
        <v>44686</v>
      </c>
      <c r="S2313" s="140">
        <v>44700</v>
      </c>
    </row>
    <row r="2314" spans="14:19">
      <c r="N2314" s="133" t="s">
        <v>7282</v>
      </c>
      <c r="O2314" s="133" t="s">
        <v>7363</v>
      </c>
      <c r="P2314" s="135" t="s">
        <v>2496</v>
      </c>
      <c r="Q2314" s="145" t="str">
        <f t="shared" si="36"/>
        <v>47 - FONGRAVE</v>
      </c>
      <c r="R2314" s="140">
        <v>44671</v>
      </c>
      <c r="S2314" s="140">
        <v>44735</v>
      </c>
    </row>
    <row r="2315" spans="14:19" ht="24">
      <c r="N2315" s="133" t="s">
        <v>7282</v>
      </c>
      <c r="O2315" s="133" t="s">
        <v>7364</v>
      </c>
      <c r="P2315" s="135" t="s">
        <v>2497</v>
      </c>
      <c r="Q2315" s="145" t="str">
        <f t="shared" ref="Q2315:Q2378" si="37">CONCATENATE(N2315," - ",P2315)</f>
        <v>47 - FOULAYRONNES</v>
      </c>
      <c r="R2315" s="140">
        <v>44686</v>
      </c>
      <c r="S2315" s="140">
        <v>44700</v>
      </c>
    </row>
    <row r="2316" spans="14:19" ht="24">
      <c r="N2316" s="133" t="s">
        <v>7282</v>
      </c>
      <c r="O2316" s="133" t="s">
        <v>7365</v>
      </c>
      <c r="P2316" s="135" t="s">
        <v>2498</v>
      </c>
      <c r="Q2316" s="145" t="str">
        <f t="shared" si="37"/>
        <v>47 - FOURQUES SUR GARONNE</v>
      </c>
      <c r="R2316" s="140">
        <v>44686</v>
      </c>
      <c r="S2316" s="140">
        <v>44700</v>
      </c>
    </row>
    <row r="2317" spans="14:19">
      <c r="N2317" s="133" t="s">
        <v>7282</v>
      </c>
      <c r="O2317" s="133" t="s">
        <v>7366</v>
      </c>
      <c r="P2317" s="135" t="s">
        <v>2499</v>
      </c>
      <c r="Q2317" s="145" t="str">
        <f t="shared" si="37"/>
        <v>47 - FREGIMONT</v>
      </c>
      <c r="R2317" s="140">
        <v>44686</v>
      </c>
      <c r="S2317" s="140">
        <v>44721</v>
      </c>
    </row>
    <row r="2318" spans="14:19">
      <c r="N2318" s="133" t="s">
        <v>7282</v>
      </c>
      <c r="O2318" s="133" t="s">
        <v>7367</v>
      </c>
      <c r="P2318" s="135" t="s">
        <v>2500</v>
      </c>
      <c r="Q2318" s="145" t="str">
        <f t="shared" si="37"/>
        <v>47 - FRESPECH</v>
      </c>
      <c r="R2318" s="140">
        <v>44686</v>
      </c>
      <c r="S2318" s="140">
        <v>44721</v>
      </c>
    </row>
    <row r="2319" spans="14:19">
      <c r="N2319" s="133" t="s">
        <v>7282</v>
      </c>
      <c r="O2319" s="133" t="s">
        <v>7368</v>
      </c>
      <c r="P2319" s="135" t="s">
        <v>2501</v>
      </c>
      <c r="Q2319" s="145" t="str">
        <f t="shared" si="37"/>
        <v>47 - FUMEL</v>
      </c>
      <c r="R2319" s="140">
        <v>44686</v>
      </c>
      <c r="S2319" s="140">
        <v>44700</v>
      </c>
    </row>
    <row r="2320" spans="14:19">
      <c r="N2320" s="133" t="s">
        <v>7282</v>
      </c>
      <c r="O2320" s="133" t="s">
        <v>7369</v>
      </c>
      <c r="P2320" s="135" t="s">
        <v>2502</v>
      </c>
      <c r="Q2320" s="145" t="str">
        <f t="shared" si="37"/>
        <v>47 - GALAPIAN</v>
      </c>
      <c r="R2320" s="140">
        <v>44569</v>
      </c>
      <c r="S2320" s="140">
        <v>44571</v>
      </c>
    </row>
    <row r="2321" spans="14:19">
      <c r="N2321" s="133" t="s">
        <v>7282</v>
      </c>
      <c r="O2321" s="133" t="s">
        <v>7370</v>
      </c>
      <c r="P2321" s="135" t="s">
        <v>2503</v>
      </c>
      <c r="Q2321" s="145" t="str">
        <f t="shared" si="37"/>
        <v>47 - GAUJAC</v>
      </c>
      <c r="R2321" s="140">
        <v>44686</v>
      </c>
      <c r="S2321" s="140">
        <v>44700</v>
      </c>
    </row>
    <row r="2322" spans="14:19">
      <c r="N2322" s="133" t="s">
        <v>7282</v>
      </c>
      <c r="O2322" s="133" t="s">
        <v>7371</v>
      </c>
      <c r="P2322" s="135" t="s">
        <v>2504</v>
      </c>
      <c r="Q2322" s="145" t="str">
        <f t="shared" si="37"/>
        <v>47 - GAVAUDUN</v>
      </c>
      <c r="R2322" s="140">
        <v>44671</v>
      </c>
      <c r="S2322" s="140">
        <v>44740</v>
      </c>
    </row>
    <row r="2323" spans="14:19" ht="24">
      <c r="N2323" s="133" t="s">
        <v>7282</v>
      </c>
      <c r="O2323" s="133" t="s">
        <v>7372</v>
      </c>
      <c r="P2323" s="135" t="s">
        <v>2505</v>
      </c>
      <c r="Q2323" s="145" t="str">
        <f t="shared" si="37"/>
        <v>47 - GONTAUD-DE-NOGARET</v>
      </c>
      <c r="R2323" s="140">
        <v>44569</v>
      </c>
      <c r="S2323" s="140">
        <v>44603</v>
      </c>
    </row>
    <row r="2324" spans="14:19" ht="24">
      <c r="N2324" s="133" t="s">
        <v>7282</v>
      </c>
      <c r="O2324" s="133" t="s">
        <v>7373</v>
      </c>
      <c r="P2324" s="135" t="s">
        <v>2506</v>
      </c>
      <c r="Q2324" s="145" t="str">
        <f t="shared" si="37"/>
        <v>47 - GRANGES-SUR-LOT</v>
      </c>
      <c r="R2324" s="140">
        <v>44569</v>
      </c>
      <c r="S2324" s="140">
        <v>44603</v>
      </c>
    </row>
    <row r="2325" spans="14:19" ht="36">
      <c r="N2325" s="133" t="s">
        <v>7282</v>
      </c>
      <c r="O2325" s="133" t="s">
        <v>7374</v>
      </c>
      <c r="P2325" s="135" t="s">
        <v>2507</v>
      </c>
      <c r="Q2325" s="145" t="str">
        <f t="shared" si="37"/>
        <v>47 - GRATELOUP-SAINT-GAYRAND</v>
      </c>
      <c r="R2325" s="140">
        <v>44569</v>
      </c>
      <c r="S2325" s="140">
        <v>44603</v>
      </c>
    </row>
    <row r="2326" spans="14:19">
      <c r="N2326" s="133" t="s">
        <v>7282</v>
      </c>
      <c r="O2326" s="133" t="s">
        <v>7375</v>
      </c>
      <c r="P2326" s="135" t="s">
        <v>2508</v>
      </c>
      <c r="Q2326" s="145" t="str">
        <f t="shared" si="37"/>
        <v>47 - GRAYSSAS</v>
      </c>
      <c r="R2326" s="140"/>
      <c r="S2326" s="140"/>
    </row>
    <row r="2327" spans="14:19" ht="24">
      <c r="N2327" s="133" t="s">
        <v>7282</v>
      </c>
      <c r="O2327" s="133" t="s">
        <v>7376</v>
      </c>
      <c r="P2327" s="135" t="s">
        <v>2509</v>
      </c>
      <c r="Q2327" s="145" t="str">
        <f t="shared" si="37"/>
        <v>47 - HAUTEFAGE-LA TOUR</v>
      </c>
      <c r="R2327" s="140">
        <v>44671</v>
      </c>
      <c r="S2327" s="140">
        <v>44721</v>
      </c>
    </row>
    <row r="2328" spans="14:19" ht="24">
      <c r="N2328" s="133" t="s">
        <v>7282</v>
      </c>
      <c r="O2328" s="133" t="s">
        <v>7377</v>
      </c>
      <c r="P2328" s="135" t="s">
        <v>2510</v>
      </c>
      <c r="Q2328" s="145" t="str">
        <f t="shared" si="37"/>
        <v>47 - HAUTESVIGNES</v>
      </c>
      <c r="R2328" s="140">
        <v>44569</v>
      </c>
      <c r="S2328" s="140">
        <v>44603</v>
      </c>
    </row>
    <row r="2329" spans="14:19">
      <c r="N2329" s="133" t="s">
        <v>7282</v>
      </c>
      <c r="O2329" s="133" t="s">
        <v>7378</v>
      </c>
      <c r="P2329" s="135" t="s">
        <v>2511</v>
      </c>
      <c r="Q2329" s="145" t="str">
        <f t="shared" si="37"/>
        <v>47 - HOUEILLÈS</v>
      </c>
      <c r="R2329" s="140"/>
      <c r="S2329" s="140"/>
    </row>
    <row r="2330" spans="14:19" ht="24">
      <c r="N2330" s="133" t="s">
        <v>7282</v>
      </c>
      <c r="O2330" s="133" t="s">
        <v>7379</v>
      </c>
      <c r="P2330" s="135" t="s">
        <v>2475</v>
      </c>
      <c r="Q2330" s="145" t="str">
        <f t="shared" si="37"/>
        <v>47 - LA CROIX BLANCHE</v>
      </c>
      <c r="R2330" s="140">
        <v>44686</v>
      </c>
      <c r="S2330" s="140">
        <v>44700</v>
      </c>
    </row>
    <row r="2331" spans="14:19" ht="24">
      <c r="N2331" s="133" t="s">
        <v>7282</v>
      </c>
      <c r="O2331" s="133" t="s">
        <v>7380</v>
      </c>
      <c r="P2331" s="135" t="s">
        <v>2633</v>
      </c>
      <c r="Q2331" s="145" t="str">
        <f t="shared" si="37"/>
        <v>47 - LA SAUVETAT DE SAVERES</v>
      </c>
      <c r="R2331" s="140">
        <v>44686</v>
      </c>
      <c r="S2331" s="140">
        <v>44700</v>
      </c>
    </row>
    <row r="2332" spans="14:19" ht="24">
      <c r="N2332" s="133" t="s">
        <v>7282</v>
      </c>
      <c r="O2332" s="133" t="s">
        <v>7381</v>
      </c>
      <c r="P2332" s="135" t="s">
        <v>2634</v>
      </c>
      <c r="Q2332" s="145" t="str">
        <f t="shared" si="37"/>
        <v>47 - LA SAUVETAT-DU-DROPT</v>
      </c>
      <c r="R2332" s="140">
        <v>44671</v>
      </c>
      <c r="S2332" s="140">
        <v>44760</v>
      </c>
    </row>
    <row r="2333" spans="14:19" ht="24">
      <c r="N2333" s="133" t="s">
        <v>7282</v>
      </c>
      <c r="O2333" s="133" t="s">
        <v>7382</v>
      </c>
      <c r="P2333" s="135" t="s">
        <v>2635</v>
      </c>
      <c r="Q2333" s="145" t="str">
        <f t="shared" si="37"/>
        <v>47 - LA SAUVETAT-SUR-LEDE</v>
      </c>
      <c r="R2333" s="140">
        <v>44664</v>
      </c>
      <c r="S2333" s="140">
        <v>44750</v>
      </c>
    </row>
    <row r="2334" spans="14:19">
      <c r="N2334" s="133" t="s">
        <v>7282</v>
      </c>
      <c r="O2334" s="133" t="s">
        <v>7383</v>
      </c>
      <c r="P2334" s="135" t="s">
        <v>2512</v>
      </c>
      <c r="Q2334" s="145" t="str">
        <f t="shared" si="37"/>
        <v>47 - LABRETONIE</v>
      </c>
      <c r="R2334" s="140">
        <v>44569</v>
      </c>
      <c r="S2334" s="140">
        <v>44603</v>
      </c>
    </row>
    <row r="2335" spans="14:19" ht="24">
      <c r="N2335" s="133" t="s">
        <v>7282</v>
      </c>
      <c r="O2335" s="133" t="s">
        <v>7384</v>
      </c>
      <c r="P2335" s="135" t="s">
        <v>2513</v>
      </c>
      <c r="Q2335" s="145" t="str">
        <f t="shared" si="37"/>
        <v>47 - LACAPELLE-BIRON</v>
      </c>
      <c r="R2335" s="140">
        <v>44671</v>
      </c>
      <c r="S2335" s="140">
        <v>44740</v>
      </c>
    </row>
    <row r="2336" spans="14:19">
      <c r="N2336" s="133" t="s">
        <v>7282</v>
      </c>
      <c r="O2336" s="133" t="s">
        <v>7385</v>
      </c>
      <c r="P2336" s="135" t="s">
        <v>2514</v>
      </c>
      <c r="Q2336" s="145" t="str">
        <f t="shared" si="37"/>
        <v>47 - LACAUSSADE</v>
      </c>
      <c r="R2336" s="140">
        <v>44671</v>
      </c>
      <c r="S2336" s="140">
        <v>44735</v>
      </c>
    </row>
    <row r="2337" spans="14:19">
      <c r="N2337" s="133" t="s">
        <v>7282</v>
      </c>
      <c r="O2337" s="133" t="s">
        <v>7386</v>
      </c>
      <c r="P2337" s="135" t="s">
        <v>2515</v>
      </c>
      <c r="Q2337" s="145" t="str">
        <f t="shared" si="37"/>
        <v>47 - LACEPEDE</v>
      </c>
      <c r="R2337" s="140">
        <v>44569</v>
      </c>
      <c r="S2337" s="140">
        <v>44603</v>
      </c>
    </row>
    <row r="2338" spans="14:19">
      <c r="N2338" s="133" t="s">
        <v>7282</v>
      </c>
      <c r="O2338" s="133" t="s">
        <v>7387</v>
      </c>
      <c r="P2338" s="135" t="s">
        <v>2516</v>
      </c>
      <c r="Q2338" s="145" t="str">
        <f t="shared" si="37"/>
        <v>47 - LACHAPELLE</v>
      </c>
      <c r="R2338" s="140">
        <v>44671</v>
      </c>
      <c r="S2338" s="140">
        <v>44746</v>
      </c>
    </row>
    <row r="2339" spans="14:19" ht="24">
      <c r="N2339" s="133" t="s">
        <v>7282</v>
      </c>
      <c r="O2339" s="133" t="s">
        <v>7388</v>
      </c>
      <c r="P2339" s="135" t="s">
        <v>2517</v>
      </c>
      <c r="Q2339" s="145" t="str">
        <f t="shared" si="37"/>
        <v>47 - LAFITTE-SUR-LOT</v>
      </c>
      <c r="R2339" s="140">
        <v>44569</v>
      </c>
      <c r="S2339" s="140">
        <v>44603</v>
      </c>
    </row>
    <row r="2340" spans="14:19">
      <c r="N2340" s="133" t="s">
        <v>7282</v>
      </c>
      <c r="O2340" s="133" t="s">
        <v>7389</v>
      </c>
      <c r="P2340" s="135" t="s">
        <v>2518</v>
      </c>
      <c r="Q2340" s="145" t="str">
        <f t="shared" si="37"/>
        <v>47 - LAGARRIGUE</v>
      </c>
      <c r="R2340" s="140">
        <v>44569</v>
      </c>
      <c r="S2340" s="140">
        <v>44603</v>
      </c>
    </row>
    <row r="2341" spans="14:19">
      <c r="N2341" s="133" t="s">
        <v>7282</v>
      </c>
      <c r="O2341" s="133" t="s">
        <v>7390</v>
      </c>
      <c r="P2341" s="135" t="s">
        <v>2519</v>
      </c>
      <c r="Q2341" s="145" t="str">
        <f t="shared" si="37"/>
        <v>47 - LAGRUERE</v>
      </c>
      <c r="R2341" s="140">
        <v>44569</v>
      </c>
      <c r="S2341" s="140">
        <v>44603</v>
      </c>
    </row>
    <row r="2342" spans="14:19">
      <c r="N2342" s="133" t="s">
        <v>7282</v>
      </c>
      <c r="O2342" s="133" t="s">
        <v>7391</v>
      </c>
      <c r="P2342" s="135" t="s">
        <v>2520</v>
      </c>
      <c r="Q2342" s="145" t="str">
        <f t="shared" si="37"/>
        <v>47 - LAGUPIE</v>
      </c>
      <c r="R2342" s="140">
        <v>44686</v>
      </c>
      <c r="S2342" s="140">
        <v>44700</v>
      </c>
    </row>
    <row r="2343" spans="14:19">
      <c r="N2343" s="133" t="s">
        <v>7282</v>
      </c>
      <c r="O2343" s="133" t="s">
        <v>7392</v>
      </c>
      <c r="P2343" s="135" t="s">
        <v>2521</v>
      </c>
      <c r="Q2343" s="145" t="str">
        <f t="shared" si="37"/>
        <v>47 - LALANDUSSE</v>
      </c>
      <c r="R2343" s="140">
        <v>44667</v>
      </c>
      <c r="S2343" s="140">
        <v>44750</v>
      </c>
    </row>
    <row r="2344" spans="14:19">
      <c r="N2344" s="133" t="s">
        <v>7282</v>
      </c>
      <c r="O2344" s="133" t="s">
        <v>7393</v>
      </c>
      <c r="P2344" s="135" t="s">
        <v>2522</v>
      </c>
      <c r="Q2344" s="145" t="str">
        <f t="shared" si="37"/>
        <v>47 - LAPARADE</v>
      </c>
      <c r="R2344" s="140">
        <v>44569</v>
      </c>
      <c r="S2344" s="140">
        <v>44603</v>
      </c>
    </row>
    <row r="2345" spans="14:19">
      <c r="N2345" s="133" t="s">
        <v>7282</v>
      </c>
      <c r="O2345" s="133" t="s">
        <v>7394</v>
      </c>
      <c r="P2345" s="135" t="s">
        <v>2523</v>
      </c>
      <c r="Q2345" s="145" t="str">
        <f t="shared" si="37"/>
        <v>47 - LAPERCHE</v>
      </c>
      <c r="R2345" s="140">
        <v>44671</v>
      </c>
      <c r="S2345" s="140">
        <v>44700</v>
      </c>
    </row>
    <row r="2346" spans="14:19" ht="24">
      <c r="N2346" s="133" t="s">
        <v>7282</v>
      </c>
      <c r="O2346" s="133" t="s">
        <v>7395</v>
      </c>
      <c r="P2346" s="135" t="s">
        <v>2524</v>
      </c>
      <c r="Q2346" s="145" t="str">
        <f t="shared" si="37"/>
        <v>47 - LAROQUE TIMBAUT</v>
      </c>
      <c r="R2346" s="140">
        <v>44686</v>
      </c>
      <c r="S2346" s="140">
        <v>44721</v>
      </c>
    </row>
    <row r="2347" spans="14:19">
      <c r="N2347" s="133" t="s">
        <v>7282</v>
      </c>
      <c r="O2347" s="133" t="s">
        <v>7396</v>
      </c>
      <c r="P2347" s="135" t="s">
        <v>2525</v>
      </c>
      <c r="Q2347" s="145" t="str">
        <f t="shared" si="37"/>
        <v>47 - LAUGNAC</v>
      </c>
      <c r="R2347" s="140">
        <v>44671</v>
      </c>
      <c r="S2347" s="140">
        <v>44721</v>
      </c>
    </row>
    <row r="2348" spans="14:19">
      <c r="N2348" s="133" t="s">
        <v>7282</v>
      </c>
      <c r="O2348" s="133" t="s">
        <v>7397</v>
      </c>
      <c r="P2348" s="135" t="s">
        <v>2526</v>
      </c>
      <c r="Q2348" s="145" t="str">
        <f t="shared" si="37"/>
        <v>47 - LAUSSOU</v>
      </c>
      <c r="R2348" s="140">
        <v>44664</v>
      </c>
      <c r="S2348" s="140">
        <v>44735</v>
      </c>
    </row>
    <row r="2349" spans="14:19">
      <c r="N2349" s="133" t="s">
        <v>7282</v>
      </c>
      <c r="O2349" s="133" t="s">
        <v>7398</v>
      </c>
      <c r="P2349" s="135" t="s">
        <v>2527</v>
      </c>
      <c r="Q2349" s="145" t="str">
        <f t="shared" si="37"/>
        <v>47 - LAUZUN</v>
      </c>
      <c r="R2349" s="140">
        <v>44667</v>
      </c>
      <c r="S2349" s="140">
        <v>44750</v>
      </c>
    </row>
    <row r="2350" spans="14:19">
      <c r="N2350" s="133" t="s">
        <v>7282</v>
      </c>
      <c r="O2350" s="133" t="s">
        <v>7399</v>
      </c>
      <c r="P2350" s="135" t="s">
        <v>2528</v>
      </c>
      <c r="Q2350" s="145" t="str">
        <f t="shared" si="37"/>
        <v>47 - LAVARDAC</v>
      </c>
      <c r="R2350" s="140"/>
      <c r="S2350" s="140"/>
    </row>
    <row r="2351" spans="14:19">
      <c r="N2351" s="133" t="s">
        <v>7282</v>
      </c>
      <c r="O2351" s="133" t="s">
        <v>7400</v>
      </c>
      <c r="P2351" s="135" t="s">
        <v>2284</v>
      </c>
      <c r="Q2351" s="145" t="str">
        <f t="shared" si="37"/>
        <v>47 - LAVERGNE</v>
      </c>
      <c r="R2351" s="140">
        <v>44672</v>
      </c>
      <c r="S2351" s="140">
        <v>44746</v>
      </c>
    </row>
    <row r="2352" spans="14:19">
      <c r="N2352" s="133" t="s">
        <v>7282</v>
      </c>
      <c r="O2352" s="133" t="s">
        <v>7401</v>
      </c>
      <c r="P2352" s="135" t="s">
        <v>2529</v>
      </c>
      <c r="Q2352" s="145" t="str">
        <f t="shared" si="37"/>
        <v>47 - LE LEDAT</v>
      </c>
      <c r="R2352" s="140">
        <v>44664</v>
      </c>
      <c r="S2352" s="140">
        <v>44750</v>
      </c>
    </row>
    <row r="2353" spans="14:19">
      <c r="N2353" s="133" t="s">
        <v>7282</v>
      </c>
      <c r="O2353" s="133" t="s">
        <v>7402</v>
      </c>
      <c r="P2353" s="135" t="s">
        <v>2569</v>
      </c>
      <c r="Q2353" s="145" t="str">
        <f t="shared" si="37"/>
        <v>47 - LE PASSAGE</v>
      </c>
      <c r="R2353" s="140">
        <v>44686</v>
      </c>
      <c r="S2353" s="140">
        <v>44700</v>
      </c>
    </row>
    <row r="2354" spans="14:19" ht="24">
      <c r="N2354" s="133" t="s">
        <v>7282</v>
      </c>
      <c r="O2354" s="133" t="s">
        <v>7403</v>
      </c>
      <c r="P2354" s="135" t="s">
        <v>2649</v>
      </c>
      <c r="Q2354" s="145" t="str">
        <f t="shared" si="37"/>
        <v>47 - LE TEMPLE-SUR-LOT</v>
      </c>
      <c r="R2354" s="140">
        <v>44569</v>
      </c>
      <c r="S2354" s="140">
        <v>44571</v>
      </c>
    </row>
    <row r="2355" spans="14:19" ht="24">
      <c r="N2355" s="133" t="s">
        <v>7282</v>
      </c>
      <c r="O2355" s="133" t="s">
        <v>7404</v>
      </c>
      <c r="P2355" s="135" t="s">
        <v>2530</v>
      </c>
      <c r="Q2355" s="145" t="str">
        <f t="shared" si="37"/>
        <v>47 - LEVIGNAC-DE-GUYENNE</v>
      </c>
      <c r="R2355" s="140">
        <v>44671</v>
      </c>
      <c r="S2355" s="140">
        <v>44746</v>
      </c>
    </row>
    <row r="2356" spans="14:19">
      <c r="N2356" s="133" t="s">
        <v>7282</v>
      </c>
      <c r="O2356" s="133" t="s">
        <v>7405</v>
      </c>
      <c r="P2356" s="135" t="s">
        <v>2531</v>
      </c>
      <c r="Q2356" s="145" t="str">
        <f t="shared" si="37"/>
        <v>47 - LONGUEVILLE</v>
      </c>
      <c r="R2356" s="140">
        <v>44686</v>
      </c>
      <c r="S2356" s="140">
        <v>44700</v>
      </c>
    </row>
    <row r="2357" spans="14:19" ht="24">
      <c r="N2357" s="133" t="s">
        <v>7282</v>
      </c>
      <c r="O2357" s="133" t="s">
        <v>7406</v>
      </c>
      <c r="P2357" s="135" t="s">
        <v>2532</v>
      </c>
      <c r="Q2357" s="145" t="str">
        <f t="shared" si="37"/>
        <v>47 - LOUBES-BERNAC</v>
      </c>
      <c r="R2357" s="140">
        <v>44671</v>
      </c>
      <c r="S2357" s="140">
        <v>44740</v>
      </c>
    </row>
    <row r="2358" spans="14:19">
      <c r="N2358" s="133" t="s">
        <v>7282</v>
      </c>
      <c r="O2358" s="133" t="s">
        <v>7407</v>
      </c>
      <c r="P2358" s="135" t="s">
        <v>2533</v>
      </c>
      <c r="Q2358" s="145" t="str">
        <f t="shared" si="37"/>
        <v>47 - LOUGRATTE</v>
      </c>
      <c r="R2358" s="140">
        <v>44664</v>
      </c>
      <c r="S2358" s="140">
        <v>44750</v>
      </c>
    </row>
    <row r="2359" spans="14:19" ht="24">
      <c r="N2359" s="133" t="s">
        <v>7282</v>
      </c>
      <c r="O2359" s="133" t="s">
        <v>7408</v>
      </c>
      <c r="P2359" s="135" t="s">
        <v>2534</v>
      </c>
      <c r="Q2359" s="145" t="str">
        <f t="shared" si="37"/>
        <v>47 - LUSIGNAN PETIT</v>
      </c>
      <c r="R2359" s="140">
        <v>44686</v>
      </c>
      <c r="S2359" s="140">
        <v>44721</v>
      </c>
    </row>
    <row r="2360" spans="14:19">
      <c r="N2360" s="133" t="s">
        <v>7282</v>
      </c>
      <c r="O2360" s="133" t="s">
        <v>7409</v>
      </c>
      <c r="P2360" s="135" t="s">
        <v>2535</v>
      </c>
      <c r="Q2360" s="145" t="str">
        <f t="shared" si="37"/>
        <v>47 - MADAILLAN</v>
      </c>
      <c r="R2360" s="140">
        <v>44686</v>
      </c>
      <c r="S2360" s="140">
        <v>44721</v>
      </c>
    </row>
    <row r="2361" spans="14:19">
      <c r="N2361" s="133" t="s">
        <v>7282</v>
      </c>
      <c r="O2361" s="133" t="s">
        <v>7410</v>
      </c>
      <c r="P2361" s="135" t="s">
        <v>2536</v>
      </c>
      <c r="Q2361" s="145" t="str">
        <f t="shared" si="37"/>
        <v>47 - MARMANDE</v>
      </c>
      <c r="R2361" s="140">
        <v>44686</v>
      </c>
      <c r="S2361" s="140">
        <v>44700</v>
      </c>
    </row>
    <row r="2362" spans="14:19">
      <c r="N2362" s="133" t="s">
        <v>7282</v>
      </c>
      <c r="O2362" s="133" t="s">
        <v>7411</v>
      </c>
      <c r="P2362" s="135" t="s">
        <v>2537</v>
      </c>
      <c r="Q2362" s="145" t="str">
        <f t="shared" si="37"/>
        <v>47 - MASQUIERES</v>
      </c>
      <c r="R2362" s="140">
        <v>44686</v>
      </c>
      <c r="S2362" s="140">
        <v>44760</v>
      </c>
    </row>
    <row r="2363" spans="14:19">
      <c r="N2363" s="133" t="s">
        <v>7282</v>
      </c>
      <c r="O2363" s="133" t="s">
        <v>7412</v>
      </c>
      <c r="P2363" s="135" t="s">
        <v>2538</v>
      </c>
      <c r="Q2363" s="145" t="str">
        <f t="shared" si="37"/>
        <v>47 - MASSELS</v>
      </c>
      <c r="R2363" s="140">
        <v>44686</v>
      </c>
      <c r="S2363" s="140">
        <v>44721</v>
      </c>
    </row>
    <row r="2364" spans="14:19">
      <c r="N2364" s="133" t="s">
        <v>7282</v>
      </c>
      <c r="O2364" s="133" t="s">
        <v>7413</v>
      </c>
      <c r="P2364" s="135" t="s">
        <v>2539</v>
      </c>
      <c r="Q2364" s="145" t="str">
        <f t="shared" si="37"/>
        <v>47 - MASSOULES</v>
      </c>
      <c r="R2364" s="140">
        <v>44686</v>
      </c>
      <c r="S2364" s="140">
        <v>44721</v>
      </c>
    </row>
    <row r="2365" spans="14:19" ht="24">
      <c r="N2365" s="133" t="s">
        <v>7282</v>
      </c>
      <c r="O2365" s="133" t="s">
        <v>7414</v>
      </c>
      <c r="P2365" s="135" t="s">
        <v>2540</v>
      </c>
      <c r="Q2365" s="145" t="str">
        <f t="shared" si="37"/>
        <v>47 - MAUVEZIN SUR GUPIE</v>
      </c>
      <c r="R2365" s="140">
        <v>44686</v>
      </c>
      <c r="S2365" s="140">
        <v>44721</v>
      </c>
    </row>
    <row r="2366" spans="14:19" ht="24">
      <c r="N2366" s="133" t="s">
        <v>7282</v>
      </c>
      <c r="O2366" s="133" t="s">
        <v>7415</v>
      </c>
      <c r="P2366" s="135" t="s">
        <v>2541</v>
      </c>
      <c r="Q2366" s="145" t="str">
        <f t="shared" si="37"/>
        <v>47 - MAZIERES-NARESSE</v>
      </c>
      <c r="R2366" s="140">
        <v>44667</v>
      </c>
      <c r="S2366" s="140">
        <v>44740</v>
      </c>
    </row>
    <row r="2367" spans="14:19">
      <c r="N2367" s="133" t="s">
        <v>7282</v>
      </c>
      <c r="O2367" s="133" t="s">
        <v>7416</v>
      </c>
      <c r="P2367" s="135" t="s">
        <v>2542</v>
      </c>
      <c r="Q2367" s="145" t="str">
        <f t="shared" si="37"/>
        <v>47 - MEZIN</v>
      </c>
      <c r="R2367" s="140">
        <v>44581</v>
      </c>
      <c r="S2367" s="140">
        <v>44662</v>
      </c>
    </row>
    <row r="2368" spans="14:19" ht="24">
      <c r="N2368" s="133" t="s">
        <v>7282</v>
      </c>
      <c r="O2368" s="133" t="s">
        <v>7417</v>
      </c>
      <c r="P2368" s="135" t="s">
        <v>2543</v>
      </c>
      <c r="Q2368" s="145" t="str">
        <f t="shared" si="37"/>
        <v>47 - MIRAMONT-DE-GUYENNE</v>
      </c>
      <c r="R2368" s="140">
        <v>44671</v>
      </c>
      <c r="S2368" s="140">
        <v>44760</v>
      </c>
    </row>
    <row r="2369" spans="14:19">
      <c r="N2369" s="133" t="s">
        <v>7282</v>
      </c>
      <c r="O2369" s="133" t="s">
        <v>7418</v>
      </c>
      <c r="P2369" s="135" t="s">
        <v>2544</v>
      </c>
      <c r="Q2369" s="145" t="str">
        <f t="shared" si="37"/>
        <v>47 - MONBAHUS</v>
      </c>
      <c r="R2369" s="140">
        <v>44664</v>
      </c>
      <c r="S2369" s="140">
        <v>44735</v>
      </c>
    </row>
    <row r="2370" spans="14:19">
      <c r="N2370" s="133" t="s">
        <v>7282</v>
      </c>
      <c r="O2370" s="133" t="s">
        <v>7419</v>
      </c>
      <c r="P2370" s="135" t="s">
        <v>2545</v>
      </c>
      <c r="Q2370" s="145" t="str">
        <f t="shared" si="37"/>
        <v>47 - MONBALEN</v>
      </c>
      <c r="R2370" s="140">
        <v>44671</v>
      </c>
      <c r="S2370" s="140">
        <v>44721</v>
      </c>
    </row>
    <row r="2371" spans="14:19">
      <c r="N2371" s="133" t="s">
        <v>7282</v>
      </c>
      <c r="O2371" s="133" t="s">
        <v>7420</v>
      </c>
      <c r="P2371" s="135" t="s">
        <v>1324</v>
      </c>
      <c r="Q2371" s="145" t="str">
        <f t="shared" si="37"/>
        <v>47 - MONCLAR</v>
      </c>
      <c r="R2371" s="140">
        <v>44569</v>
      </c>
      <c r="S2371" s="140">
        <v>44571</v>
      </c>
    </row>
    <row r="2372" spans="14:19" ht="24">
      <c r="N2372" s="133" t="s">
        <v>7282</v>
      </c>
      <c r="O2372" s="133" t="s">
        <v>7421</v>
      </c>
      <c r="P2372" s="135" t="s">
        <v>2546</v>
      </c>
      <c r="Q2372" s="145" t="str">
        <f t="shared" si="37"/>
        <v>47 - MONFLANQUIN</v>
      </c>
      <c r="R2372" s="140">
        <v>44664</v>
      </c>
      <c r="S2372" s="140">
        <v>44750</v>
      </c>
    </row>
    <row r="2373" spans="14:19">
      <c r="N2373" s="133" t="s">
        <v>7282</v>
      </c>
      <c r="O2373" s="133" t="s">
        <v>7422</v>
      </c>
      <c r="P2373" s="135" t="s">
        <v>2547</v>
      </c>
      <c r="Q2373" s="145" t="str">
        <f t="shared" si="37"/>
        <v>47 - MONGAILLARD</v>
      </c>
      <c r="R2373" s="140">
        <v>44686</v>
      </c>
      <c r="S2373" s="140">
        <v>44700</v>
      </c>
    </row>
    <row r="2374" spans="14:19">
      <c r="N2374" s="133" t="s">
        <v>7282</v>
      </c>
      <c r="O2374" s="133" t="s">
        <v>7423</v>
      </c>
      <c r="P2374" s="135" t="s">
        <v>2548</v>
      </c>
      <c r="Q2374" s="145" t="str">
        <f t="shared" si="37"/>
        <v>47 - MONHEURT</v>
      </c>
      <c r="R2374" s="140">
        <v>44569</v>
      </c>
      <c r="S2374" s="140">
        <v>44603</v>
      </c>
    </row>
    <row r="2375" spans="14:19">
      <c r="N2375" s="133" t="s">
        <v>7282</v>
      </c>
      <c r="O2375" s="133" t="s">
        <v>7424</v>
      </c>
      <c r="P2375" s="135" t="s">
        <v>2549</v>
      </c>
      <c r="Q2375" s="145" t="str">
        <f t="shared" si="37"/>
        <v>47 - MONSEGUR</v>
      </c>
      <c r="R2375" s="140">
        <v>44671</v>
      </c>
      <c r="S2375" s="140">
        <v>44700</v>
      </c>
    </row>
    <row r="2376" spans="14:19" ht="24">
      <c r="N2376" s="133" t="s">
        <v>7282</v>
      </c>
      <c r="O2376" s="133" t="s">
        <v>7425</v>
      </c>
      <c r="P2376" s="135" t="s">
        <v>2550</v>
      </c>
      <c r="Q2376" s="145" t="str">
        <f t="shared" si="37"/>
        <v>47 - MONSEMPRON-LIBOS</v>
      </c>
      <c r="R2376" s="140">
        <v>44671</v>
      </c>
      <c r="S2376" s="140">
        <v>44700</v>
      </c>
    </row>
    <row r="2377" spans="14:19" ht="36">
      <c r="N2377" s="133" t="s">
        <v>7282</v>
      </c>
      <c r="O2377" s="133" t="s">
        <v>7426</v>
      </c>
      <c r="P2377" s="135" t="s">
        <v>2551</v>
      </c>
      <c r="Q2377" s="145" t="str">
        <f t="shared" si="37"/>
        <v>47 - MONTAGNAC SUR AUVIGNON</v>
      </c>
      <c r="R2377" s="140">
        <v>44686</v>
      </c>
      <c r="S2377" s="140">
        <v>44700</v>
      </c>
    </row>
    <row r="2378" spans="14:19" ht="24">
      <c r="N2378" s="133" t="s">
        <v>7282</v>
      </c>
      <c r="O2378" s="133" t="s">
        <v>7427</v>
      </c>
      <c r="P2378" s="135" t="s">
        <v>2552</v>
      </c>
      <c r="Q2378" s="145" t="str">
        <f t="shared" si="37"/>
        <v>47 - MONTAGNAC-SUR-LEDE</v>
      </c>
      <c r="R2378" s="140">
        <v>44671</v>
      </c>
      <c r="S2378" s="140">
        <v>44735</v>
      </c>
    </row>
    <row r="2379" spans="14:19">
      <c r="N2379" s="133" t="s">
        <v>7282</v>
      </c>
      <c r="O2379" s="133" t="s">
        <v>7428</v>
      </c>
      <c r="P2379" s="135" t="s">
        <v>2553</v>
      </c>
      <c r="Q2379" s="145" t="str">
        <f t="shared" ref="Q2379:Q2442" si="38">CONCATENATE(N2379," - ",P2379)</f>
        <v>47 - MONTASTRUC</v>
      </c>
      <c r="R2379" s="140">
        <v>44664</v>
      </c>
      <c r="S2379" s="140">
        <v>44735</v>
      </c>
    </row>
    <row r="2380" spans="14:19">
      <c r="N2380" s="133" t="s">
        <v>7282</v>
      </c>
      <c r="O2380" s="133" t="s">
        <v>7429</v>
      </c>
      <c r="P2380" s="135" t="s">
        <v>2554</v>
      </c>
      <c r="Q2380" s="145" t="str">
        <f t="shared" si="38"/>
        <v>47 - MONTAURIOL</v>
      </c>
      <c r="R2380" s="140">
        <v>44664</v>
      </c>
      <c r="S2380" s="140">
        <v>44700</v>
      </c>
    </row>
    <row r="2381" spans="14:19">
      <c r="N2381" s="133" t="s">
        <v>7282</v>
      </c>
      <c r="O2381" s="133" t="s">
        <v>7430</v>
      </c>
      <c r="P2381" s="135" t="s">
        <v>844</v>
      </c>
      <c r="Q2381" s="145" t="str">
        <f t="shared" si="38"/>
        <v>47 - MONTAUT</v>
      </c>
      <c r="R2381" s="140">
        <v>44674</v>
      </c>
      <c r="S2381" s="140">
        <v>44750</v>
      </c>
    </row>
    <row r="2382" spans="14:19">
      <c r="N2382" s="133" t="s">
        <v>7282</v>
      </c>
      <c r="O2382" s="133" t="s">
        <v>7431</v>
      </c>
      <c r="P2382" s="135" t="s">
        <v>2555</v>
      </c>
      <c r="Q2382" s="145" t="str">
        <f t="shared" si="38"/>
        <v>47 - MONTAYRAL</v>
      </c>
      <c r="R2382" s="140">
        <v>44664</v>
      </c>
      <c r="S2382" s="140"/>
    </row>
    <row r="2383" spans="14:19" ht="24">
      <c r="N2383" s="133" t="s">
        <v>7282</v>
      </c>
      <c r="O2383" s="133" t="s">
        <v>7432</v>
      </c>
      <c r="P2383" s="135" t="s">
        <v>2556</v>
      </c>
      <c r="Q2383" s="145" t="str">
        <f t="shared" si="38"/>
        <v>47 - MONTESQUIEU</v>
      </c>
      <c r="R2383" s="140">
        <v>44686</v>
      </c>
      <c r="S2383" s="140">
        <v>44700</v>
      </c>
    </row>
    <row r="2384" spans="14:19">
      <c r="N2384" s="133" t="s">
        <v>7282</v>
      </c>
      <c r="O2384" s="133" t="s">
        <v>7433</v>
      </c>
      <c r="P2384" s="135" t="s">
        <v>2557</v>
      </c>
      <c r="Q2384" s="145" t="str">
        <f t="shared" si="38"/>
        <v>47 - MONTETON</v>
      </c>
      <c r="R2384" s="140">
        <v>44671</v>
      </c>
      <c r="S2384" s="140">
        <v>44760</v>
      </c>
    </row>
    <row r="2385" spans="14:19" ht="24">
      <c r="N2385" s="133" t="s">
        <v>7282</v>
      </c>
      <c r="O2385" s="133" t="s">
        <v>7434</v>
      </c>
      <c r="P2385" s="135" t="s">
        <v>2558</v>
      </c>
      <c r="Q2385" s="145" t="str">
        <f t="shared" si="38"/>
        <v>47 - MONTIGNAC-DE-LAUZUN</v>
      </c>
      <c r="R2385" s="140">
        <v>44664</v>
      </c>
      <c r="S2385" s="140">
        <v>44735</v>
      </c>
    </row>
    <row r="2386" spans="14:19" ht="24">
      <c r="N2386" s="133" t="s">
        <v>7282</v>
      </c>
      <c r="O2386" s="133" t="s">
        <v>7435</v>
      </c>
      <c r="P2386" s="135" t="s">
        <v>2559</v>
      </c>
      <c r="Q2386" s="145" t="str">
        <f t="shared" si="38"/>
        <v>47 - MONTIGNAC-TOUPINERIE</v>
      </c>
      <c r="R2386" s="140">
        <v>44671</v>
      </c>
      <c r="S2386" s="140">
        <v>44746</v>
      </c>
    </row>
    <row r="2387" spans="14:19">
      <c r="N2387" s="133" t="s">
        <v>7282</v>
      </c>
      <c r="O2387" s="133" t="s">
        <v>7436</v>
      </c>
      <c r="P2387" s="135" t="s">
        <v>2560</v>
      </c>
      <c r="Q2387" s="145" t="str">
        <f t="shared" si="38"/>
        <v>47 - MONTPEZAT</v>
      </c>
      <c r="R2387" s="140">
        <v>44569</v>
      </c>
      <c r="S2387" s="140">
        <v>44571</v>
      </c>
    </row>
    <row r="2388" spans="14:19">
      <c r="N2388" s="133" t="s">
        <v>7282</v>
      </c>
      <c r="O2388" s="133" t="s">
        <v>7437</v>
      </c>
      <c r="P2388" s="135" t="s">
        <v>2561</v>
      </c>
      <c r="Q2388" s="145" t="str">
        <f t="shared" si="38"/>
        <v>47 - MONVIEL</v>
      </c>
      <c r="R2388" s="140">
        <v>44664</v>
      </c>
      <c r="S2388" s="140">
        <v>44735</v>
      </c>
    </row>
    <row r="2389" spans="14:19">
      <c r="N2389" s="133" t="s">
        <v>7282</v>
      </c>
      <c r="O2389" s="133" t="s">
        <v>7438</v>
      </c>
      <c r="P2389" s="135" t="s">
        <v>2562</v>
      </c>
      <c r="Q2389" s="145" t="str">
        <f t="shared" si="38"/>
        <v>47 - MOULINET</v>
      </c>
      <c r="R2389" s="140">
        <v>44664</v>
      </c>
      <c r="S2389" s="140">
        <v>44750</v>
      </c>
    </row>
    <row r="2390" spans="14:19">
      <c r="N2390" s="133" t="s">
        <v>7282</v>
      </c>
      <c r="O2390" s="133" t="s">
        <v>7439</v>
      </c>
      <c r="P2390" s="135" t="s">
        <v>2563</v>
      </c>
      <c r="Q2390" s="145" t="str">
        <f t="shared" si="38"/>
        <v>47 - MOUSTIER</v>
      </c>
      <c r="R2390" s="140">
        <v>44671</v>
      </c>
      <c r="S2390" s="140">
        <v>44760</v>
      </c>
    </row>
    <row r="2391" spans="14:19">
      <c r="N2391" s="133" t="s">
        <v>7282</v>
      </c>
      <c r="O2391" s="133" t="s">
        <v>7440</v>
      </c>
      <c r="P2391" s="135" t="s">
        <v>2564</v>
      </c>
      <c r="Q2391" s="145" t="str">
        <f t="shared" si="38"/>
        <v>47 - NÉRAC</v>
      </c>
      <c r="R2391" s="140"/>
      <c r="S2391" s="140"/>
    </row>
    <row r="2392" spans="14:19">
      <c r="N2392" s="133" t="s">
        <v>7282</v>
      </c>
      <c r="O2392" s="133" t="s">
        <v>7441</v>
      </c>
      <c r="P2392" s="135" t="s">
        <v>2565</v>
      </c>
      <c r="Q2392" s="145" t="str">
        <f t="shared" si="38"/>
        <v>47 - NICOLE</v>
      </c>
      <c r="R2392" s="140">
        <v>44569</v>
      </c>
      <c r="S2392" s="140">
        <v>44603</v>
      </c>
    </row>
    <row r="2393" spans="14:19">
      <c r="N2393" s="133" t="s">
        <v>7282</v>
      </c>
      <c r="O2393" s="133" t="s">
        <v>7442</v>
      </c>
      <c r="P2393" s="135" t="s">
        <v>2566</v>
      </c>
      <c r="Q2393" s="145" t="str">
        <f t="shared" si="38"/>
        <v>47 - PAILLOLES</v>
      </c>
      <c r="R2393" s="140">
        <v>44664</v>
      </c>
      <c r="S2393" s="140">
        <v>44794</v>
      </c>
    </row>
    <row r="2394" spans="14:19">
      <c r="N2394" s="133" t="s">
        <v>7282</v>
      </c>
      <c r="O2394" s="133" t="s">
        <v>7443</v>
      </c>
      <c r="P2394" s="135" t="s">
        <v>2567</v>
      </c>
      <c r="Q2394" s="145" t="str">
        <f t="shared" si="38"/>
        <v>47 - PARDAILLAN</v>
      </c>
      <c r="R2394" s="140">
        <v>44671</v>
      </c>
      <c r="S2394" s="140">
        <v>44746</v>
      </c>
    </row>
    <row r="2395" spans="14:19">
      <c r="N2395" s="133" t="s">
        <v>7282</v>
      </c>
      <c r="O2395" s="133" t="s">
        <v>7444</v>
      </c>
      <c r="P2395" s="135" t="s">
        <v>2568</v>
      </c>
      <c r="Q2395" s="145" t="str">
        <f t="shared" si="38"/>
        <v>47 - PARRANQUET</v>
      </c>
      <c r="R2395" s="140">
        <v>44671</v>
      </c>
      <c r="S2395" s="140">
        <v>44740</v>
      </c>
    </row>
    <row r="2396" spans="14:19">
      <c r="N2396" s="133" t="s">
        <v>7282</v>
      </c>
      <c r="O2396" s="133" t="s">
        <v>7445</v>
      </c>
      <c r="P2396" s="135" t="s">
        <v>2570</v>
      </c>
      <c r="Q2396" s="145" t="str">
        <f t="shared" si="38"/>
        <v>47 - PAULHIAC</v>
      </c>
      <c r="R2396" s="140">
        <v>44671</v>
      </c>
      <c r="S2396" s="140">
        <v>44735</v>
      </c>
    </row>
    <row r="2397" spans="14:19" ht="24">
      <c r="N2397" s="133" t="s">
        <v>7282</v>
      </c>
      <c r="O2397" s="133" t="s">
        <v>7446</v>
      </c>
      <c r="P2397" s="135" t="s">
        <v>2571</v>
      </c>
      <c r="Q2397" s="145" t="str">
        <f t="shared" si="38"/>
        <v>47 - PENNE-D’AGENAIS</v>
      </c>
      <c r="R2397" s="140">
        <v>44671</v>
      </c>
      <c r="S2397" s="140">
        <v>44721</v>
      </c>
    </row>
    <row r="2398" spans="14:19">
      <c r="N2398" s="133" t="s">
        <v>7282</v>
      </c>
      <c r="O2398" s="133" t="s">
        <v>7447</v>
      </c>
      <c r="P2398" s="135" t="s">
        <v>2572</v>
      </c>
      <c r="Q2398" s="145" t="str">
        <f t="shared" si="38"/>
        <v>47 - PEYRIERE</v>
      </c>
      <c r="R2398" s="140">
        <v>44671</v>
      </c>
      <c r="S2398" s="140">
        <v>44746</v>
      </c>
    </row>
    <row r="2399" spans="14:19" ht="24">
      <c r="N2399" s="133" t="s">
        <v>7282</v>
      </c>
      <c r="O2399" s="133" t="s">
        <v>7448</v>
      </c>
      <c r="P2399" s="135" t="s">
        <v>2573</v>
      </c>
      <c r="Q2399" s="145" t="str">
        <f t="shared" si="38"/>
        <v>47 - PINEL-HAUTERIVE</v>
      </c>
      <c r="R2399" s="140">
        <v>44667</v>
      </c>
      <c r="S2399" s="140">
        <v>44750</v>
      </c>
    </row>
    <row r="2400" spans="14:19">
      <c r="N2400" s="133" t="s">
        <v>7282</v>
      </c>
      <c r="O2400" s="133" t="s">
        <v>7449</v>
      </c>
      <c r="P2400" s="135" t="s">
        <v>2574</v>
      </c>
      <c r="Q2400" s="145" t="str">
        <f t="shared" si="38"/>
        <v>47 - POMPIEY</v>
      </c>
      <c r="R2400" s="140"/>
      <c r="S2400" s="140"/>
    </row>
    <row r="2401" spans="14:19" ht="24">
      <c r="N2401" s="133" t="s">
        <v>7282</v>
      </c>
      <c r="O2401" s="133" t="s">
        <v>7450</v>
      </c>
      <c r="P2401" s="135" t="s">
        <v>2575</v>
      </c>
      <c r="Q2401" s="145" t="str">
        <f t="shared" si="38"/>
        <v>47 - PONT DU CASSE</v>
      </c>
      <c r="R2401" s="140">
        <v>44686</v>
      </c>
      <c r="S2401" s="140">
        <v>44700</v>
      </c>
    </row>
    <row r="2402" spans="14:19" ht="24">
      <c r="N2402" s="133" t="s">
        <v>7282</v>
      </c>
      <c r="O2402" s="133" t="s">
        <v>7451</v>
      </c>
      <c r="P2402" s="135" t="s">
        <v>2576</v>
      </c>
      <c r="Q2402" s="145" t="str">
        <f t="shared" si="38"/>
        <v>47 - PORT SAINTE MARIE</v>
      </c>
      <c r="R2402" s="140">
        <v>44686</v>
      </c>
      <c r="S2402" s="140">
        <v>44721</v>
      </c>
    </row>
    <row r="2403" spans="14:19">
      <c r="N2403" s="133" t="s">
        <v>7282</v>
      </c>
      <c r="O2403" s="133" t="s">
        <v>7452</v>
      </c>
      <c r="P2403" s="135" t="s">
        <v>2577</v>
      </c>
      <c r="Q2403" s="145" t="str">
        <f t="shared" si="38"/>
        <v>47 - POUDENAS</v>
      </c>
      <c r="R2403" s="140">
        <v>44581</v>
      </c>
      <c r="S2403" s="140">
        <v>44662</v>
      </c>
    </row>
    <row r="2404" spans="14:19">
      <c r="N2404" s="133" t="s">
        <v>7282</v>
      </c>
      <c r="O2404" s="133" t="s">
        <v>7453</v>
      </c>
      <c r="P2404" s="135" t="s">
        <v>2578</v>
      </c>
      <c r="Q2404" s="145" t="str">
        <f t="shared" si="38"/>
        <v>47 - PRAYSSAS</v>
      </c>
      <c r="R2404" s="140">
        <v>44673</v>
      </c>
      <c r="S2404" s="140">
        <v>44721</v>
      </c>
    </row>
    <row r="2405" spans="14:19" ht="24">
      <c r="N2405" s="133" t="s">
        <v>7282</v>
      </c>
      <c r="O2405" s="133" t="s">
        <v>7454</v>
      </c>
      <c r="P2405" s="135" t="s">
        <v>2579</v>
      </c>
      <c r="Q2405" s="145" t="str">
        <f t="shared" si="38"/>
        <v>47 - PUCH-D'AGENAIS</v>
      </c>
      <c r="R2405" s="140">
        <v>44569</v>
      </c>
      <c r="S2405" s="140">
        <v>44571</v>
      </c>
    </row>
    <row r="2406" spans="14:19">
      <c r="N2406" s="133" t="s">
        <v>7282</v>
      </c>
      <c r="O2406" s="133" t="s">
        <v>7455</v>
      </c>
      <c r="P2406" s="135" t="s">
        <v>2580</v>
      </c>
      <c r="Q2406" s="145" t="str">
        <f t="shared" si="38"/>
        <v>47 - PUJOLS</v>
      </c>
      <c r="R2406" s="140">
        <v>44671</v>
      </c>
      <c r="S2406" s="140">
        <v>44700</v>
      </c>
    </row>
    <row r="2407" spans="14:19">
      <c r="N2407" s="133" t="s">
        <v>7282</v>
      </c>
      <c r="O2407" s="133" t="s">
        <v>7456</v>
      </c>
      <c r="P2407" s="135" t="s">
        <v>2581</v>
      </c>
      <c r="Q2407" s="145" t="str">
        <f t="shared" si="38"/>
        <v>47 - PUYMICLAN</v>
      </c>
      <c r="R2407" s="140">
        <v>44671</v>
      </c>
      <c r="S2407" s="140">
        <v>44746</v>
      </c>
    </row>
    <row r="2408" spans="14:19">
      <c r="N2408" s="133" t="s">
        <v>7282</v>
      </c>
      <c r="O2408" s="133" t="s">
        <v>7457</v>
      </c>
      <c r="P2408" s="135" t="s">
        <v>2582</v>
      </c>
      <c r="Q2408" s="145" t="str">
        <f t="shared" si="38"/>
        <v>47 - PUYMIROL</v>
      </c>
      <c r="R2408" s="140">
        <v>44686</v>
      </c>
      <c r="S2408" s="140">
        <v>44700</v>
      </c>
    </row>
    <row r="2409" spans="14:19" ht="24">
      <c r="N2409" s="133" t="s">
        <v>7282</v>
      </c>
      <c r="O2409" s="133" t="s">
        <v>7458</v>
      </c>
      <c r="P2409" s="135" t="s">
        <v>2583</v>
      </c>
      <c r="Q2409" s="145" t="str">
        <f t="shared" si="38"/>
        <v>47 - PUYSSERAMPION</v>
      </c>
      <c r="R2409" s="140">
        <v>44671</v>
      </c>
      <c r="S2409" s="140">
        <v>44760</v>
      </c>
    </row>
    <row r="2410" spans="14:19">
      <c r="N2410" s="133" t="s">
        <v>7282</v>
      </c>
      <c r="O2410" s="133" t="s">
        <v>7459</v>
      </c>
      <c r="P2410" s="135" t="s">
        <v>2584</v>
      </c>
      <c r="Q2410" s="145" t="str">
        <f t="shared" si="38"/>
        <v>47 - RAYET</v>
      </c>
      <c r="R2410" s="140">
        <v>44671</v>
      </c>
      <c r="S2410" s="140">
        <v>44740</v>
      </c>
    </row>
    <row r="2411" spans="14:19">
      <c r="N2411" s="133" t="s">
        <v>7282</v>
      </c>
      <c r="O2411" s="133" t="s">
        <v>7460</v>
      </c>
      <c r="P2411" s="135" t="s">
        <v>2585</v>
      </c>
      <c r="Q2411" s="145" t="str">
        <f t="shared" si="38"/>
        <v>47 - RAZIMET</v>
      </c>
      <c r="R2411" s="140">
        <v>44569</v>
      </c>
      <c r="S2411" s="140">
        <v>44571</v>
      </c>
    </row>
    <row r="2412" spans="14:19">
      <c r="N2412" s="133" t="s">
        <v>7282</v>
      </c>
      <c r="O2412" s="133" t="s">
        <v>7461</v>
      </c>
      <c r="P2412" s="135" t="s">
        <v>2586</v>
      </c>
      <c r="Q2412" s="145" t="str">
        <f t="shared" si="38"/>
        <v>47 - RÉAUP-LISSE</v>
      </c>
      <c r="R2412" s="140"/>
      <c r="S2412" s="140"/>
    </row>
    <row r="2413" spans="14:19">
      <c r="N2413" s="133" t="s">
        <v>7282</v>
      </c>
      <c r="O2413" s="133" t="s">
        <v>7462</v>
      </c>
      <c r="P2413" s="135" t="s">
        <v>2587</v>
      </c>
      <c r="Q2413" s="145" t="str">
        <f t="shared" si="38"/>
        <v>47 - RIVES</v>
      </c>
      <c r="R2413" s="140">
        <v>44671</v>
      </c>
      <c r="S2413" s="140">
        <v>44740</v>
      </c>
    </row>
    <row r="2414" spans="14:19">
      <c r="N2414" s="133" t="s">
        <v>7282</v>
      </c>
      <c r="O2414" s="133" t="s">
        <v>7463</v>
      </c>
      <c r="P2414" s="135" t="s">
        <v>1387</v>
      </c>
      <c r="Q2414" s="145" t="str">
        <f t="shared" si="38"/>
        <v>47 - ROQUEFORT</v>
      </c>
      <c r="R2414" s="140">
        <v>44686</v>
      </c>
      <c r="S2414" s="140">
        <v>44700</v>
      </c>
    </row>
    <row r="2415" spans="14:19">
      <c r="N2415" s="133" t="s">
        <v>7282</v>
      </c>
      <c r="O2415" s="133" t="s">
        <v>7464</v>
      </c>
      <c r="P2415" s="135" t="s">
        <v>2588</v>
      </c>
      <c r="Q2415" s="145" t="str">
        <f t="shared" si="38"/>
        <v>47 - ROUMAGNE</v>
      </c>
      <c r="R2415" s="140">
        <v>44672</v>
      </c>
      <c r="S2415" s="140">
        <v>44760</v>
      </c>
    </row>
    <row r="2416" spans="14:19" ht="24">
      <c r="N2416" s="133" t="s">
        <v>7282</v>
      </c>
      <c r="O2416" s="133" t="s">
        <v>7465</v>
      </c>
      <c r="P2416" s="135" t="s">
        <v>2592</v>
      </c>
      <c r="Q2416" s="145" t="str">
        <f t="shared" si="38"/>
        <v>47 - SAINT CAPRAIS DE LERM</v>
      </c>
      <c r="R2416" s="140">
        <v>44686</v>
      </c>
      <c r="S2416" s="140">
        <v>44700</v>
      </c>
    </row>
    <row r="2417" spans="14:19" ht="24">
      <c r="N2417" s="133" t="s">
        <v>7282</v>
      </c>
      <c r="O2417" s="133" t="s">
        <v>7466</v>
      </c>
      <c r="P2417" s="135" t="s">
        <v>2600</v>
      </c>
      <c r="Q2417" s="145" t="str">
        <f t="shared" si="38"/>
        <v>47 - SAINT FRONT SUR LEMANCE</v>
      </c>
      <c r="R2417" s="140">
        <v>44686</v>
      </c>
      <c r="S2417" s="140">
        <v>44700</v>
      </c>
    </row>
    <row r="2418" spans="14:19" ht="24">
      <c r="N2418" s="133" t="s">
        <v>7282</v>
      </c>
      <c r="O2418" s="133" t="s">
        <v>7467</v>
      </c>
      <c r="P2418" s="135" t="s">
        <v>2601</v>
      </c>
      <c r="Q2418" s="145" t="str">
        <f t="shared" si="38"/>
        <v>47 - SAINT GERAUD</v>
      </c>
      <c r="R2418" s="140">
        <v>44686</v>
      </c>
      <c r="S2418" s="140">
        <v>44746</v>
      </c>
    </row>
    <row r="2419" spans="14:19" ht="24">
      <c r="N2419" s="133" t="s">
        <v>7282</v>
      </c>
      <c r="O2419" s="133" t="s">
        <v>7468</v>
      </c>
      <c r="P2419" s="135" t="s">
        <v>2602</v>
      </c>
      <c r="Q2419" s="145" t="str">
        <f t="shared" si="38"/>
        <v>47 - SAINT HILAIRE DE LUSIGNAN</v>
      </c>
      <c r="R2419" s="140">
        <v>44686</v>
      </c>
      <c r="S2419" s="140">
        <v>44721</v>
      </c>
    </row>
    <row r="2420" spans="14:19" ht="24">
      <c r="N2420" s="133" t="s">
        <v>7282</v>
      </c>
      <c r="O2420" s="133" t="s">
        <v>7469</v>
      </c>
      <c r="P2420" s="135" t="s">
        <v>2605</v>
      </c>
      <c r="Q2420" s="145" t="str">
        <f t="shared" si="38"/>
        <v>47 - SAINT LAURENT</v>
      </c>
      <c r="R2420" s="140">
        <v>44686</v>
      </c>
      <c r="S2420" s="140">
        <v>44700</v>
      </c>
    </row>
    <row r="2421" spans="14:19">
      <c r="N2421" s="133" t="s">
        <v>7282</v>
      </c>
      <c r="O2421" s="133" t="s">
        <v>7470</v>
      </c>
      <c r="P2421" s="135" t="s">
        <v>2607</v>
      </c>
      <c r="Q2421" s="145" t="str">
        <f t="shared" si="38"/>
        <v>47 - SAINT LEON</v>
      </c>
      <c r="R2421" s="140">
        <v>44686</v>
      </c>
      <c r="S2421" s="140">
        <v>44700</v>
      </c>
    </row>
    <row r="2422" spans="14:19" ht="24">
      <c r="N2422" s="133" t="s">
        <v>7282</v>
      </c>
      <c r="O2422" s="133" t="s">
        <v>7471</v>
      </c>
      <c r="P2422" s="135" t="s">
        <v>2609</v>
      </c>
      <c r="Q2422" s="145" t="str">
        <f t="shared" si="38"/>
        <v>47 - SAINT MARTIN DE BEAUVILLE</v>
      </c>
      <c r="R2422" s="140">
        <v>44686</v>
      </c>
      <c r="S2422" s="140">
        <v>44700</v>
      </c>
    </row>
    <row r="2423" spans="14:19" ht="24">
      <c r="N2423" s="133" t="s">
        <v>7282</v>
      </c>
      <c r="O2423" s="133" t="s">
        <v>7472</v>
      </c>
      <c r="P2423" s="135" t="s">
        <v>2611</v>
      </c>
      <c r="Q2423" s="145" t="str">
        <f t="shared" si="38"/>
        <v>47 - SAINT MARTIN PETIT</v>
      </c>
      <c r="R2423" s="140">
        <v>44686</v>
      </c>
      <c r="S2423" s="140">
        <v>44700</v>
      </c>
    </row>
    <row r="2424" spans="14:19" ht="24">
      <c r="N2424" s="133" t="s">
        <v>7282</v>
      </c>
      <c r="O2424" s="133" t="s">
        <v>7473</v>
      </c>
      <c r="P2424" s="135" t="s">
        <v>2614</v>
      </c>
      <c r="Q2424" s="145" t="str">
        <f t="shared" si="38"/>
        <v>47 - SAINT MAURIN</v>
      </c>
      <c r="R2424" s="140">
        <v>44686</v>
      </c>
      <c r="S2424" s="140">
        <v>44700</v>
      </c>
    </row>
    <row r="2425" spans="14:19" ht="24">
      <c r="N2425" s="133" t="s">
        <v>7282</v>
      </c>
      <c r="O2425" s="133" t="s">
        <v>7474</v>
      </c>
      <c r="P2425" s="135" t="s">
        <v>2619</v>
      </c>
      <c r="Q2425" s="145" t="str">
        <f t="shared" si="38"/>
        <v>47 - SAINT PIERRE DE BUZET</v>
      </c>
      <c r="R2425" s="140">
        <v>44686</v>
      </c>
      <c r="S2425" s="140">
        <v>44700</v>
      </c>
    </row>
    <row r="2426" spans="14:19">
      <c r="N2426" s="133" t="s">
        <v>7282</v>
      </c>
      <c r="O2426" s="133" t="s">
        <v>7475</v>
      </c>
      <c r="P2426" s="135" t="s">
        <v>2623</v>
      </c>
      <c r="Q2426" s="145" t="str">
        <f t="shared" si="38"/>
        <v>47 - SAINT ROBERT</v>
      </c>
      <c r="R2426" s="140">
        <v>44686</v>
      </c>
      <c r="S2426" s="140">
        <v>44721</v>
      </c>
    </row>
    <row r="2427" spans="14:19">
      <c r="N2427" s="133" t="s">
        <v>7282</v>
      </c>
      <c r="O2427" s="133" t="s">
        <v>7476</v>
      </c>
      <c r="P2427" s="135" t="s">
        <v>2629</v>
      </c>
      <c r="Q2427" s="145" t="str">
        <f t="shared" si="38"/>
        <v>47 - SAINT URCISSE</v>
      </c>
      <c r="R2427" s="140">
        <v>44686</v>
      </c>
      <c r="S2427" s="140">
        <v>44687</v>
      </c>
    </row>
    <row r="2428" spans="14:19" ht="36">
      <c r="N2428" s="133" t="s">
        <v>7282</v>
      </c>
      <c r="O2428" s="133" t="s">
        <v>7477</v>
      </c>
      <c r="P2428" s="135" t="s">
        <v>2589</v>
      </c>
      <c r="Q2428" s="145" t="str">
        <f t="shared" si="38"/>
        <v>47 - SAINT-ANTOINE-DE-FICALBA</v>
      </c>
      <c r="R2428" s="140">
        <v>44671</v>
      </c>
      <c r="S2428" s="140">
        <v>44721</v>
      </c>
    </row>
    <row r="2429" spans="14:19">
      <c r="N2429" s="133" t="s">
        <v>7282</v>
      </c>
      <c r="O2429" s="133" t="s">
        <v>7478</v>
      </c>
      <c r="P2429" s="135" t="s">
        <v>906</v>
      </c>
      <c r="Q2429" s="145" t="str">
        <f t="shared" si="38"/>
        <v>47 - SAINT-ASTIER</v>
      </c>
      <c r="R2429" s="140">
        <v>44671</v>
      </c>
      <c r="S2429" s="140">
        <v>44740</v>
      </c>
    </row>
    <row r="2430" spans="14:19">
      <c r="N2430" s="133" t="s">
        <v>7282</v>
      </c>
      <c r="O2430" s="133" t="s">
        <v>7479</v>
      </c>
      <c r="P2430" s="135" t="s">
        <v>1824</v>
      </c>
      <c r="Q2430" s="145" t="str">
        <f t="shared" si="38"/>
        <v>47 - SAINT-AUBIN</v>
      </c>
      <c r="R2430" s="140">
        <v>44671</v>
      </c>
      <c r="S2430" s="140">
        <v>44735</v>
      </c>
    </row>
    <row r="2431" spans="14:19">
      <c r="N2431" s="133" t="s">
        <v>7282</v>
      </c>
      <c r="O2431" s="133" t="s">
        <v>7480</v>
      </c>
      <c r="P2431" s="135" t="s">
        <v>465</v>
      </c>
      <c r="Q2431" s="145" t="str">
        <f t="shared" si="38"/>
        <v>47 - SAINT-AVIT</v>
      </c>
      <c r="R2431" s="140">
        <v>44671</v>
      </c>
      <c r="S2431" s="140">
        <v>44746</v>
      </c>
    </row>
    <row r="2432" spans="14:19" ht="24">
      <c r="N2432" s="133" t="s">
        <v>7282</v>
      </c>
      <c r="O2432" s="133" t="s">
        <v>7481</v>
      </c>
      <c r="P2432" s="135" t="s">
        <v>2590</v>
      </c>
      <c r="Q2432" s="145" t="str">
        <f t="shared" si="38"/>
        <v>47 - SAINT-BARTHELEMY</v>
      </c>
      <c r="R2432" s="140">
        <v>44671</v>
      </c>
      <c r="S2432" s="140">
        <v>44746</v>
      </c>
    </row>
    <row r="2433" spans="14:19" ht="36">
      <c r="N2433" s="133" t="s">
        <v>7282</v>
      </c>
      <c r="O2433" s="133" t="s">
        <v>7482</v>
      </c>
      <c r="P2433" s="135" t="s">
        <v>2593</v>
      </c>
      <c r="Q2433" s="145" t="str">
        <f t="shared" si="38"/>
        <v>47 - SAINT-COLOMB-DE-LAUZUN</v>
      </c>
      <c r="R2433" s="140">
        <v>44667</v>
      </c>
      <c r="S2433" s="140">
        <v>44750</v>
      </c>
    </row>
    <row r="2434" spans="14:19" ht="24">
      <c r="N2434" s="133" t="s">
        <v>7282</v>
      </c>
      <c r="O2434" s="133" t="s">
        <v>7483</v>
      </c>
      <c r="P2434" s="135" t="s">
        <v>2591</v>
      </c>
      <c r="Q2434" s="145" t="str">
        <f t="shared" si="38"/>
        <v>47 - SAINTE BAZEILLE</v>
      </c>
      <c r="R2434" s="140">
        <v>44686</v>
      </c>
      <c r="S2434" s="140">
        <v>44700</v>
      </c>
    </row>
    <row r="2435" spans="14:19" ht="36">
      <c r="N2435" s="133" t="s">
        <v>7282</v>
      </c>
      <c r="O2435" s="133" t="s">
        <v>7484</v>
      </c>
      <c r="P2435" s="135" t="s">
        <v>2594</v>
      </c>
      <c r="Q2435" s="145" t="str">
        <f t="shared" si="38"/>
        <v>47 - SAINTE COLOMBE DE DURAS</v>
      </c>
      <c r="R2435" s="140">
        <v>44686</v>
      </c>
      <c r="S2435" s="140">
        <v>44832</v>
      </c>
    </row>
    <row r="2436" spans="14:19" ht="36">
      <c r="N2436" s="133" t="s">
        <v>7282</v>
      </c>
      <c r="O2436" s="133" t="s">
        <v>7485</v>
      </c>
      <c r="P2436" s="135" t="s">
        <v>2596</v>
      </c>
      <c r="Q2436" s="145" t="str">
        <f t="shared" si="38"/>
        <v>47 - SAINTE COLOMBE EN BRUILHOIS</v>
      </c>
      <c r="R2436" s="140">
        <v>44686</v>
      </c>
      <c r="S2436" s="140">
        <v>44700</v>
      </c>
    </row>
    <row r="2437" spans="14:19" ht="36">
      <c r="N2437" s="133" t="s">
        <v>7282</v>
      </c>
      <c r="O2437" s="133" t="s">
        <v>7486</v>
      </c>
      <c r="P2437" s="135" t="s">
        <v>2595</v>
      </c>
      <c r="Q2437" s="145" t="str">
        <f t="shared" si="38"/>
        <v>47 - SAINTE-COLOMBE-DE-VILLENEUVE</v>
      </c>
      <c r="R2437" s="140">
        <v>44671</v>
      </c>
      <c r="S2437" s="140">
        <v>44700</v>
      </c>
    </row>
    <row r="2438" spans="14:19" ht="36">
      <c r="N2438" s="133" t="s">
        <v>7282</v>
      </c>
      <c r="O2438" s="133" t="s">
        <v>7487</v>
      </c>
      <c r="P2438" s="135" t="s">
        <v>2608</v>
      </c>
      <c r="Q2438" s="145" t="str">
        <f t="shared" si="38"/>
        <v>47 - SAINTE-LIVRADE-SUR-LOT</v>
      </c>
      <c r="R2438" s="140">
        <v>44664</v>
      </c>
      <c r="S2438" s="140">
        <v>44735</v>
      </c>
    </row>
    <row r="2439" spans="14:19" ht="36">
      <c r="N2439" s="133" t="s">
        <v>7282</v>
      </c>
      <c r="O2439" s="133" t="s">
        <v>7488</v>
      </c>
      <c r="P2439" s="135" t="s">
        <v>2612</v>
      </c>
      <c r="Q2439" s="145" t="str">
        <f t="shared" si="38"/>
        <v>47 - SAINTE-MAURE-DE-PEYRIAC</v>
      </c>
      <c r="R2439" s="140">
        <v>44581</v>
      </c>
      <c r="S2439" s="140">
        <v>44662</v>
      </c>
    </row>
    <row r="2440" spans="14:19" ht="36">
      <c r="N2440" s="133" t="s">
        <v>7282</v>
      </c>
      <c r="O2440" s="133" t="s">
        <v>7489</v>
      </c>
      <c r="P2440" s="135" t="s">
        <v>2597</v>
      </c>
      <c r="Q2440" s="145" t="str">
        <f t="shared" si="38"/>
        <v>47 - SAINT-ETIENNE-DE-FOUGERES</v>
      </c>
      <c r="R2440" s="140">
        <v>44667</v>
      </c>
      <c r="S2440" s="140">
        <v>44735</v>
      </c>
    </row>
    <row r="2441" spans="14:19" ht="36">
      <c r="N2441" s="133" t="s">
        <v>7282</v>
      </c>
      <c r="O2441" s="133" t="s">
        <v>7490</v>
      </c>
      <c r="P2441" s="135" t="s">
        <v>2598</v>
      </c>
      <c r="Q2441" s="145" t="str">
        <f t="shared" si="38"/>
        <v>47 - SAINT-ETIENNE-DE-VILLEREAL</v>
      </c>
      <c r="R2441" s="140">
        <v>44671</v>
      </c>
      <c r="S2441" s="140">
        <v>44740</v>
      </c>
    </row>
    <row r="2442" spans="14:19" ht="36">
      <c r="N2442" s="133" t="s">
        <v>7282</v>
      </c>
      <c r="O2442" s="133" t="s">
        <v>7491</v>
      </c>
      <c r="P2442" s="135" t="s">
        <v>2599</v>
      </c>
      <c r="Q2442" s="145" t="str">
        <f t="shared" si="38"/>
        <v>47 - SAINT-EUTROPE-DE-BORN</v>
      </c>
      <c r="R2442" s="140">
        <v>44664</v>
      </c>
      <c r="S2442" s="140">
        <v>44794</v>
      </c>
    </row>
    <row r="2443" spans="14:19" ht="24">
      <c r="N2443" s="133" t="s">
        <v>7282</v>
      </c>
      <c r="O2443" s="133" t="s">
        <v>7492</v>
      </c>
      <c r="P2443" s="135" t="s">
        <v>2670</v>
      </c>
      <c r="Q2443" s="145" t="str">
        <f t="shared" ref="Q2443:Q2506" si="39">CONCATENATE(N2443," - ",P2443)</f>
        <v>47 - SAINT-GEORGES</v>
      </c>
      <c r="R2443" s="140">
        <v>44671</v>
      </c>
      <c r="S2443" s="140">
        <v>44700</v>
      </c>
    </row>
    <row r="2444" spans="14:19" ht="24">
      <c r="N2444" s="133" t="s">
        <v>7282</v>
      </c>
      <c r="O2444" s="133" t="s">
        <v>7493</v>
      </c>
      <c r="P2444" s="135" t="s">
        <v>2603</v>
      </c>
      <c r="Q2444" s="145" t="str">
        <f t="shared" si="39"/>
        <v>47 - SAINT-JEAN-DE-DURAS</v>
      </c>
      <c r="R2444" s="140">
        <v>44671</v>
      </c>
      <c r="S2444" s="140">
        <v>44746</v>
      </c>
    </row>
    <row r="2445" spans="14:19" ht="24">
      <c r="N2445" s="133" t="s">
        <v>7282</v>
      </c>
      <c r="O2445" s="133" t="s">
        <v>7494</v>
      </c>
      <c r="P2445" s="135" t="s">
        <v>2604</v>
      </c>
      <c r="Q2445" s="145" t="str">
        <f t="shared" si="39"/>
        <v>47 - SAINT-JEAN-DE-THURAC</v>
      </c>
      <c r="R2445" s="140"/>
      <c r="S2445" s="140"/>
    </row>
    <row r="2446" spans="14:19">
      <c r="N2446" s="133" t="s">
        <v>7282</v>
      </c>
      <c r="O2446" s="133" t="s">
        <v>7495</v>
      </c>
      <c r="P2446" s="135" t="s">
        <v>2606</v>
      </c>
      <c r="Q2446" s="145" t="str">
        <f t="shared" si="39"/>
        <v>47 - SAINT-LEGER</v>
      </c>
      <c r="R2446" s="140">
        <v>44569</v>
      </c>
      <c r="S2446" s="140">
        <v>44603</v>
      </c>
    </row>
    <row r="2447" spans="14:19" ht="24">
      <c r="N2447" s="133" t="s">
        <v>7282</v>
      </c>
      <c r="O2447" s="133" t="s">
        <v>7496</v>
      </c>
      <c r="P2447" s="135" t="s">
        <v>2610</v>
      </c>
      <c r="Q2447" s="145" t="str">
        <f t="shared" si="39"/>
        <v>47 - SAINT-MARTIN-DE-VILLEREAL</v>
      </c>
      <c r="R2447" s="140">
        <v>44671</v>
      </c>
      <c r="S2447" s="140">
        <v>44740</v>
      </c>
    </row>
    <row r="2448" spans="14:19" ht="36">
      <c r="N2448" s="133" t="s">
        <v>7282</v>
      </c>
      <c r="O2448" s="133" t="s">
        <v>7497</v>
      </c>
      <c r="P2448" s="135" t="s">
        <v>2613</v>
      </c>
      <c r="Q2448" s="145" t="str">
        <f t="shared" si="39"/>
        <v>47 - SAINT-MAURICE-DE-LESTAPEL</v>
      </c>
      <c r="R2448" s="140">
        <v>44667</v>
      </c>
      <c r="S2448" s="140">
        <v>44750</v>
      </c>
    </row>
    <row r="2449" spans="14:19" ht="36">
      <c r="N2449" s="133" t="s">
        <v>7282</v>
      </c>
      <c r="O2449" s="133" t="s">
        <v>7498</v>
      </c>
      <c r="P2449" s="135" t="s">
        <v>2616</v>
      </c>
      <c r="Q2449" s="145" t="str">
        <f t="shared" si="39"/>
        <v>47 - SAINT-PARDOUX -ISAAC</v>
      </c>
      <c r="R2449" s="140">
        <v>44671</v>
      </c>
      <c r="S2449" s="140">
        <v>44760</v>
      </c>
    </row>
    <row r="2450" spans="14:19" ht="36">
      <c r="N2450" s="133" t="s">
        <v>7282</v>
      </c>
      <c r="O2450" s="133" t="s">
        <v>7499</v>
      </c>
      <c r="P2450" s="135" t="s">
        <v>2615</v>
      </c>
      <c r="Q2450" s="145" t="str">
        <f t="shared" si="39"/>
        <v>47 - SAINT-PARDOUX-DU-BREUIL</v>
      </c>
      <c r="R2450" s="140">
        <v>44686</v>
      </c>
      <c r="S2450" s="140">
        <v>44700</v>
      </c>
    </row>
    <row r="2451" spans="14:19" ht="24">
      <c r="N2451" s="133" t="s">
        <v>7282</v>
      </c>
      <c r="O2451" s="133" t="s">
        <v>7500</v>
      </c>
      <c r="P2451" s="135" t="s">
        <v>2617</v>
      </c>
      <c r="Q2451" s="145" t="str">
        <f t="shared" si="39"/>
        <v>47 - SAINT-PASTOUR</v>
      </c>
      <c r="R2451" s="140">
        <v>44664</v>
      </c>
      <c r="S2451" s="140">
        <v>44750</v>
      </c>
    </row>
    <row r="2452" spans="14:19" ht="24">
      <c r="N2452" s="133" t="s">
        <v>7282</v>
      </c>
      <c r="O2452" s="133" t="s">
        <v>7501</v>
      </c>
      <c r="P2452" s="135" t="s">
        <v>2618</v>
      </c>
      <c r="Q2452" s="145" t="str">
        <f t="shared" si="39"/>
        <v>47 - SAINT-PE-SAINT-SIMON</v>
      </c>
      <c r="R2452" s="140">
        <v>44581</v>
      </c>
      <c r="S2452" s="140">
        <v>44662</v>
      </c>
    </row>
    <row r="2453" spans="14:19" ht="24">
      <c r="N2453" s="133" t="s">
        <v>7282</v>
      </c>
      <c r="O2453" s="133" t="s">
        <v>7502</v>
      </c>
      <c r="P2453" s="135" t="s">
        <v>2620</v>
      </c>
      <c r="Q2453" s="145" t="str">
        <f t="shared" si="39"/>
        <v>47 - SAINT-PIERRE-DE-CLAIRAC</v>
      </c>
      <c r="R2453" s="140"/>
      <c r="S2453" s="140"/>
    </row>
    <row r="2454" spans="14:19" ht="24">
      <c r="N2454" s="133" t="s">
        <v>7282</v>
      </c>
      <c r="O2454" s="133" t="s">
        <v>7503</v>
      </c>
      <c r="P2454" s="135" t="s">
        <v>2621</v>
      </c>
      <c r="Q2454" s="145" t="str">
        <f t="shared" si="39"/>
        <v>47 - SAINT-PIERRE-SUR-DROPT</v>
      </c>
      <c r="R2454" s="140">
        <v>44671</v>
      </c>
      <c r="S2454" s="140">
        <v>44746</v>
      </c>
    </row>
    <row r="2455" spans="14:19" ht="36">
      <c r="N2455" s="133" t="s">
        <v>7282</v>
      </c>
      <c r="O2455" s="133" t="s">
        <v>7504</v>
      </c>
      <c r="P2455" s="135" t="s">
        <v>2622</v>
      </c>
      <c r="Q2455" s="145" t="str">
        <f t="shared" si="39"/>
        <v>47 - SAINT-QUENTIN-DU-DROPT</v>
      </c>
      <c r="R2455" s="140">
        <v>44667</v>
      </c>
      <c r="S2455" s="140">
        <v>44735</v>
      </c>
    </row>
    <row r="2456" spans="14:19" ht="36">
      <c r="N2456" s="133" t="s">
        <v>7282</v>
      </c>
      <c r="O2456" s="133" t="s">
        <v>7505</v>
      </c>
      <c r="P2456" s="135" t="s">
        <v>2624</v>
      </c>
      <c r="Q2456" s="145" t="str">
        <f t="shared" si="39"/>
        <v>47 - SAINT-ROMAIN-LE-NOBLE</v>
      </c>
      <c r="R2456" s="140"/>
      <c r="S2456" s="140"/>
    </row>
    <row r="2457" spans="14:19">
      <c r="N2457" s="133" t="s">
        <v>7282</v>
      </c>
      <c r="O2457" s="133" t="s">
        <v>7506</v>
      </c>
      <c r="P2457" s="135" t="s">
        <v>2625</v>
      </c>
      <c r="Q2457" s="145" t="str">
        <f t="shared" si="39"/>
        <v>47 - SAINT-SALVY</v>
      </c>
      <c r="R2457" s="140">
        <v>44569</v>
      </c>
      <c r="S2457" s="140">
        <v>44571</v>
      </c>
    </row>
    <row r="2458" spans="14:19">
      <c r="N2458" s="133" t="s">
        <v>7282</v>
      </c>
      <c r="O2458" s="133" t="s">
        <v>7507</v>
      </c>
      <c r="P2458" s="135" t="s">
        <v>2626</v>
      </c>
      <c r="Q2458" s="145" t="str">
        <f t="shared" si="39"/>
        <v>47 - SAINT-SARDOS</v>
      </c>
      <c r="R2458" s="140">
        <v>44569</v>
      </c>
      <c r="S2458" s="140">
        <v>44603</v>
      </c>
    </row>
    <row r="2459" spans="14:19">
      <c r="N2459" s="133" t="s">
        <v>7282</v>
      </c>
      <c r="O2459" s="133" t="s">
        <v>7508</v>
      </c>
      <c r="P2459" s="135" t="s">
        <v>2627</v>
      </c>
      <c r="Q2459" s="145" t="str">
        <f t="shared" si="39"/>
        <v>47 - SAINT-SERNIN</v>
      </c>
      <c r="R2459" s="140">
        <v>44671</v>
      </c>
      <c r="S2459" s="140">
        <v>44740</v>
      </c>
    </row>
    <row r="2460" spans="14:19" ht="36">
      <c r="N2460" s="133" t="s">
        <v>7282</v>
      </c>
      <c r="O2460" s="133" t="s">
        <v>7509</v>
      </c>
      <c r="P2460" s="135" t="s">
        <v>2628</v>
      </c>
      <c r="Q2460" s="145" t="str">
        <f t="shared" si="39"/>
        <v>47 - SAINT-SYLVESTRE-SUR-LOT</v>
      </c>
      <c r="R2460" s="140">
        <v>44671</v>
      </c>
      <c r="S2460" s="140">
        <v>44721</v>
      </c>
    </row>
    <row r="2461" spans="14:19">
      <c r="N2461" s="133" t="s">
        <v>7282</v>
      </c>
      <c r="O2461" s="133" t="s">
        <v>7510</v>
      </c>
      <c r="P2461" s="135" t="s">
        <v>2630</v>
      </c>
      <c r="Q2461" s="145" t="str">
        <f t="shared" si="39"/>
        <v>47 - SAINT-VITE</v>
      </c>
      <c r="R2461" s="140">
        <v>44671</v>
      </c>
      <c r="S2461" s="140">
        <v>44700</v>
      </c>
    </row>
    <row r="2462" spans="14:19">
      <c r="N2462" s="133" t="s">
        <v>7282</v>
      </c>
      <c r="O2462" s="133" t="s">
        <v>7511</v>
      </c>
      <c r="P2462" s="135" t="s">
        <v>2631</v>
      </c>
      <c r="Q2462" s="145" t="str">
        <f t="shared" si="39"/>
        <v>47 - SALLES</v>
      </c>
      <c r="R2462" s="140">
        <v>44671</v>
      </c>
      <c r="S2462" s="140">
        <v>44700</v>
      </c>
    </row>
    <row r="2463" spans="14:19">
      <c r="N2463" s="133" t="s">
        <v>7282</v>
      </c>
      <c r="O2463" s="133" t="s">
        <v>7512</v>
      </c>
      <c r="P2463" s="135" t="s">
        <v>2632</v>
      </c>
      <c r="Q2463" s="145" t="str">
        <f t="shared" si="39"/>
        <v>47 - SAUVAGNAS</v>
      </c>
      <c r="R2463" s="140">
        <v>44686</v>
      </c>
      <c r="S2463" s="140">
        <v>44700</v>
      </c>
    </row>
    <row r="2464" spans="14:19" ht="24">
      <c r="N2464" s="133" t="s">
        <v>7282</v>
      </c>
      <c r="O2464" s="133" t="s">
        <v>7513</v>
      </c>
      <c r="P2464" s="135" t="s">
        <v>2636</v>
      </c>
      <c r="Q2464" s="145" t="str">
        <f t="shared" si="39"/>
        <v>47 - SAUVETERRE LA LEMANCE</v>
      </c>
      <c r="R2464" s="140">
        <v>44686</v>
      </c>
      <c r="S2464" s="140">
        <v>44700</v>
      </c>
    </row>
    <row r="2465" spans="14:19" ht="24">
      <c r="N2465" s="133" t="s">
        <v>7282</v>
      </c>
      <c r="O2465" s="133" t="s">
        <v>7514</v>
      </c>
      <c r="P2465" s="135" t="s">
        <v>2637</v>
      </c>
      <c r="Q2465" s="145" t="str">
        <f t="shared" si="39"/>
        <v>47 - SAVIGNAC DE DURAS</v>
      </c>
      <c r="R2465" s="140">
        <v>44686</v>
      </c>
      <c r="S2465" s="140">
        <v>44740</v>
      </c>
    </row>
    <row r="2466" spans="14:19" ht="24">
      <c r="N2466" s="133" t="s">
        <v>7282</v>
      </c>
      <c r="O2466" s="133" t="s">
        <v>7515</v>
      </c>
      <c r="P2466" s="135" t="s">
        <v>2638</v>
      </c>
      <c r="Q2466" s="145" t="str">
        <f t="shared" si="39"/>
        <v>47 - SAVIGNAC-SUR-LEYZE</v>
      </c>
      <c r="R2466" s="140">
        <v>44667</v>
      </c>
      <c r="S2466" s="140">
        <v>44750</v>
      </c>
    </row>
    <row r="2467" spans="14:19">
      <c r="N2467" s="133" t="s">
        <v>7282</v>
      </c>
      <c r="O2467" s="133" t="s">
        <v>7516</v>
      </c>
      <c r="P2467" s="135" t="s">
        <v>2639</v>
      </c>
      <c r="Q2467" s="145" t="str">
        <f t="shared" si="39"/>
        <v>47 - SEGALAS</v>
      </c>
      <c r="R2467" s="140">
        <v>44664</v>
      </c>
      <c r="S2467" s="140">
        <v>44750</v>
      </c>
    </row>
    <row r="2468" spans="14:19">
      <c r="N2468" s="133" t="s">
        <v>7282</v>
      </c>
      <c r="O2468" s="133" t="s">
        <v>7517</v>
      </c>
      <c r="P2468" s="135" t="s">
        <v>2640</v>
      </c>
      <c r="Q2468" s="145" t="str">
        <f t="shared" si="39"/>
        <v>47 - SEMBAS</v>
      </c>
      <c r="R2468" s="140">
        <v>44671</v>
      </c>
      <c r="S2468" s="140">
        <v>44700</v>
      </c>
    </row>
    <row r="2469" spans="14:19">
      <c r="N2469" s="133" t="s">
        <v>7282</v>
      </c>
      <c r="O2469" s="133" t="s">
        <v>7518</v>
      </c>
      <c r="P2469" s="135" t="s">
        <v>2641</v>
      </c>
      <c r="Q2469" s="145" t="str">
        <f t="shared" si="39"/>
        <v>47 - SENESTIS</v>
      </c>
      <c r="R2469" s="140">
        <v>44571</v>
      </c>
      <c r="S2469" s="140"/>
    </row>
    <row r="2470" spans="14:19" ht="24">
      <c r="N2470" s="133" t="s">
        <v>7282</v>
      </c>
      <c r="O2470" s="133" t="s">
        <v>7519</v>
      </c>
      <c r="P2470" s="135" t="s">
        <v>2643</v>
      </c>
      <c r="Q2470" s="145" t="str">
        <f t="shared" si="39"/>
        <v>47 - SERIGNAC SUR GARONNE</v>
      </c>
      <c r="R2470" s="140">
        <v>44686</v>
      </c>
      <c r="S2470" s="140">
        <v>44700</v>
      </c>
    </row>
    <row r="2471" spans="14:19" ht="24">
      <c r="N2471" s="133" t="s">
        <v>7282</v>
      </c>
      <c r="O2471" s="133" t="s">
        <v>7520</v>
      </c>
      <c r="P2471" s="135" t="s">
        <v>2642</v>
      </c>
      <c r="Q2471" s="145" t="str">
        <f t="shared" si="39"/>
        <v>47 - SERIGNAC-PEBOUDOU</v>
      </c>
      <c r="R2471" s="140">
        <v>44664</v>
      </c>
      <c r="S2471" s="140">
        <v>44750</v>
      </c>
    </row>
    <row r="2472" spans="14:19">
      <c r="N2472" s="133" t="s">
        <v>7282</v>
      </c>
      <c r="O2472" s="133" t="s">
        <v>7521</v>
      </c>
      <c r="P2472" s="135" t="s">
        <v>2644</v>
      </c>
      <c r="Q2472" s="145" t="str">
        <f t="shared" si="39"/>
        <v>47 - SEYCHES</v>
      </c>
      <c r="R2472" s="140">
        <v>44671</v>
      </c>
      <c r="S2472" s="140">
        <v>44746</v>
      </c>
    </row>
    <row r="2473" spans="14:19">
      <c r="N2473" s="133" t="s">
        <v>7282</v>
      </c>
      <c r="O2473" s="133" t="s">
        <v>7522</v>
      </c>
      <c r="P2473" s="135" t="s">
        <v>2645</v>
      </c>
      <c r="Q2473" s="145" t="str">
        <f t="shared" si="39"/>
        <v>47 - SOS</v>
      </c>
      <c r="R2473" s="140">
        <v>44580</v>
      </c>
      <c r="S2473" s="140">
        <v>44662</v>
      </c>
    </row>
    <row r="2474" spans="14:19">
      <c r="N2474" s="133" t="s">
        <v>7282</v>
      </c>
      <c r="O2474" s="133" t="s">
        <v>7523</v>
      </c>
      <c r="P2474" s="135" t="s">
        <v>2646</v>
      </c>
      <c r="Q2474" s="145" t="str">
        <f t="shared" si="39"/>
        <v>47 - SOUMENSAC</v>
      </c>
      <c r="R2474" s="140">
        <v>44671</v>
      </c>
      <c r="S2474" s="140">
        <v>44746</v>
      </c>
    </row>
    <row r="2475" spans="14:19">
      <c r="N2475" s="133" t="s">
        <v>7282</v>
      </c>
      <c r="O2475" s="133" t="s">
        <v>7524</v>
      </c>
      <c r="P2475" s="135" t="s">
        <v>2647</v>
      </c>
      <c r="Q2475" s="145" t="str">
        <f t="shared" si="39"/>
        <v>47 - TAILLEBOURG</v>
      </c>
      <c r="R2475" s="140"/>
      <c r="S2475" s="140"/>
    </row>
    <row r="2476" spans="14:19">
      <c r="N2476" s="133" t="s">
        <v>7282</v>
      </c>
      <c r="O2476" s="133" t="s">
        <v>7525</v>
      </c>
      <c r="P2476" s="135" t="s">
        <v>2648</v>
      </c>
      <c r="Q2476" s="145" t="str">
        <f t="shared" si="39"/>
        <v>47 - TAYRAC</v>
      </c>
      <c r="R2476" s="140">
        <v>44686</v>
      </c>
      <c r="S2476" s="140">
        <v>44700</v>
      </c>
    </row>
    <row r="2477" spans="14:19">
      <c r="N2477" s="133" t="s">
        <v>7282</v>
      </c>
      <c r="O2477" s="133" t="s">
        <v>7526</v>
      </c>
      <c r="P2477" s="135" t="s">
        <v>2650</v>
      </c>
      <c r="Q2477" s="145" t="str">
        <f t="shared" si="39"/>
        <v>47 - THEZAC</v>
      </c>
      <c r="R2477" s="140">
        <v>44687</v>
      </c>
      <c r="S2477" s="140">
        <v>44700</v>
      </c>
    </row>
    <row r="2478" spans="14:19" ht="24">
      <c r="N2478" s="133" t="s">
        <v>7282</v>
      </c>
      <c r="O2478" s="133" t="s">
        <v>7527</v>
      </c>
      <c r="P2478" s="135" t="s">
        <v>2651</v>
      </c>
      <c r="Q2478" s="145" t="str">
        <f t="shared" si="39"/>
        <v>47 - THOUARS SUR GARONNE</v>
      </c>
      <c r="R2478" s="140">
        <v>44686</v>
      </c>
      <c r="S2478" s="140">
        <v>44700</v>
      </c>
    </row>
    <row r="2479" spans="14:19">
      <c r="N2479" s="133" t="s">
        <v>7282</v>
      </c>
      <c r="O2479" s="133" t="s">
        <v>7528</v>
      </c>
      <c r="P2479" s="135" t="s">
        <v>2652</v>
      </c>
      <c r="Q2479" s="145" t="str">
        <f t="shared" si="39"/>
        <v>47 - TOMBEBOEUF</v>
      </c>
      <c r="R2479" s="140">
        <v>44672</v>
      </c>
      <c r="S2479" s="140">
        <v>44735</v>
      </c>
    </row>
    <row r="2480" spans="14:19">
      <c r="N2480" s="133" t="s">
        <v>7282</v>
      </c>
      <c r="O2480" s="133" t="s">
        <v>7529</v>
      </c>
      <c r="P2480" s="135" t="s">
        <v>2653</v>
      </c>
      <c r="Q2480" s="145" t="str">
        <f t="shared" si="39"/>
        <v>47 - TONNEINS</v>
      </c>
      <c r="R2480" s="140">
        <v>44569</v>
      </c>
      <c r="S2480" s="140">
        <v>44700</v>
      </c>
    </row>
    <row r="2481" spans="14:19">
      <c r="N2481" s="133" t="s">
        <v>7282</v>
      </c>
      <c r="O2481" s="133" t="s">
        <v>7530</v>
      </c>
      <c r="P2481" s="135" t="s">
        <v>2654</v>
      </c>
      <c r="Q2481" s="145" t="str">
        <f t="shared" si="39"/>
        <v>47 - TOURLIAC</v>
      </c>
      <c r="R2481" s="140">
        <v>44671</v>
      </c>
      <c r="S2481" s="146">
        <v>44778</v>
      </c>
    </row>
    <row r="2482" spans="14:19" ht="24">
      <c r="N2482" s="133" t="s">
        <v>7282</v>
      </c>
      <c r="O2482" s="133" t="s">
        <v>7531</v>
      </c>
      <c r="P2482" s="135" t="s">
        <v>2655</v>
      </c>
      <c r="Q2482" s="145" t="str">
        <f t="shared" si="39"/>
        <v>47 - TOURNON D AGENAIS</v>
      </c>
      <c r="R2482" s="140">
        <v>44687</v>
      </c>
      <c r="S2482" s="140">
        <v>44700</v>
      </c>
    </row>
    <row r="2483" spans="14:19">
      <c r="N2483" s="133" t="s">
        <v>7282</v>
      </c>
      <c r="O2483" s="133" t="s">
        <v>7532</v>
      </c>
      <c r="P2483" s="135" t="s">
        <v>2656</v>
      </c>
      <c r="Q2483" s="145" t="str">
        <f t="shared" si="39"/>
        <v>47 - TOURTRES</v>
      </c>
      <c r="R2483" s="140">
        <v>44671</v>
      </c>
      <c r="S2483" s="140">
        <v>44700</v>
      </c>
    </row>
    <row r="2484" spans="14:19">
      <c r="N2484" s="133" t="s">
        <v>7282</v>
      </c>
      <c r="O2484" s="133" t="s">
        <v>7533</v>
      </c>
      <c r="P2484" s="135" t="s">
        <v>2657</v>
      </c>
      <c r="Q2484" s="145" t="str">
        <f t="shared" si="39"/>
        <v>47 - TREMONS</v>
      </c>
      <c r="R2484" s="140">
        <v>44671</v>
      </c>
      <c r="S2484" s="140">
        <v>44721</v>
      </c>
    </row>
    <row r="2485" spans="14:19">
      <c r="N2485" s="133" t="s">
        <v>7282</v>
      </c>
      <c r="O2485" s="133" t="s">
        <v>7534</v>
      </c>
      <c r="P2485" s="135" t="s">
        <v>2658</v>
      </c>
      <c r="Q2485" s="145" t="str">
        <f t="shared" si="39"/>
        <v>47 - TRENTELS</v>
      </c>
      <c r="R2485" s="140">
        <v>44671</v>
      </c>
      <c r="S2485" s="140">
        <v>44735</v>
      </c>
    </row>
    <row r="2486" spans="14:19">
      <c r="N2486" s="133" t="s">
        <v>7282</v>
      </c>
      <c r="O2486" s="133" t="s">
        <v>7535</v>
      </c>
      <c r="P2486" s="135" t="s">
        <v>2659</v>
      </c>
      <c r="Q2486" s="145" t="str">
        <f t="shared" si="39"/>
        <v>47 - VARES</v>
      </c>
      <c r="R2486" s="140">
        <v>44569</v>
      </c>
      <c r="S2486" s="140">
        <v>44603</v>
      </c>
    </row>
    <row r="2487" spans="14:19" ht="24">
      <c r="N2487" s="133" t="s">
        <v>7282</v>
      </c>
      <c r="O2487" s="133" t="s">
        <v>7536</v>
      </c>
      <c r="P2487" s="135" t="s">
        <v>2660</v>
      </c>
      <c r="Q2487" s="145" t="str">
        <f t="shared" si="39"/>
        <v>47 - VERTEUIL-D'AGENAIS</v>
      </c>
      <c r="R2487" s="140">
        <v>44569</v>
      </c>
      <c r="S2487" s="140">
        <v>44603</v>
      </c>
    </row>
    <row r="2488" spans="14:19">
      <c r="N2488" s="133" t="s">
        <v>7282</v>
      </c>
      <c r="O2488" s="133" t="s">
        <v>7537</v>
      </c>
      <c r="P2488" s="135" t="s">
        <v>2661</v>
      </c>
      <c r="Q2488" s="145" t="str">
        <f t="shared" si="39"/>
        <v>47 - VIANNE</v>
      </c>
      <c r="R2488" s="140">
        <v>44686</v>
      </c>
      <c r="S2488" s="140">
        <v>44700</v>
      </c>
    </row>
    <row r="2489" spans="14:19">
      <c r="N2489" s="133" t="s">
        <v>7282</v>
      </c>
      <c r="O2489" s="133" t="s">
        <v>7538</v>
      </c>
      <c r="P2489" s="135" t="s">
        <v>2662</v>
      </c>
      <c r="Q2489" s="145" t="str">
        <f t="shared" si="39"/>
        <v>47 - VILLEBRAMAR</v>
      </c>
      <c r="R2489" s="140">
        <v>44672</v>
      </c>
      <c r="S2489" s="140">
        <v>44735</v>
      </c>
    </row>
    <row r="2490" spans="14:19" ht="24">
      <c r="N2490" s="133" t="s">
        <v>7282</v>
      </c>
      <c r="O2490" s="133" t="s">
        <v>7539</v>
      </c>
      <c r="P2490" s="135" t="s">
        <v>2663</v>
      </c>
      <c r="Q2490" s="145" t="str">
        <f t="shared" si="39"/>
        <v>47 - VILLEFRANCHE DU QUEYRAN</v>
      </c>
      <c r="R2490" s="140">
        <v>44686</v>
      </c>
      <c r="S2490" s="140">
        <v>44700</v>
      </c>
    </row>
    <row r="2491" spans="14:19" ht="24">
      <c r="N2491" s="133" t="s">
        <v>7282</v>
      </c>
      <c r="O2491" s="133" t="s">
        <v>7540</v>
      </c>
      <c r="P2491" s="135" t="s">
        <v>2664</v>
      </c>
      <c r="Q2491" s="145" t="str">
        <f t="shared" si="39"/>
        <v>47 - VILLENEUVE DE DURAS</v>
      </c>
      <c r="R2491" s="140">
        <v>44671</v>
      </c>
      <c r="S2491" s="140">
        <v>44740</v>
      </c>
    </row>
    <row r="2492" spans="14:19" ht="24">
      <c r="N2492" s="133" t="s">
        <v>7282</v>
      </c>
      <c r="O2492" s="133" t="s">
        <v>7541</v>
      </c>
      <c r="P2492" s="135" t="s">
        <v>2665</v>
      </c>
      <c r="Q2492" s="145" t="str">
        <f t="shared" si="39"/>
        <v>47 - VILLENEUVE SUR LOT</v>
      </c>
      <c r="R2492" s="140">
        <v>44664</v>
      </c>
      <c r="S2492" s="140">
        <v>44735</v>
      </c>
    </row>
    <row r="2493" spans="14:19">
      <c r="N2493" s="133" t="s">
        <v>7282</v>
      </c>
      <c r="O2493" s="133" t="s">
        <v>7542</v>
      </c>
      <c r="P2493" s="135" t="s">
        <v>2666</v>
      </c>
      <c r="Q2493" s="145" t="str">
        <f t="shared" si="39"/>
        <v>47 - VILLEREAL</v>
      </c>
      <c r="R2493" s="140">
        <v>44671</v>
      </c>
      <c r="S2493" s="140">
        <v>44740</v>
      </c>
    </row>
    <row r="2494" spans="14:19">
      <c r="N2494" s="133" t="s">
        <v>7282</v>
      </c>
      <c r="O2494" s="133" t="s">
        <v>7543</v>
      </c>
      <c r="P2494" s="135" t="s">
        <v>2667</v>
      </c>
      <c r="Q2494" s="145" t="str">
        <f t="shared" si="39"/>
        <v>47 - VILLETON</v>
      </c>
      <c r="R2494" s="140">
        <v>44569</v>
      </c>
      <c r="S2494" s="140">
        <v>44603</v>
      </c>
    </row>
    <row r="2495" spans="14:19">
      <c r="N2495" s="133" t="s">
        <v>7282</v>
      </c>
      <c r="O2495" s="133" t="s">
        <v>7544</v>
      </c>
      <c r="P2495" s="135" t="s">
        <v>2668</v>
      </c>
      <c r="Q2495" s="145" t="str">
        <f t="shared" si="39"/>
        <v>47 - VIRAZEIL</v>
      </c>
      <c r="R2495" s="140">
        <v>44687</v>
      </c>
      <c r="S2495" s="140">
        <v>44746</v>
      </c>
    </row>
    <row r="2496" spans="14:19">
      <c r="N2496" s="133" t="s">
        <v>7282</v>
      </c>
      <c r="O2496" s="133" t="s">
        <v>7545</v>
      </c>
      <c r="P2496" s="135" t="s">
        <v>2669</v>
      </c>
      <c r="Q2496" s="145" t="str">
        <f t="shared" si="39"/>
        <v>47 - XAINTRAILLES</v>
      </c>
      <c r="R2496" s="140"/>
      <c r="S2496" s="140"/>
    </row>
    <row r="2497" spans="14:19" ht="36">
      <c r="N2497" s="133" t="s">
        <v>7546</v>
      </c>
      <c r="O2497" s="133" t="s">
        <v>7547</v>
      </c>
      <c r="P2497" s="135" t="s">
        <v>2672</v>
      </c>
      <c r="Q2497" s="145" t="str">
        <f t="shared" si="39"/>
        <v>49 - AMBILLOU-CHÂTEAU (TUFFALUN)</v>
      </c>
      <c r="R2497" s="140">
        <v>44629</v>
      </c>
      <c r="S2497" s="140">
        <v>44734</v>
      </c>
    </row>
    <row r="2498" spans="14:19" ht="36">
      <c r="N2498" s="133" t="s">
        <v>7546</v>
      </c>
      <c r="O2498" s="133" t="s">
        <v>7548</v>
      </c>
      <c r="P2498" s="135" t="s">
        <v>2673</v>
      </c>
      <c r="Q2498" s="145" t="str">
        <f t="shared" si="39"/>
        <v>49 - ANDARD (LOIRE-AUTHION)</v>
      </c>
      <c r="R2498" s="140">
        <v>44658</v>
      </c>
      <c r="S2498" s="140">
        <v>44706</v>
      </c>
    </row>
    <row r="2499" spans="14:19" ht="36">
      <c r="N2499" s="133" t="s">
        <v>7546</v>
      </c>
      <c r="O2499" s="133" t="s">
        <v>6489</v>
      </c>
      <c r="P2499" s="135" t="s">
        <v>1640</v>
      </c>
      <c r="Q2499" s="145" t="str">
        <f t="shared" si="39"/>
        <v>49 - ANDREZÉ (BEAUPRÉAU-EN-MAUGES)</v>
      </c>
      <c r="R2499" s="140">
        <v>44621</v>
      </c>
      <c r="S2499" s="140">
        <v>44809</v>
      </c>
    </row>
    <row r="2500" spans="14:19">
      <c r="N2500" s="133" t="s">
        <v>7546</v>
      </c>
      <c r="O2500" s="133" t="s">
        <v>7549</v>
      </c>
      <c r="P2500" s="135" t="s">
        <v>2674</v>
      </c>
      <c r="Q2500" s="145" t="str">
        <f t="shared" si="39"/>
        <v>49 - ANGERS</v>
      </c>
      <c r="R2500" s="140">
        <v>44629</v>
      </c>
      <c r="S2500" s="140">
        <v>44706</v>
      </c>
    </row>
    <row r="2501" spans="14:19">
      <c r="N2501" s="133" t="s">
        <v>7546</v>
      </c>
      <c r="O2501" s="133" t="s">
        <v>7550</v>
      </c>
      <c r="P2501" s="135" t="s">
        <v>2675</v>
      </c>
      <c r="Q2501" s="145" t="str">
        <f t="shared" si="39"/>
        <v>49 - ANGRIE</v>
      </c>
      <c r="R2501" s="140">
        <v>44623</v>
      </c>
      <c r="S2501" s="140">
        <v>44769</v>
      </c>
    </row>
    <row r="2502" spans="14:19">
      <c r="N2502" s="133" t="s">
        <v>7546</v>
      </c>
      <c r="O2502" s="133" t="s">
        <v>7551</v>
      </c>
      <c r="P2502" s="135" t="s">
        <v>2676</v>
      </c>
      <c r="Q2502" s="145" t="str">
        <f t="shared" si="39"/>
        <v>49 - ARMAILLÉ</v>
      </c>
      <c r="R2502" s="140">
        <v>44657</v>
      </c>
      <c r="S2502" s="140">
        <v>44706</v>
      </c>
    </row>
    <row r="2503" spans="14:19" ht="24">
      <c r="N2503" s="133" t="s">
        <v>7546</v>
      </c>
      <c r="O2503" s="133" t="s">
        <v>7552</v>
      </c>
      <c r="P2503" s="135" t="s">
        <v>2677</v>
      </c>
      <c r="Q2503" s="145" t="str">
        <f t="shared" si="39"/>
        <v>49 - AUBIGNÉ-SUR-LAYON</v>
      </c>
      <c r="R2503" s="140">
        <v>44629</v>
      </c>
      <c r="S2503" s="140">
        <v>44781</v>
      </c>
    </row>
    <row r="2504" spans="14:19" ht="36">
      <c r="N2504" s="133" t="s">
        <v>7546</v>
      </c>
      <c r="O2504" s="133" t="s">
        <v>7553</v>
      </c>
      <c r="P2504" s="135" t="s">
        <v>2678</v>
      </c>
      <c r="Q2504" s="145" t="str">
        <f t="shared" si="39"/>
        <v>49 - AVIRÉ (SEGRÉ-EN-ANJOU BLEU)</v>
      </c>
      <c r="R2504" s="140">
        <v>44657</v>
      </c>
      <c r="S2504" s="140">
        <v>44706</v>
      </c>
    </row>
    <row r="2505" spans="14:19">
      <c r="N2505" s="133" t="s">
        <v>7546</v>
      </c>
      <c r="O2505" s="133" t="s">
        <v>7554</v>
      </c>
      <c r="P2505" s="135" t="s">
        <v>2679</v>
      </c>
      <c r="Q2505" s="145" t="str">
        <f t="shared" si="39"/>
        <v>49 - AVRILLÉ</v>
      </c>
      <c r="R2505" s="140">
        <v>44629</v>
      </c>
      <c r="S2505" s="140">
        <v>44722</v>
      </c>
    </row>
    <row r="2506" spans="14:19">
      <c r="N2506" s="133" t="s">
        <v>7546</v>
      </c>
      <c r="O2506" s="133" t="s">
        <v>7555</v>
      </c>
      <c r="P2506" s="135" t="s">
        <v>2680</v>
      </c>
      <c r="Q2506" s="145" t="str">
        <f t="shared" si="39"/>
        <v>49 - BEAUCOUZÉ</v>
      </c>
      <c r="R2506" s="140">
        <v>44629</v>
      </c>
      <c r="S2506" s="140">
        <v>44722</v>
      </c>
    </row>
    <row r="2507" spans="14:19" ht="24">
      <c r="N2507" s="133" t="s">
        <v>7546</v>
      </c>
      <c r="O2507" s="133" t="s">
        <v>7556</v>
      </c>
      <c r="P2507" s="135" t="s">
        <v>2681</v>
      </c>
      <c r="Q2507" s="145" t="str">
        <f t="shared" ref="Q2507:Q2570" si="40">CONCATENATE(N2507," - ",P2507)</f>
        <v>49 - BEAULIEU-SUR-LAYON</v>
      </c>
      <c r="R2507" s="140">
        <v>44629</v>
      </c>
      <c r="S2507" s="140">
        <v>44781</v>
      </c>
    </row>
    <row r="2508" spans="14:19" ht="36">
      <c r="N2508" s="133" t="s">
        <v>7546</v>
      </c>
      <c r="O2508" s="133" t="s">
        <v>7557</v>
      </c>
      <c r="P2508" s="135" t="s">
        <v>2682</v>
      </c>
      <c r="Q2508" s="145" t="str">
        <f t="shared" si="40"/>
        <v>49 - BEAUPRÉAU (BEAUPRÉAU-EN-MAUGES)</v>
      </c>
      <c r="R2508" s="140">
        <v>44621</v>
      </c>
      <c r="S2508" s="140">
        <v>44809</v>
      </c>
    </row>
    <row r="2509" spans="14:19" ht="36">
      <c r="N2509" s="133" t="s">
        <v>7546</v>
      </c>
      <c r="O2509" s="133" t="s">
        <v>7558</v>
      </c>
      <c r="P2509" s="135" t="s">
        <v>2683</v>
      </c>
      <c r="Q2509" s="145" t="str">
        <f t="shared" si="40"/>
        <v>49 - BEAUSSE (MAUGES-SUR-LOIRE)</v>
      </c>
      <c r="R2509" s="140">
        <v>44627</v>
      </c>
      <c r="S2509" s="140">
        <v>44795</v>
      </c>
    </row>
    <row r="2510" spans="14:19" ht="24">
      <c r="N2510" s="133" t="s">
        <v>7546</v>
      </c>
      <c r="O2510" s="133" t="s">
        <v>7559</v>
      </c>
      <c r="P2510" s="135" t="s">
        <v>2684</v>
      </c>
      <c r="Q2510" s="145" t="str">
        <f t="shared" si="40"/>
        <v>49 - BÉCON-LES-GRANITS</v>
      </c>
      <c r="R2510" s="140">
        <v>44623</v>
      </c>
      <c r="S2510" s="140">
        <v>44769</v>
      </c>
    </row>
    <row r="2511" spans="14:19" ht="24">
      <c r="N2511" s="133" t="s">
        <v>7546</v>
      </c>
      <c r="O2511" s="133" t="s">
        <v>7560</v>
      </c>
      <c r="P2511" s="135" t="s">
        <v>2685</v>
      </c>
      <c r="Q2511" s="145" t="str">
        <f t="shared" si="40"/>
        <v>49 - BÉGROLLES-EN-MAUGES</v>
      </c>
      <c r="R2511" s="140">
        <v>44627</v>
      </c>
      <c r="S2511" s="140">
        <v>44809</v>
      </c>
    </row>
    <row r="2512" spans="14:19">
      <c r="N2512" s="133" t="s">
        <v>7546</v>
      </c>
      <c r="O2512" s="133" t="s">
        <v>7561</v>
      </c>
      <c r="P2512" s="135" t="s">
        <v>2686</v>
      </c>
      <c r="Q2512" s="145" t="str">
        <f t="shared" si="40"/>
        <v>49 - BÉHUARD</v>
      </c>
      <c r="R2512" s="140">
        <v>44629</v>
      </c>
      <c r="S2512" s="140">
        <v>44734</v>
      </c>
    </row>
    <row r="2513" spans="14:19" ht="48">
      <c r="N2513" s="133" t="s">
        <v>7546</v>
      </c>
      <c r="O2513" s="133" t="s">
        <v>7562</v>
      </c>
      <c r="P2513" s="135" t="s">
        <v>2690</v>
      </c>
      <c r="Q2513" s="145" t="str">
        <f t="shared" si="40"/>
        <v>49 - BOTZ EN MAUGES (MAUGES-SUR-LOIRE)</v>
      </c>
      <c r="R2513" s="140">
        <v>44621</v>
      </c>
      <c r="S2513" s="140">
        <v>44795</v>
      </c>
    </row>
    <row r="2514" spans="14:19" ht="24">
      <c r="N2514" s="133" t="s">
        <v>7546</v>
      </c>
      <c r="O2514" s="133" t="s">
        <v>7563</v>
      </c>
      <c r="P2514" s="135" t="s">
        <v>2691</v>
      </c>
      <c r="Q2514" s="145" t="str">
        <f t="shared" si="40"/>
        <v>49 - BOUCHEMAINE</v>
      </c>
      <c r="R2514" s="140">
        <v>44629</v>
      </c>
      <c r="S2514" s="140">
        <v>44722</v>
      </c>
    </row>
    <row r="2515" spans="14:19" ht="24">
      <c r="N2515" s="133" t="s">
        <v>7546</v>
      </c>
      <c r="O2515" s="133" t="s">
        <v>7564</v>
      </c>
      <c r="P2515" s="135" t="s">
        <v>2692</v>
      </c>
      <c r="Q2515" s="145" t="str">
        <f t="shared" si="40"/>
        <v>49 - BOUILLÉ-MÉNARD</v>
      </c>
      <c r="R2515" s="140">
        <v>44608</v>
      </c>
      <c r="S2515" s="140">
        <v>44654</v>
      </c>
    </row>
    <row r="2516" spans="14:19" ht="24">
      <c r="N2516" s="133" t="s">
        <v>7546</v>
      </c>
      <c r="O2516" s="133" t="s">
        <v>7565</v>
      </c>
      <c r="P2516" s="135" t="s">
        <v>2694</v>
      </c>
      <c r="Q2516" s="145" t="str">
        <f t="shared" si="40"/>
        <v>49 - BOURG-L’EVÈQUE</v>
      </c>
      <c r="R2516" s="140">
        <v>44608</v>
      </c>
      <c r="S2516" s="140">
        <v>44654</v>
      </c>
    </row>
    <row r="2517" spans="14:19" ht="48">
      <c r="N2517" s="133" t="s">
        <v>7546</v>
      </c>
      <c r="O2517" s="133" t="s">
        <v>7566</v>
      </c>
      <c r="P2517" s="135" t="s">
        <v>2695</v>
      </c>
      <c r="Q2517" s="145" t="str">
        <f t="shared" si="40"/>
        <v>49 - BOURGNEUF-EN-MAUGES (MAUGES-SUR-LOIRE)</v>
      </c>
      <c r="R2517" s="140">
        <v>44627</v>
      </c>
      <c r="S2517" s="140">
        <v>44795</v>
      </c>
    </row>
    <row r="2518" spans="14:19" ht="36">
      <c r="N2518" s="133" t="s">
        <v>7546</v>
      </c>
      <c r="O2518" s="133" t="s">
        <v>7567</v>
      </c>
      <c r="P2518" s="135" t="s">
        <v>2696</v>
      </c>
      <c r="Q2518" s="145" t="str">
        <f t="shared" si="40"/>
        <v>49 - BOUZILLÉ (ORÉE D'ANJOU)</v>
      </c>
      <c r="R2518" s="140">
        <v>44621</v>
      </c>
      <c r="S2518" s="140">
        <v>44795</v>
      </c>
    </row>
    <row r="2519" spans="14:19" ht="48">
      <c r="N2519" s="133" t="s">
        <v>7546</v>
      </c>
      <c r="O2519" s="133" t="s">
        <v>7568</v>
      </c>
      <c r="P2519" s="135" t="s">
        <v>2697</v>
      </c>
      <c r="Q2519" s="145" t="str">
        <f t="shared" si="40"/>
        <v>49 - BRAIN-SUR-L'AUTHION (LOIRE-AUTHION)</v>
      </c>
      <c r="R2519" s="140">
        <v>44656</v>
      </c>
      <c r="S2519" s="140">
        <v>44706</v>
      </c>
    </row>
    <row r="2520" spans="14:19" ht="48">
      <c r="N2520" s="133" t="s">
        <v>7546</v>
      </c>
      <c r="O2520" s="133" t="s">
        <v>7569</v>
      </c>
      <c r="P2520" s="135" t="s">
        <v>2698</v>
      </c>
      <c r="Q2520" s="145" t="str">
        <f t="shared" si="40"/>
        <v>49 - BRAIN-SUR-LONGUENÉE (ERDRE-EN-ANJOU)</v>
      </c>
      <c r="R2520" s="140">
        <v>44627</v>
      </c>
      <c r="S2520" s="140">
        <v>44722</v>
      </c>
    </row>
    <row r="2521" spans="14:19" ht="24">
      <c r="N2521" s="133" t="s">
        <v>7546</v>
      </c>
      <c r="O2521" s="133" t="s">
        <v>7570</v>
      </c>
      <c r="P2521" s="135" t="s">
        <v>2699</v>
      </c>
      <c r="Q2521" s="145" t="str">
        <f t="shared" si="40"/>
        <v>49 - BRIGNÉ (DOUÉ-EN-ANJOU)</v>
      </c>
      <c r="R2521" s="140">
        <v>44656</v>
      </c>
      <c r="S2521" s="140">
        <v>44781</v>
      </c>
    </row>
    <row r="2522" spans="14:19" ht="60">
      <c r="N2522" s="133" t="s">
        <v>7546</v>
      </c>
      <c r="O2522" s="133" t="s">
        <v>7571</v>
      </c>
      <c r="P2522" s="135" t="s">
        <v>2700</v>
      </c>
      <c r="Q2522" s="145" t="str">
        <f t="shared" si="40"/>
        <v>49 - BRISSAC-QUINCÉ (BRISSAC LOIRE AUBANCE)</v>
      </c>
      <c r="R2522" s="140">
        <v>44629</v>
      </c>
      <c r="S2522" s="140">
        <v>44734</v>
      </c>
    </row>
    <row r="2523" spans="14:19">
      <c r="N2523" s="133" t="s">
        <v>7546</v>
      </c>
      <c r="O2523" s="133" t="s">
        <v>7572</v>
      </c>
      <c r="P2523" s="135" t="s">
        <v>2701</v>
      </c>
      <c r="Q2523" s="145" t="str">
        <f t="shared" si="40"/>
        <v>49 - BROSSAY</v>
      </c>
      <c r="R2523" s="140">
        <v>44657</v>
      </c>
      <c r="S2523" s="140">
        <v>44706</v>
      </c>
    </row>
    <row r="2524" spans="14:19">
      <c r="N2524" s="133" t="s">
        <v>7546</v>
      </c>
      <c r="O2524" s="133" t="s">
        <v>7573</v>
      </c>
      <c r="P2524" s="135" t="s">
        <v>2702</v>
      </c>
      <c r="Q2524" s="145" t="str">
        <f t="shared" si="40"/>
        <v>49 - CANDÉ</v>
      </c>
      <c r="R2524" s="140">
        <v>44623</v>
      </c>
      <c r="S2524" s="140">
        <v>44722</v>
      </c>
    </row>
    <row r="2525" spans="14:19" ht="24">
      <c r="N2525" s="133" t="s">
        <v>7546</v>
      </c>
      <c r="O2525" s="133" t="s">
        <v>7574</v>
      </c>
      <c r="P2525" s="135" t="s">
        <v>2703</v>
      </c>
      <c r="Q2525" s="145" t="str">
        <f t="shared" si="40"/>
        <v>49 - CANTENAY-ÉPINARD</v>
      </c>
      <c r="R2525" s="140">
        <v>44650</v>
      </c>
      <c r="S2525" s="140">
        <v>44722</v>
      </c>
    </row>
    <row r="2526" spans="14:19">
      <c r="N2526" s="133" t="s">
        <v>7546</v>
      </c>
      <c r="O2526" s="133" t="s">
        <v>7575</v>
      </c>
      <c r="P2526" s="135" t="s">
        <v>2704</v>
      </c>
      <c r="Q2526" s="145" t="str">
        <f t="shared" si="40"/>
        <v>49 - CARBAY</v>
      </c>
      <c r="R2526" s="140">
        <v>44657</v>
      </c>
      <c r="S2526" s="140">
        <v>44706</v>
      </c>
    </row>
    <row r="2527" spans="14:19">
      <c r="N2527" s="133" t="s">
        <v>7546</v>
      </c>
      <c r="O2527" s="133" t="s">
        <v>7576</v>
      </c>
      <c r="P2527" s="135" t="s">
        <v>2705</v>
      </c>
      <c r="Q2527" s="145" t="str">
        <f t="shared" si="40"/>
        <v>49 - CERNUSSON</v>
      </c>
      <c r="R2527" s="140">
        <v>44627</v>
      </c>
      <c r="S2527" s="140">
        <v>44781</v>
      </c>
    </row>
    <row r="2528" spans="14:19" ht="24">
      <c r="N2528" s="133" t="s">
        <v>7546</v>
      </c>
      <c r="O2528" s="133" t="s">
        <v>7577</v>
      </c>
      <c r="P2528" s="135" t="s">
        <v>2708</v>
      </c>
      <c r="Q2528" s="145" t="str">
        <f t="shared" si="40"/>
        <v>49 - CHALLAIN-LA-POTHERIE</v>
      </c>
      <c r="R2528" s="140">
        <v>44627</v>
      </c>
      <c r="S2528" s="140">
        <v>44722</v>
      </c>
    </row>
    <row r="2529" spans="14:19" ht="24">
      <c r="N2529" s="133" t="s">
        <v>7546</v>
      </c>
      <c r="O2529" s="133" t="s">
        <v>7578</v>
      </c>
      <c r="P2529" s="135" t="s">
        <v>2709</v>
      </c>
      <c r="Q2529" s="145" t="str">
        <f t="shared" si="40"/>
        <v>49 - CHALONNES-SUR-LOIRE</v>
      </c>
      <c r="R2529" s="140">
        <v>44629</v>
      </c>
      <c r="S2529" s="140">
        <v>44781</v>
      </c>
    </row>
    <row r="2530" spans="14:19">
      <c r="N2530" s="133" t="s">
        <v>7546</v>
      </c>
      <c r="O2530" s="133" t="s">
        <v>7579</v>
      </c>
      <c r="P2530" s="135" t="s">
        <v>2710</v>
      </c>
      <c r="Q2530" s="145" t="str">
        <f t="shared" si="40"/>
        <v>49 - CHAMBELLAY</v>
      </c>
      <c r="R2530" s="140">
        <v>44657</v>
      </c>
      <c r="S2530" s="140">
        <v>44706</v>
      </c>
    </row>
    <row r="2531" spans="14:19" ht="48">
      <c r="N2531" s="133" t="s">
        <v>7546</v>
      </c>
      <c r="O2531" s="133" t="s">
        <v>7580</v>
      </c>
      <c r="P2531" s="135" t="s">
        <v>2711</v>
      </c>
      <c r="Q2531" s="145" t="str">
        <f t="shared" si="40"/>
        <v>49 - CHAMP-SUR-LAYON (BELLEVIGNE-EN-LAYON)</v>
      </c>
      <c r="R2531" s="140">
        <v>44629</v>
      </c>
      <c r="S2531" s="140">
        <v>44781</v>
      </c>
    </row>
    <row r="2532" spans="14:19" ht="36">
      <c r="N2532" s="133" t="s">
        <v>7546</v>
      </c>
      <c r="O2532" s="133" t="s">
        <v>7581</v>
      </c>
      <c r="P2532" s="135" t="s">
        <v>2714</v>
      </c>
      <c r="Q2532" s="145" t="str">
        <f t="shared" si="40"/>
        <v>49 - CHAMPTOCEAUX (ORÉE D'ANJOU)</v>
      </c>
      <c r="R2532" s="140">
        <v>44624</v>
      </c>
      <c r="S2532" s="140">
        <v>44795</v>
      </c>
    </row>
    <row r="2533" spans="14:19" ht="24">
      <c r="N2533" s="133" t="s">
        <v>7546</v>
      </c>
      <c r="O2533" s="133" t="s">
        <v>7582</v>
      </c>
      <c r="P2533" s="135" t="s">
        <v>2713</v>
      </c>
      <c r="Q2533" s="145" t="str">
        <f t="shared" si="40"/>
        <v>49 - CHAMPTOCÉ-SUR-LOIRE</v>
      </c>
      <c r="R2533" s="140">
        <v>44623</v>
      </c>
      <c r="S2533" s="140">
        <v>44769</v>
      </c>
    </row>
    <row r="2534" spans="14:19" ht="24">
      <c r="N2534" s="133" t="s">
        <v>7546</v>
      </c>
      <c r="O2534" s="133" t="s">
        <v>7583</v>
      </c>
      <c r="P2534" s="135" t="s">
        <v>2715</v>
      </c>
      <c r="Q2534" s="145" t="str">
        <f t="shared" si="40"/>
        <v>49 - CHANTELOUP-LES-BOIS</v>
      </c>
      <c r="R2534" s="140">
        <v>44629</v>
      </c>
      <c r="S2534" s="140">
        <v>44781</v>
      </c>
    </row>
    <row r="2535" spans="14:19" ht="36">
      <c r="N2535" s="133" t="s">
        <v>7546</v>
      </c>
      <c r="O2535" s="133" t="s">
        <v>7584</v>
      </c>
      <c r="P2535" s="135" t="s">
        <v>2716</v>
      </c>
      <c r="Q2535" s="145" t="str">
        <f t="shared" si="40"/>
        <v>49 - CHANZEAUX (CHEMILLÉ-EN-ANJOU)</v>
      </c>
      <c r="R2535" s="140">
        <v>44629</v>
      </c>
      <c r="S2535" s="140">
        <v>44781</v>
      </c>
    </row>
    <row r="2536" spans="14:19" ht="72">
      <c r="N2536" s="133" t="s">
        <v>7546</v>
      </c>
      <c r="O2536" s="133" t="s">
        <v>7585</v>
      </c>
      <c r="P2536" s="135" t="s">
        <v>2721</v>
      </c>
      <c r="Q2536" s="145" t="str">
        <f t="shared" si="40"/>
        <v>49 - CHARCÉ-SAINT-ELLIER-SUR-AUBANCE (BRISSAC LOIRE AUBANCE)</v>
      </c>
      <c r="R2536" s="140">
        <v>44638</v>
      </c>
      <c r="S2536" s="140">
        <v>44734</v>
      </c>
    </row>
    <row r="2537" spans="14:19" ht="36">
      <c r="N2537" s="133" t="s">
        <v>7546</v>
      </c>
      <c r="O2537" s="133" t="s">
        <v>7586</v>
      </c>
      <c r="P2537" s="135" t="s">
        <v>2722</v>
      </c>
      <c r="Q2537" s="145" t="str">
        <f t="shared" si="40"/>
        <v>49 - CHÂTELAIS (SEGRÉ-EN-ANJOU BLEU)</v>
      </c>
      <c r="R2537" s="140">
        <v>44608</v>
      </c>
      <c r="S2537" s="140">
        <v>44654</v>
      </c>
    </row>
    <row r="2538" spans="14:19" ht="24">
      <c r="N2538" s="133" t="s">
        <v>7546</v>
      </c>
      <c r="O2538" s="133" t="s">
        <v>7587</v>
      </c>
      <c r="P2538" s="135" t="s">
        <v>2723</v>
      </c>
      <c r="Q2538" s="145" t="str">
        <f t="shared" si="40"/>
        <v>49 - CHAUDEFONDS-SUR-LAYON</v>
      </c>
      <c r="R2538" s="140">
        <v>44629</v>
      </c>
      <c r="S2538" s="140">
        <v>44781</v>
      </c>
    </row>
    <row r="2539" spans="14:19" ht="48">
      <c r="N2539" s="133" t="s">
        <v>7546</v>
      </c>
      <c r="O2539" s="133" t="s">
        <v>7588</v>
      </c>
      <c r="P2539" s="135" t="s">
        <v>2724</v>
      </c>
      <c r="Q2539" s="145" t="str">
        <f t="shared" si="40"/>
        <v>49 - CHAUDRON-EN-MAUGES (MONTREVAULT-SUR-EVRE)</v>
      </c>
      <c r="R2539" s="140">
        <v>44621</v>
      </c>
      <c r="S2539" s="140">
        <v>44795</v>
      </c>
    </row>
    <row r="2540" spans="14:19" ht="36">
      <c r="N2540" s="133" t="s">
        <v>7546</v>
      </c>
      <c r="O2540" s="133" t="s">
        <v>7589</v>
      </c>
      <c r="P2540" s="135" t="s">
        <v>2727</v>
      </c>
      <c r="Q2540" s="145" t="str">
        <f t="shared" si="40"/>
        <v>49 - CHAZÉ-HENRY (OMBRÉE-D’ANJOU)</v>
      </c>
      <c r="R2540" s="140">
        <v>44608</v>
      </c>
      <c r="S2540" s="140">
        <v>44654</v>
      </c>
    </row>
    <row r="2541" spans="14:19" ht="24">
      <c r="N2541" s="133" t="s">
        <v>7546</v>
      </c>
      <c r="O2541" s="133" t="s">
        <v>7590</v>
      </c>
      <c r="P2541" s="135" t="s">
        <v>2728</v>
      </c>
      <c r="Q2541" s="145" t="str">
        <f t="shared" si="40"/>
        <v>49 - CHAZÉ-SUR-ARGOS</v>
      </c>
      <c r="R2541" s="140">
        <v>44627</v>
      </c>
      <c r="S2541" s="140">
        <v>44769</v>
      </c>
    </row>
    <row r="2542" spans="14:19" ht="48">
      <c r="N2542" s="133" t="s">
        <v>7546</v>
      </c>
      <c r="O2542" s="133" t="s">
        <v>7591</v>
      </c>
      <c r="P2542" s="135" t="s">
        <v>2729</v>
      </c>
      <c r="Q2542" s="145" t="str">
        <f t="shared" si="40"/>
        <v>49 - CHEMELLIER (BRISSAC LOIRE AUBANCE)</v>
      </c>
      <c r="R2542" s="140">
        <v>44644</v>
      </c>
      <c r="S2542" s="140">
        <v>44734</v>
      </c>
    </row>
    <row r="2543" spans="14:19" ht="36">
      <c r="N2543" s="133" t="s">
        <v>7546</v>
      </c>
      <c r="O2543" s="133" t="s">
        <v>7592</v>
      </c>
      <c r="P2543" s="135" t="s">
        <v>2730</v>
      </c>
      <c r="Q2543" s="145" t="str">
        <f t="shared" si="40"/>
        <v>49 - CHEMILLÉ (CHEMILLÉ-EN-ANJOU)</v>
      </c>
      <c r="R2543" s="140">
        <v>44629</v>
      </c>
      <c r="S2543" s="140">
        <v>44781</v>
      </c>
    </row>
    <row r="2544" spans="14:19" ht="60">
      <c r="N2544" s="133" t="s">
        <v>7546</v>
      </c>
      <c r="O2544" s="133" t="s">
        <v>7593</v>
      </c>
      <c r="P2544" s="135" t="s">
        <v>2731</v>
      </c>
      <c r="Q2544" s="145" t="str">
        <f t="shared" si="40"/>
        <v>49 - CHÊNEHUTTE-TRÈVES-CUNAULT (GENNES-VAL-DE-LOIRE)</v>
      </c>
      <c r="R2544" s="140">
        <v>44658</v>
      </c>
      <c r="S2544" s="140">
        <v>44706</v>
      </c>
    </row>
    <row r="2545" spans="14:19">
      <c r="N2545" s="133" t="s">
        <v>7546</v>
      </c>
      <c r="O2545" s="133" t="s">
        <v>7594</v>
      </c>
      <c r="P2545" s="135" t="s">
        <v>2732</v>
      </c>
      <c r="Q2545" s="145" t="str">
        <f t="shared" si="40"/>
        <v>49 - CHOLET</v>
      </c>
      <c r="R2545" s="140">
        <v>44629</v>
      </c>
      <c r="S2545" s="140">
        <v>44809</v>
      </c>
    </row>
    <row r="2546" spans="14:19" ht="24">
      <c r="N2546" s="133" t="s">
        <v>7546</v>
      </c>
      <c r="O2546" s="133" t="s">
        <v>7595</v>
      </c>
      <c r="P2546" s="135" t="s">
        <v>2733</v>
      </c>
      <c r="Q2546" s="145" t="str">
        <f t="shared" si="40"/>
        <v>49 - CIZAY-LA-MADELEINE</v>
      </c>
      <c r="R2546" s="140">
        <v>44657</v>
      </c>
      <c r="S2546" s="140">
        <v>44706</v>
      </c>
    </row>
    <row r="2547" spans="14:19" ht="24">
      <c r="N2547" s="133" t="s">
        <v>7546</v>
      </c>
      <c r="O2547" s="133" t="s">
        <v>7596</v>
      </c>
      <c r="P2547" s="135" t="s">
        <v>2734</v>
      </c>
      <c r="Q2547" s="145" t="str">
        <f t="shared" si="40"/>
        <v>49 - CLÉRÉ-SUR-LAYON</v>
      </c>
      <c r="R2547" s="140">
        <v>44627</v>
      </c>
      <c r="S2547" s="140">
        <v>44781</v>
      </c>
    </row>
    <row r="2548" spans="14:19" ht="36">
      <c r="N2548" s="133" t="s">
        <v>7546</v>
      </c>
      <c r="O2548" s="133" t="s">
        <v>6565</v>
      </c>
      <c r="P2548" s="135" t="s">
        <v>1718</v>
      </c>
      <c r="Q2548" s="145" t="str">
        <f t="shared" si="40"/>
        <v>49 - COMBRÉE (OMBRÉE-D’ANJOU)</v>
      </c>
      <c r="R2548" s="140">
        <v>44608</v>
      </c>
      <c r="S2548" s="140">
        <v>44654</v>
      </c>
    </row>
    <row r="2549" spans="14:19" ht="48">
      <c r="N2549" s="133" t="s">
        <v>7546</v>
      </c>
      <c r="O2549" s="133" t="s">
        <v>7597</v>
      </c>
      <c r="P2549" s="135" t="s">
        <v>2735</v>
      </c>
      <c r="Q2549" s="145" t="str">
        <f t="shared" si="40"/>
        <v>49 - CONCOURSON-SUR-LAYON (DOUÉ-EN-ANJOU)</v>
      </c>
      <c r="R2549" s="140">
        <v>44627</v>
      </c>
      <c r="S2549" s="140">
        <v>44734</v>
      </c>
    </row>
    <row r="2550" spans="14:19" ht="24">
      <c r="N2550" s="133" t="s">
        <v>7546</v>
      </c>
      <c r="O2550" s="133" t="s">
        <v>7598</v>
      </c>
      <c r="P2550" s="135" t="s">
        <v>2736</v>
      </c>
      <c r="Q2550" s="145" t="str">
        <f t="shared" si="40"/>
        <v>49 - CORNÉ (LOIRE-AUTHION)</v>
      </c>
      <c r="R2550" s="140">
        <v>44658</v>
      </c>
      <c r="S2550" s="140">
        <v>44706</v>
      </c>
    </row>
    <row r="2551" spans="14:19">
      <c r="N2551" s="133" t="s">
        <v>7546</v>
      </c>
      <c r="O2551" s="133" t="s">
        <v>7599</v>
      </c>
      <c r="P2551" s="135" t="s">
        <v>2738</v>
      </c>
      <c r="Q2551" s="145" t="str">
        <f t="shared" si="40"/>
        <v>49 - CORON</v>
      </c>
      <c r="R2551" s="140">
        <v>44627</v>
      </c>
      <c r="S2551" s="140">
        <v>44781</v>
      </c>
    </row>
    <row r="2552" spans="14:19" ht="48">
      <c r="N2552" s="133" t="s">
        <v>7546</v>
      </c>
      <c r="O2552" s="133" t="s">
        <v>7600</v>
      </c>
      <c r="P2552" s="135" t="s">
        <v>2739</v>
      </c>
      <c r="Q2552" s="145" t="str">
        <f t="shared" si="40"/>
        <v>49 - COSSÉ-D'ANJOU (CHEMILLÉ-EN-ANJOU)</v>
      </c>
      <c r="R2552" s="140">
        <v>44629</v>
      </c>
      <c r="S2552" s="140">
        <v>44781</v>
      </c>
    </row>
    <row r="2553" spans="14:19">
      <c r="N2553" s="133" t="s">
        <v>7546</v>
      </c>
      <c r="O2553" s="133" t="s">
        <v>7601</v>
      </c>
      <c r="P2553" s="135" t="s">
        <v>2740</v>
      </c>
      <c r="Q2553" s="145" t="str">
        <f t="shared" si="40"/>
        <v>49 - COURCHAMPS</v>
      </c>
      <c r="R2553" s="140">
        <v>44657</v>
      </c>
      <c r="S2553" s="140">
        <v>44706</v>
      </c>
    </row>
    <row r="2554" spans="14:19" ht="48">
      <c r="N2554" s="133" t="s">
        <v>7546</v>
      </c>
      <c r="O2554" s="133" t="s">
        <v>7602</v>
      </c>
      <c r="P2554" s="135" t="s">
        <v>2741</v>
      </c>
      <c r="Q2554" s="145" t="str">
        <f t="shared" si="40"/>
        <v>49 - COUTURES (BRISSAC LOIRE AUBANCE)</v>
      </c>
      <c r="R2554" s="140">
        <v>44656</v>
      </c>
      <c r="S2554" s="140">
        <v>44706</v>
      </c>
    </row>
    <row r="2555" spans="14:19">
      <c r="N2555" s="133" t="s">
        <v>7546</v>
      </c>
      <c r="O2555" s="133" t="s">
        <v>7603</v>
      </c>
      <c r="P2555" s="135" t="s">
        <v>2743</v>
      </c>
      <c r="Q2555" s="145" t="str">
        <f t="shared" si="40"/>
        <v>49 - DENÉE</v>
      </c>
      <c r="R2555" s="140">
        <v>44629</v>
      </c>
      <c r="S2555" s="140">
        <v>44781</v>
      </c>
    </row>
    <row r="2556" spans="14:19" ht="24">
      <c r="N2556" s="133" t="s">
        <v>7546</v>
      </c>
      <c r="O2556" s="133" t="s">
        <v>7604</v>
      </c>
      <c r="P2556" s="135" t="s">
        <v>2744</v>
      </c>
      <c r="Q2556" s="145" t="str">
        <f t="shared" si="40"/>
        <v>49 - DÉNEZÉ-SOUS-DOUÉ</v>
      </c>
      <c r="R2556" s="140">
        <v>44657</v>
      </c>
      <c r="S2556" s="140">
        <v>44734</v>
      </c>
    </row>
    <row r="2557" spans="14:19" ht="48">
      <c r="N2557" s="133" t="s">
        <v>7546</v>
      </c>
      <c r="O2557" s="133" t="s">
        <v>7605</v>
      </c>
      <c r="P2557" s="135" t="s">
        <v>2746</v>
      </c>
      <c r="Q2557" s="145" t="str">
        <f t="shared" si="40"/>
        <v>49 - DOUÉ-LA-FONTAINE (DOUÉ-EN-ANJOU)</v>
      </c>
      <c r="R2557" s="140">
        <v>44627</v>
      </c>
      <c r="S2557" s="140">
        <v>44734</v>
      </c>
    </row>
    <row r="2558" spans="14:19" ht="24">
      <c r="N2558" s="133" t="s">
        <v>7546</v>
      </c>
      <c r="O2558" s="133" t="s">
        <v>7606</v>
      </c>
      <c r="P2558" s="135" t="s">
        <v>2747</v>
      </c>
      <c r="Q2558" s="145" t="str">
        <f t="shared" si="40"/>
        <v>49 - DRAIN (ORÉE D'ANJOU)</v>
      </c>
      <c r="R2558" s="140">
        <v>44624</v>
      </c>
      <c r="S2558" s="140">
        <v>44795</v>
      </c>
    </row>
    <row r="2559" spans="14:19">
      <c r="N2559" s="133" t="s">
        <v>7546</v>
      </c>
      <c r="O2559" s="133" t="s">
        <v>7607</v>
      </c>
      <c r="P2559" s="135" t="s">
        <v>2748</v>
      </c>
      <c r="Q2559" s="145" t="str">
        <f t="shared" si="40"/>
        <v>49 - ECOUFLANT</v>
      </c>
      <c r="R2559" s="140">
        <v>44658</v>
      </c>
      <c r="S2559" s="140">
        <v>44706</v>
      </c>
    </row>
    <row r="2560" spans="14:19" ht="48">
      <c r="N2560" s="133" t="s">
        <v>7546</v>
      </c>
      <c r="O2560" s="133" t="s">
        <v>7608</v>
      </c>
      <c r="P2560" s="135" t="s">
        <v>2749</v>
      </c>
      <c r="Q2560" s="145" t="str">
        <f t="shared" si="40"/>
        <v>49 - FAVERAYE-MÂCHELLES (BELLEVIGNE-EN-LAYON)</v>
      </c>
      <c r="R2560" s="140">
        <v>44629</v>
      </c>
      <c r="S2560" s="140">
        <v>44781</v>
      </c>
    </row>
    <row r="2561" spans="14:19" ht="36">
      <c r="N2561" s="133" t="s">
        <v>7546</v>
      </c>
      <c r="O2561" s="133" t="s">
        <v>7609</v>
      </c>
      <c r="P2561" s="135" t="s">
        <v>2889</v>
      </c>
      <c r="Q2561" s="145" t="str">
        <f t="shared" si="40"/>
        <v>49 - FAYE-D’ANJOU (BELLEVIGNE-EN-LAYON)</v>
      </c>
      <c r="R2561" s="140">
        <v>44629</v>
      </c>
      <c r="S2561" s="140">
        <v>44781</v>
      </c>
    </row>
    <row r="2562" spans="14:19">
      <c r="N2562" s="133" t="s">
        <v>7546</v>
      </c>
      <c r="O2562" s="133" t="s">
        <v>7610</v>
      </c>
      <c r="P2562" s="135" t="s">
        <v>2750</v>
      </c>
      <c r="Q2562" s="145" t="str">
        <f t="shared" si="40"/>
        <v>49 - FENEU</v>
      </c>
      <c r="R2562" s="140">
        <v>44650</v>
      </c>
      <c r="S2562" s="140">
        <v>44722</v>
      </c>
    </row>
    <row r="2563" spans="14:19" ht="36">
      <c r="N2563" s="133" t="s">
        <v>7546</v>
      </c>
      <c r="O2563" s="133" t="s">
        <v>7611</v>
      </c>
      <c r="P2563" s="135" t="s">
        <v>2753</v>
      </c>
      <c r="Q2563" s="145" t="str">
        <f t="shared" si="40"/>
        <v>49 - FORGES (DOUÉ-EN-ANJOU)</v>
      </c>
      <c r="R2563" s="140">
        <v>44670</v>
      </c>
      <c r="S2563" s="140">
        <v>44706</v>
      </c>
    </row>
    <row r="2564" spans="14:19" ht="24">
      <c r="N2564" s="133" t="s">
        <v>7546</v>
      </c>
      <c r="O2564" s="133" t="s">
        <v>7612</v>
      </c>
      <c r="P2564" s="135" t="s">
        <v>2756</v>
      </c>
      <c r="Q2564" s="145" t="str">
        <f t="shared" si="40"/>
        <v>49 - GENÉ (ERDRE-EN-ANJOU)</v>
      </c>
      <c r="R2564" s="140">
        <v>44627</v>
      </c>
      <c r="S2564" s="140">
        <v>44722</v>
      </c>
    </row>
    <row r="2565" spans="14:19" ht="36">
      <c r="N2565" s="133" t="s">
        <v>7546</v>
      </c>
      <c r="O2565" s="133" t="s">
        <v>7613</v>
      </c>
      <c r="P2565" s="135" t="s">
        <v>2757</v>
      </c>
      <c r="Q2565" s="145" t="str">
        <f t="shared" si="40"/>
        <v>49 - GENNES (GENNES-VAL-DE-LOIRE)</v>
      </c>
      <c r="R2565" s="140">
        <v>44658</v>
      </c>
      <c r="S2565" s="140">
        <v>44706</v>
      </c>
    </row>
    <row r="2566" spans="14:19" ht="36">
      <c r="N2566" s="133" t="s">
        <v>7546</v>
      </c>
      <c r="O2566" s="133" t="s">
        <v>7614</v>
      </c>
      <c r="P2566" s="135" t="s">
        <v>2758</v>
      </c>
      <c r="Q2566" s="145" t="str">
        <f t="shared" si="40"/>
        <v>49 - GESTÉ (BEAUPRÉAU-EN-MAUGES)</v>
      </c>
      <c r="R2566" s="140">
        <v>44621</v>
      </c>
      <c r="S2566" s="140">
        <v>44809</v>
      </c>
    </row>
    <row r="2567" spans="14:19" ht="36">
      <c r="N2567" s="133" t="s">
        <v>7546</v>
      </c>
      <c r="O2567" s="133" t="s">
        <v>7615</v>
      </c>
      <c r="P2567" s="135" t="s">
        <v>2760</v>
      </c>
      <c r="Q2567" s="145" t="str">
        <f t="shared" si="40"/>
        <v>49 - GRÉZILLÉ (GENNES-VAL-DE-LOIRE)</v>
      </c>
      <c r="R2567" s="140">
        <v>44644</v>
      </c>
      <c r="S2567" s="140">
        <v>44734</v>
      </c>
    </row>
    <row r="2568" spans="14:19" ht="24">
      <c r="N2568" s="133" t="s">
        <v>7546</v>
      </c>
      <c r="O2568" s="133" t="s">
        <v>7616</v>
      </c>
      <c r="P2568" s="135" t="s">
        <v>2761</v>
      </c>
      <c r="Q2568" s="145" t="str">
        <f t="shared" si="40"/>
        <v>49 - GREZ-NEUVILLE</v>
      </c>
      <c r="R2568" s="140">
        <v>44627</v>
      </c>
      <c r="S2568" s="140">
        <v>44722</v>
      </c>
    </row>
    <row r="2569" spans="14:19" ht="48">
      <c r="N2569" s="133" t="s">
        <v>7546</v>
      </c>
      <c r="O2569" s="133" t="s">
        <v>7617</v>
      </c>
      <c r="P2569" s="135" t="s">
        <v>2762</v>
      </c>
      <c r="Q2569" s="145" t="str">
        <f t="shared" si="40"/>
        <v>49 - GRUGÉ-L’HÔPITAL (OMBRÉE-D’ANJOU)</v>
      </c>
      <c r="R2569" s="140">
        <v>44608</v>
      </c>
      <c r="S2569" s="140">
        <v>44654</v>
      </c>
    </row>
    <row r="2570" spans="14:19" ht="36">
      <c r="N2570" s="133" t="s">
        <v>7546</v>
      </c>
      <c r="O2570" s="133" t="s">
        <v>7618</v>
      </c>
      <c r="P2570" s="135" t="s">
        <v>2764</v>
      </c>
      <c r="Q2570" s="145" t="str">
        <f t="shared" si="40"/>
        <v>49 - INGRANDES-LE FRESNE SUR LOIRE</v>
      </c>
      <c r="R2570" s="140">
        <v>44627</v>
      </c>
      <c r="S2570" s="140">
        <v>44769</v>
      </c>
    </row>
    <row r="2571" spans="14:19" ht="36">
      <c r="N2571" s="133" t="s">
        <v>7546</v>
      </c>
      <c r="O2571" s="133" t="s">
        <v>7619</v>
      </c>
      <c r="P2571" s="135" t="s">
        <v>2766</v>
      </c>
      <c r="Q2571" s="145" t="str">
        <f t="shared" ref="Q2571:Q2634" si="41">CONCATENATE(N2571," - ",P2571)</f>
        <v>49 - JALLAIS (BEAUPRÉAU-EN-MAUGES)</v>
      </c>
      <c r="R2571" s="140">
        <v>44627</v>
      </c>
      <c r="S2571" s="140">
        <v>44809</v>
      </c>
    </row>
    <row r="2572" spans="14:19" ht="36">
      <c r="N2572" s="133" t="s">
        <v>7546</v>
      </c>
      <c r="O2572" s="133" t="s">
        <v>7620</v>
      </c>
      <c r="P2572" s="135" t="s">
        <v>2688</v>
      </c>
      <c r="Q2572" s="145" t="str">
        <f t="shared" si="41"/>
        <v>49 - LA BOHALLE (LOIRE-AUTHION)</v>
      </c>
      <c r="R2572" s="140">
        <v>44656</v>
      </c>
      <c r="S2572" s="140">
        <v>44706</v>
      </c>
    </row>
    <row r="2573" spans="14:19" ht="48">
      <c r="N2573" s="133" t="s">
        <v>7546</v>
      </c>
      <c r="O2573" s="133" t="s">
        <v>7621</v>
      </c>
      <c r="P2573" s="135" t="s">
        <v>2689</v>
      </c>
      <c r="Q2573" s="145" t="str">
        <f t="shared" si="41"/>
        <v>49 - LA BOISSIÈRE-SUR-EVRE (MONTREVAULT-SUR-EVRE)</v>
      </c>
      <c r="R2573" s="140">
        <v>44621</v>
      </c>
      <c r="S2573" s="140">
        <v>44795</v>
      </c>
    </row>
    <row r="2574" spans="14:19" ht="48">
      <c r="N2574" s="133" t="s">
        <v>7546</v>
      </c>
      <c r="O2574" s="133" t="s">
        <v>6539</v>
      </c>
      <c r="P2574" s="135" t="s">
        <v>1690</v>
      </c>
      <c r="Q2574" s="145" t="str">
        <f t="shared" si="41"/>
        <v>49 - LA CHAPELLE-DU-GENÊT (BEAUPRÉAU-EN-MAUGES)</v>
      </c>
      <c r="R2574" s="140">
        <v>44621</v>
      </c>
      <c r="S2574" s="140">
        <v>44809</v>
      </c>
    </row>
    <row r="2575" spans="14:19" ht="48">
      <c r="N2575" s="133" t="s">
        <v>7546</v>
      </c>
      <c r="O2575" s="133" t="s">
        <v>7622</v>
      </c>
      <c r="P2575" s="135" t="s">
        <v>2717</v>
      </c>
      <c r="Q2575" s="145" t="str">
        <f t="shared" si="41"/>
        <v>49 - LA CHAPELLE-HULLIN (OMBRÉE-D’ANJOU)</v>
      </c>
      <c r="R2575" s="140">
        <v>44608</v>
      </c>
      <c r="S2575" s="140">
        <v>44654</v>
      </c>
    </row>
    <row r="2576" spans="14:19" ht="48">
      <c r="N2576" s="133" t="s">
        <v>7546</v>
      </c>
      <c r="O2576" s="133" t="s">
        <v>7623</v>
      </c>
      <c r="P2576" s="135" t="s">
        <v>2718</v>
      </c>
      <c r="Q2576" s="145" t="str">
        <f t="shared" si="41"/>
        <v>49 - LA CHAPELLE-ROUSSELIN (CHEMILLÉ-EN-ANJOU)</v>
      </c>
      <c r="R2576" s="140">
        <v>44629</v>
      </c>
      <c r="S2576" s="140">
        <v>44781</v>
      </c>
    </row>
    <row r="2577" spans="14:19" ht="60">
      <c r="N2577" s="133" t="s">
        <v>7546</v>
      </c>
      <c r="O2577" s="133" t="s">
        <v>7624</v>
      </c>
      <c r="P2577" s="135" t="s">
        <v>2719</v>
      </c>
      <c r="Q2577" s="145" t="str">
        <f t="shared" si="41"/>
        <v>49 - LA CHAPELLE-SAINT-FLORENT (MAUGES-SUR-LOIRE)</v>
      </c>
      <c r="R2577" s="140">
        <v>44621</v>
      </c>
      <c r="S2577" s="140">
        <v>44795</v>
      </c>
    </row>
    <row r="2578" spans="14:19" ht="48">
      <c r="N2578" s="133" t="s">
        <v>7546</v>
      </c>
      <c r="O2578" s="133" t="s">
        <v>7625</v>
      </c>
      <c r="P2578" s="135" t="s">
        <v>2720</v>
      </c>
      <c r="Q2578" s="145" t="str">
        <f t="shared" si="41"/>
        <v>49 - LA CHAPELLE-SUR-OUDON (SEGRÉ-EN-ANJOU BLEU)</v>
      </c>
      <c r="R2578" s="140">
        <v>44627</v>
      </c>
      <c r="S2578" s="140">
        <v>44722</v>
      </c>
    </row>
    <row r="2579" spans="14:19" ht="48">
      <c r="N2579" s="133" t="s">
        <v>7546</v>
      </c>
      <c r="O2579" s="133" t="s">
        <v>7626</v>
      </c>
      <c r="P2579" s="135" t="s">
        <v>2725</v>
      </c>
      <c r="Q2579" s="145" t="str">
        <f t="shared" si="41"/>
        <v>49 - LA CHAUSSAIRE (MONTREVAULT-SUR-EVRE)</v>
      </c>
      <c r="R2579" s="140">
        <v>44621</v>
      </c>
      <c r="S2579" s="140">
        <v>44795</v>
      </c>
    </row>
    <row r="2580" spans="14:19" ht="48">
      <c r="N2580" s="133" t="s">
        <v>7546</v>
      </c>
      <c r="O2580" s="133" t="s">
        <v>7627</v>
      </c>
      <c r="P2580" s="135" t="s">
        <v>2737</v>
      </c>
      <c r="Q2580" s="145" t="str">
        <f t="shared" si="41"/>
        <v>49 - LA CORNUAILLE (VAL D’ERDRE-AUXENCE)</v>
      </c>
      <c r="R2580" s="140">
        <v>44623</v>
      </c>
      <c r="S2580" s="140">
        <v>44769</v>
      </c>
    </row>
    <row r="2581" spans="14:19" ht="48">
      <c r="N2581" s="133" t="s">
        <v>7546</v>
      </c>
      <c r="O2581" s="133" t="s">
        <v>7628</v>
      </c>
      <c r="P2581" s="135" t="s">
        <v>2742</v>
      </c>
      <c r="Q2581" s="145" t="str">
        <f t="shared" si="41"/>
        <v>49 - LA DAGUENIÈRE (LOIRE-AUTHION)</v>
      </c>
      <c r="R2581" s="140">
        <v>44656</v>
      </c>
      <c r="S2581" s="140">
        <v>44706</v>
      </c>
    </row>
    <row r="2582" spans="14:19" ht="48">
      <c r="N2582" s="133" t="s">
        <v>7546</v>
      </c>
      <c r="O2582" s="133" t="s">
        <v>7629</v>
      </c>
      <c r="P2582" s="135" t="s">
        <v>2751</v>
      </c>
      <c r="Q2582" s="145" t="str">
        <f t="shared" si="41"/>
        <v>49 - LA FERRIÈRE-DE-FLÉE (SEGRÉ-EN-ANJOU BLEU)</v>
      </c>
      <c r="R2582" s="140">
        <v>44657</v>
      </c>
      <c r="S2582" s="140">
        <v>44706</v>
      </c>
    </row>
    <row r="2583" spans="14:19" ht="36">
      <c r="N2583" s="133" t="s">
        <v>7546</v>
      </c>
      <c r="O2583" s="133" t="s">
        <v>7630</v>
      </c>
      <c r="P2583" s="135" t="s">
        <v>2754</v>
      </c>
      <c r="Q2583" s="145" t="str">
        <f t="shared" si="41"/>
        <v>49 - LA FOSSE-DE-TIGNÉ (LYS-HAUT-LAYON)</v>
      </c>
      <c r="R2583" s="140">
        <v>44627</v>
      </c>
      <c r="S2583" s="140">
        <v>44781</v>
      </c>
    </row>
    <row r="2584" spans="14:19" ht="24">
      <c r="N2584" s="133" t="s">
        <v>7546</v>
      </c>
      <c r="O2584" s="133" t="s">
        <v>7631</v>
      </c>
      <c r="P2584" s="135" t="s">
        <v>2765</v>
      </c>
      <c r="Q2584" s="145" t="str">
        <f t="shared" si="41"/>
        <v>49 - LA JAILLE-YVON</v>
      </c>
      <c r="R2584" s="140">
        <v>44657</v>
      </c>
      <c r="S2584" s="140">
        <v>44706</v>
      </c>
    </row>
    <row r="2585" spans="14:19" ht="48">
      <c r="N2585" s="133" t="s">
        <v>7546</v>
      </c>
      <c r="O2585" s="133" t="s">
        <v>7632</v>
      </c>
      <c r="P2585" s="135" t="s">
        <v>2767</v>
      </c>
      <c r="Q2585" s="145" t="str">
        <f t="shared" si="41"/>
        <v>49 - LA JUBAUDIÈRE (BEAUPRÉAU-EN-MAUGES)</v>
      </c>
      <c r="R2585" s="140">
        <v>44627</v>
      </c>
      <c r="S2585" s="140">
        <v>44809</v>
      </c>
    </row>
    <row r="2586" spans="14:19" ht="36">
      <c r="N2586" s="133" t="s">
        <v>7546</v>
      </c>
      <c r="O2586" s="133" t="s">
        <v>7633</v>
      </c>
      <c r="P2586" s="135" t="s">
        <v>2769</v>
      </c>
      <c r="Q2586" s="145" t="str">
        <f t="shared" si="41"/>
        <v>49 - LA JUMELLIÈRE (CHEMILLÉ-EN-ANJOU)</v>
      </c>
      <c r="R2586" s="140">
        <v>44629</v>
      </c>
      <c r="S2586" s="140">
        <v>44781</v>
      </c>
    </row>
    <row r="2587" spans="14:19" ht="48">
      <c r="N2587" s="133" t="s">
        <v>7546</v>
      </c>
      <c r="O2587" s="133" t="s">
        <v>7634</v>
      </c>
      <c r="P2587" s="135" t="s">
        <v>2785</v>
      </c>
      <c r="Q2587" s="145" t="str">
        <f t="shared" si="41"/>
        <v>49 - LA MEIGNANNE (LONGUENÉE-EN-ANJOU)</v>
      </c>
      <c r="R2587" s="140">
        <v>44627</v>
      </c>
      <c r="S2587" s="140">
        <v>44722</v>
      </c>
    </row>
    <row r="2588" spans="14:19" ht="72">
      <c r="N2588" s="133" t="s">
        <v>7546</v>
      </c>
      <c r="O2588" s="133" t="s">
        <v>7635</v>
      </c>
      <c r="P2588" s="135" t="s">
        <v>2788</v>
      </c>
      <c r="Q2588" s="145" t="str">
        <f t="shared" si="41"/>
        <v>49 - LA MEMBROLLE-SUR-LONGUENÉE (LONGUENÉE-EN-ANJOU)</v>
      </c>
      <c r="R2588" s="140">
        <v>44627</v>
      </c>
      <c r="S2588" s="140">
        <v>44722</v>
      </c>
    </row>
    <row r="2589" spans="14:19">
      <c r="N2589" s="133" t="s">
        <v>7546</v>
      </c>
      <c r="O2589" s="133" t="s">
        <v>7636</v>
      </c>
      <c r="P2589" s="135" t="s">
        <v>2789</v>
      </c>
      <c r="Q2589" s="145" t="str">
        <f t="shared" si="41"/>
        <v>49 - LA MÉNITRÉ</v>
      </c>
      <c r="R2589" s="140">
        <v>44658</v>
      </c>
      <c r="S2589" s="140">
        <v>44706</v>
      </c>
    </row>
    <row r="2590" spans="14:19">
      <c r="N2590" s="133" t="s">
        <v>7546</v>
      </c>
      <c r="O2590" s="133" t="s">
        <v>7637</v>
      </c>
      <c r="P2590" s="135" t="s">
        <v>2810</v>
      </c>
      <c r="Q2590" s="145" t="str">
        <f t="shared" si="41"/>
        <v>49 - LA PLAINE</v>
      </c>
      <c r="R2590" s="140">
        <v>44627</v>
      </c>
      <c r="S2590" s="140">
        <v>44781</v>
      </c>
    </row>
    <row r="2591" spans="14:19" ht="48">
      <c r="N2591" s="133" t="s">
        <v>7546</v>
      </c>
      <c r="O2591" s="133" t="s">
        <v>7638</v>
      </c>
      <c r="P2591" s="135" t="s">
        <v>2813</v>
      </c>
      <c r="Q2591" s="145" t="str">
        <f t="shared" si="41"/>
        <v>49 - LA POITEVINIÉRE (BEAUPRÉAU-EN-MAUGES)</v>
      </c>
      <c r="R2591" s="140">
        <v>44627</v>
      </c>
      <c r="S2591" s="140">
        <v>44809</v>
      </c>
    </row>
    <row r="2592" spans="14:19" ht="48">
      <c r="N2592" s="133" t="s">
        <v>7546</v>
      </c>
      <c r="O2592" s="133" t="s">
        <v>7639</v>
      </c>
      <c r="P2592" s="135" t="s">
        <v>2814</v>
      </c>
      <c r="Q2592" s="145" t="str">
        <f t="shared" si="41"/>
        <v>49 - LA POMMERAYE (MAUGES-SUR-LOIRE)</v>
      </c>
      <c r="R2592" s="140">
        <v>44627</v>
      </c>
      <c r="S2592" s="140">
        <v>44795</v>
      </c>
    </row>
    <row r="2593" spans="14:19" ht="24">
      <c r="N2593" s="133" t="s">
        <v>7546</v>
      </c>
      <c r="O2593" s="133" t="s">
        <v>7640</v>
      </c>
      <c r="P2593" s="135" t="s">
        <v>2815</v>
      </c>
      <c r="Q2593" s="145" t="str">
        <f t="shared" si="41"/>
        <v>49 - LA POSSONNIÈRE</v>
      </c>
      <c r="R2593" s="140">
        <v>44629</v>
      </c>
      <c r="S2593" s="140">
        <v>44722</v>
      </c>
    </row>
    <row r="2594" spans="14:19" ht="36">
      <c r="N2594" s="133" t="s">
        <v>7546</v>
      </c>
      <c r="O2594" s="133" t="s">
        <v>7641</v>
      </c>
      <c r="P2594" s="135" t="s">
        <v>2817</v>
      </c>
      <c r="Q2594" s="145" t="str">
        <f t="shared" si="41"/>
        <v>49 - LA POUËZE (ERDRE-EN-ANJOU)</v>
      </c>
      <c r="R2594" s="140">
        <v>44627</v>
      </c>
      <c r="S2594" s="140">
        <v>44722</v>
      </c>
    </row>
    <row r="2595" spans="14:19" ht="36">
      <c r="N2595" s="133" t="s">
        <v>7546</v>
      </c>
      <c r="O2595" s="133" t="s">
        <v>7642</v>
      </c>
      <c r="P2595" s="135" t="s">
        <v>2818</v>
      </c>
      <c r="Q2595" s="145" t="str">
        <f t="shared" si="41"/>
        <v>49 - LA PRÉVIÈRE (OMBRÉE-D’ANJOU)</v>
      </c>
      <c r="R2595" s="140">
        <v>44657</v>
      </c>
      <c r="S2595" s="140">
        <v>44706</v>
      </c>
    </row>
    <row r="2596" spans="14:19" ht="36">
      <c r="N2596" s="133" t="s">
        <v>7546</v>
      </c>
      <c r="O2596" s="133" t="s">
        <v>7643</v>
      </c>
      <c r="P2596" s="135" t="s">
        <v>2823</v>
      </c>
      <c r="Q2596" s="145" t="str">
        <f t="shared" si="41"/>
        <v>49 - LA RENAUDIÈRE (SÈVREMOINE)</v>
      </c>
      <c r="R2596" s="140">
        <v>44627</v>
      </c>
      <c r="S2596" s="140">
        <v>44809</v>
      </c>
    </row>
    <row r="2597" spans="14:19">
      <c r="N2597" s="133" t="s">
        <v>7546</v>
      </c>
      <c r="O2597" s="133" t="s">
        <v>7644</v>
      </c>
      <c r="P2597" s="135" t="s">
        <v>2825</v>
      </c>
      <c r="Q2597" s="145" t="str">
        <f t="shared" si="41"/>
        <v>49 - LA ROMAGNE</v>
      </c>
      <c r="R2597" s="140">
        <v>44627</v>
      </c>
      <c r="S2597" s="140">
        <v>44809</v>
      </c>
    </row>
    <row r="2598" spans="14:19" ht="48">
      <c r="N2598" s="133" t="s">
        <v>7546</v>
      </c>
      <c r="O2598" s="133" t="s">
        <v>7645</v>
      </c>
      <c r="P2598" s="135" t="s">
        <v>2877</v>
      </c>
      <c r="Q2598" s="145" t="str">
        <f t="shared" si="41"/>
        <v>49 - LA SALLE-DE-VIHIERS (CHEMILLÉ-EN-ANJOU)</v>
      </c>
      <c r="R2598" s="140">
        <v>44629</v>
      </c>
      <c r="S2598" s="140">
        <v>44781</v>
      </c>
    </row>
    <row r="2599" spans="14:19" ht="60">
      <c r="N2599" s="133" t="s">
        <v>7546</v>
      </c>
      <c r="O2599" s="133" t="s">
        <v>7646</v>
      </c>
      <c r="P2599" s="135" t="s">
        <v>2876</v>
      </c>
      <c r="Q2599" s="145" t="str">
        <f t="shared" si="41"/>
        <v>49 - LA SALLE-ET-CHAPELLE-AUBRY (MONTREVAULT-SUR-EVRE)</v>
      </c>
      <c r="R2599" s="140">
        <v>44621</v>
      </c>
      <c r="S2599" s="140">
        <v>44795</v>
      </c>
    </row>
    <row r="2600" spans="14:19" ht="24">
      <c r="N2600" s="133" t="s">
        <v>7546</v>
      </c>
      <c r="O2600" s="133" t="s">
        <v>7647</v>
      </c>
      <c r="P2600" s="135" t="s">
        <v>2883</v>
      </c>
      <c r="Q2600" s="145" t="str">
        <f t="shared" si="41"/>
        <v>49 - LA SÉGUINIÈRE</v>
      </c>
      <c r="R2600" s="140">
        <v>44627</v>
      </c>
      <c r="S2600" s="140">
        <v>44809</v>
      </c>
    </row>
    <row r="2601" spans="14:19">
      <c r="N2601" s="133" t="s">
        <v>7546</v>
      </c>
      <c r="O2601" s="133" t="s">
        <v>7648</v>
      </c>
      <c r="P2601" s="135" t="s">
        <v>2887</v>
      </c>
      <c r="Q2601" s="145" t="str">
        <f t="shared" si="41"/>
        <v>49 - LA TESSOUALE</v>
      </c>
      <c r="R2601" s="140">
        <v>44629</v>
      </c>
      <c r="S2601" s="140">
        <v>44809</v>
      </c>
    </row>
    <row r="2602" spans="14:19" ht="48">
      <c r="N2602" s="133" t="s">
        <v>7546</v>
      </c>
      <c r="O2602" s="133" t="s">
        <v>7649</v>
      </c>
      <c r="P2602" s="135" t="s">
        <v>2895</v>
      </c>
      <c r="Q2602" s="145" t="str">
        <f t="shared" si="41"/>
        <v>49 - LA TOURLANDRY (CHEMILLÉ-EN-ANJOU)</v>
      </c>
      <c r="R2602" s="140">
        <v>44629</v>
      </c>
      <c r="S2602" s="140">
        <v>44781</v>
      </c>
    </row>
    <row r="2603" spans="14:19" ht="36">
      <c r="N2603" s="133" t="s">
        <v>7546</v>
      </c>
      <c r="O2603" s="133" t="s">
        <v>7650</v>
      </c>
      <c r="P2603" s="135" t="s">
        <v>2902</v>
      </c>
      <c r="Q2603" s="145" t="str">
        <f t="shared" si="41"/>
        <v>49 - LA VARENNE (ORÉE D'ANJOU)</v>
      </c>
      <c r="R2603" s="140">
        <v>44624</v>
      </c>
      <c r="S2603" s="140">
        <v>44795</v>
      </c>
    </row>
    <row r="2604" spans="14:19" ht="36">
      <c r="N2604" s="133" t="s">
        <v>7546</v>
      </c>
      <c r="O2604" s="133" t="s">
        <v>7651</v>
      </c>
      <c r="P2604" s="135" t="s">
        <v>2770</v>
      </c>
      <c r="Q2604" s="145" t="str">
        <f t="shared" si="41"/>
        <v>49 - LANDEMONT (ORÉE D'ANJOU)</v>
      </c>
      <c r="R2604" s="140">
        <v>44624</v>
      </c>
      <c r="S2604" s="140">
        <v>44795</v>
      </c>
    </row>
    <row r="2605" spans="14:19" ht="48">
      <c r="N2605" s="133" t="s">
        <v>7546</v>
      </c>
      <c r="O2605" s="133" t="s">
        <v>7652</v>
      </c>
      <c r="P2605" s="135" t="s">
        <v>2693</v>
      </c>
      <c r="Q2605" s="145" t="str">
        <f t="shared" si="41"/>
        <v>49 - LE BOURG-D’IRÉ (SEGRÉ-EN-ANJOU BLEU)</v>
      </c>
      <c r="R2605" s="140">
        <v>44631</v>
      </c>
      <c r="S2605" s="140">
        <v>44722</v>
      </c>
    </row>
    <row r="2606" spans="14:19" ht="48">
      <c r="N2606" s="133" t="s">
        <v>7546</v>
      </c>
      <c r="O2606" s="133" t="s">
        <v>7653</v>
      </c>
      <c r="P2606" s="135" t="s">
        <v>2752</v>
      </c>
      <c r="Q2606" s="145" t="str">
        <f t="shared" si="41"/>
        <v>49 - LE FIEF-SAUVIN (MONTREVAULT-SUR-EVRE)</v>
      </c>
      <c r="R2606" s="140">
        <v>44621</v>
      </c>
      <c r="S2606" s="140">
        <v>44795</v>
      </c>
    </row>
    <row r="2607" spans="14:19" ht="36">
      <c r="N2607" s="133" t="s">
        <v>7546</v>
      </c>
      <c r="O2607" s="133" t="s">
        <v>7654</v>
      </c>
      <c r="P2607" s="135" t="s">
        <v>2755</v>
      </c>
      <c r="Q2607" s="145" t="str">
        <f t="shared" si="41"/>
        <v>49 - LE FUILET (MONTREVAULT-SUR-EVRE)</v>
      </c>
      <c r="R2607" s="140">
        <v>44621</v>
      </c>
      <c r="S2607" s="140">
        <v>44795</v>
      </c>
    </row>
    <row r="2608" spans="14:19" ht="24">
      <c r="N2608" s="133" t="s">
        <v>7546</v>
      </c>
      <c r="O2608" s="133" t="s">
        <v>7655</v>
      </c>
      <c r="P2608" s="135" t="s">
        <v>2774</v>
      </c>
      <c r="Q2608" s="145" t="str">
        <f t="shared" si="41"/>
        <v>49 - LE LONGERON (SÈVREMOINE)</v>
      </c>
      <c r="R2608" s="140">
        <v>44627</v>
      </c>
      <c r="S2608" s="140">
        <v>44809</v>
      </c>
    </row>
    <row r="2609" spans="14:19" ht="48">
      <c r="N2609" s="133" t="s">
        <v>7546</v>
      </c>
      <c r="O2609" s="133" t="s">
        <v>7656</v>
      </c>
      <c r="P2609" s="135" t="s">
        <v>2777</v>
      </c>
      <c r="Q2609" s="145" t="str">
        <f t="shared" si="41"/>
        <v>49 - LE LOUROUX BÉCONNAIS (VAL D’ERDRE-AUXENCE)</v>
      </c>
      <c r="R2609" s="140">
        <v>44623</v>
      </c>
      <c r="S2609" s="140">
        <v>44769</v>
      </c>
    </row>
    <row r="2610" spans="14:19" ht="36">
      <c r="N2610" s="133" t="s">
        <v>7546</v>
      </c>
      <c r="O2610" s="133" t="s">
        <v>7657</v>
      </c>
      <c r="P2610" s="135" t="s">
        <v>2781</v>
      </c>
      <c r="Q2610" s="145" t="str">
        <f t="shared" si="41"/>
        <v>49 - LE MARILLAIS (MAUGES-SUR-LOIRE)</v>
      </c>
      <c r="R2610" s="140">
        <v>44627</v>
      </c>
      <c r="S2610" s="140">
        <v>44795</v>
      </c>
    </row>
    <row r="2611" spans="14:19" ht="24">
      <c r="N2611" s="133" t="s">
        <v>7546</v>
      </c>
      <c r="O2611" s="133" t="s">
        <v>7658</v>
      </c>
      <c r="P2611" s="135" t="s">
        <v>2783</v>
      </c>
      <c r="Q2611" s="145" t="str">
        <f t="shared" si="41"/>
        <v>49 - LE MAY-SUR-EVRE</v>
      </c>
      <c r="R2611" s="140">
        <v>44627</v>
      </c>
      <c r="S2611" s="140">
        <v>44809</v>
      </c>
    </row>
    <row r="2612" spans="14:19" ht="48">
      <c r="N2612" s="133" t="s">
        <v>7546</v>
      </c>
      <c r="O2612" s="133" t="s">
        <v>7659</v>
      </c>
      <c r="P2612" s="135" t="s">
        <v>2790</v>
      </c>
      <c r="Q2612" s="145" t="str">
        <f t="shared" si="41"/>
        <v>49 - LE MESNIL-EN-VALLÉE (MAUGES-SUR-LOIRE)</v>
      </c>
      <c r="R2612" s="140">
        <v>44627</v>
      </c>
      <c r="S2612" s="140">
        <v>44795</v>
      </c>
    </row>
    <row r="2613" spans="14:19" ht="48">
      <c r="N2613" s="133" t="s">
        <v>7546</v>
      </c>
      <c r="O2613" s="133" t="s">
        <v>7660</v>
      </c>
      <c r="P2613" s="135" t="s">
        <v>2809</v>
      </c>
      <c r="Q2613" s="145" t="str">
        <f t="shared" si="41"/>
        <v>49 - LE PIN-EN-MAUGES (BEAUPRÉAU-EN-MAUGES)</v>
      </c>
      <c r="R2613" s="140">
        <v>44627</v>
      </c>
      <c r="S2613" s="140">
        <v>44809</v>
      </c>
    </row>
    <row r="2614" spans="14:19" ht="24">
      <c r="N2614" s="133" t="s">
        <v>7546</v>
      </c>
      <c r="O2614" s="133" t="s">
        <v>7661</v>
      </c>
      <c r="P2614" s="135" t="s">
        <v>2811</v>
      </c>
      <c r="Q2614" s="145" t="str">
        <f t="shared" si="41"/>
        <v>49 - LE PLESSIS-GRAMMOIRE</v>
      </c>
      <c r="R2614" s="140">
        <v>44658</v>
      </c>
      <c r="S2614" s="140">
        <v>44706</v>
      </c>
    </row>
    <row r="2615" spans="14:19" ht="48">
      <c r="N2615" s="133" t="s">
        <v>7546</v>
      </c>
      <c r="O2615" s="133" t="s">
        <v>7662</v>
      </c>
      <c r="P2615" s="135" t="s">
        <v>2812</v>
      </c>
      <c r="Q2615" s="145" t="str">
        <f t="shared" si="41"/>
        <v>49 - LE PLESSIS-MACÉ (LONGUENÉE-EN-ANJOU)</v>
      </c>
      <c r="R2615" s="140">
        <v>44631</v>
      </c>
      <c r="S2615" s="140">
        <v>44722</v>
      </c>
    </row>
    <row r="2616" spans="14:19" ht="48">
      <c r="N2616" s="133" t="s">
        <v>7546</v>
      </c>
      <c r="O2616" s="133" t="s">
        <v>7663</v>
      </c>
      <c r="P2616" s="135" t="s">
        <v>2820</v>
      </c>
      <c r="Q2616" s="145" t="str">
        <f t="shared" si="41"/>
        <v>49 - LE PUISET-DORÉ (MONTREVAULT-SUR-EVRE)</v>
      </c>
      <c r="R2616" s="140">
        <v>44621</v>
      </c>
      <c r="S2616" s="140">
        <v>44795</v>
      </c>
    </row>
    <row r="2617" spans="14:19" ht="24">
      <c r="N2617" s="133" t="s">
        <v>7546</v>
      </c>
      <c r="O2617" s="133" t="s">
        <v>7664</v>
      </c>
      <c r="P2617" s="135" t="s">
        <v>2821</v>
      </c>
      <c r="Q2617" s="145" t="str">
        <f t="shared" si="41"/>
        <v>49 - LE PUY-NOTRE-DAME</v>
      </c>
      <c r="R2617" s="140">
        <v>44627</v>
      </c>
      <c r="S2617" s="140">
        <v>44734</v>
      </c>
    </row>
    <row r="2618" spans="14:19" ht="24">
      <c r="N2618" s="133" t="s">
        <v>7546</v>
      </c>
      <c r="O2618" s="133" t="s">
        <v>7665</v>
      </c>
      <c r="P2618" s="135" t="s">
        <v>4381</v>
      </c>
      <c r="Q2618" s="145" t="str">
        <f t="shared" si="41"/>
        <v>49 - LE PUY-SAINT-BONNET</v>
      </c>
      <c r="R2618" s="140">
        <v>44636</v>
      </c>
      <c r="S2618" s="140">
        <v>44809</v>
      </c>
    </row>
    <row r="2619" spans="14:19" ht="36">
      <c r="N2619" s="133" t="s">
        <v>7546</v>
      </c>
      <c r="O2619" s="133" t="s">
        <v>7666</v>
      </c>
      <c r="P2619" s="135" t="s">
        <v>2891</v>
      </c>
      <c r="Q2619" s="145" t="str">
        <f t="shared" si="41"/>
        <v>49 - LE THOUREIL (GENNES-VAL-DE-LOIRE)</v>
      </c>
      <c r="R2619" s="140">
        <v>44658</v>
      </c>
      <c r="S2619" s="140">
        <v>44706</v>
      </c>
    </row>
    <row r="2620" spans="14:19" ht="36">
      <c r="N2620" s="133" t="s">
        <v>7546</v>
      </c>
      <c r="O2620" s="133" t="s">
        <v>7667</v>
      </c>
      <c r="P2620" s="135" t="s">
        <v>2898</v>
      </c>
      <c r="Q2620" s="145" t="str">
        <f t="shared" si="41"/>
        <v>49 - LE TREMBLAY (OMBRÉE-D’ANJOU)</v>
      </c>
      <c r="R2620" s="140">
        <v>44627</v>
      </c>
      <c r="S2620" s="140">
        <v>44722</v>
      </c>
    </row>
    <row r="2621" spans="14:19" ht="24">
      <c r="N2621" s="133" t="s">
        <v>7546</v>
      </c>
      <c r="O2621" s="133" t="s">
        <v>7668</v>
      </c>
      <c r="P2621" s="135" t="s">
        <v>2913</v>
      </c>
      <c r="Q2621" s="145" t="str">
        <f t="shared" si="41"/>
        <v>49 - LE VOIDE (LYS-HAUT-LAYON)</v>
      </c>
      <c r="R2621" s="140">
        <v>44627</v>
      </c>
      <c r="S2621" s="140">
        <v>44781</v>
      </c>
    </row>
    <row r="2622" spans="14:19" ht="48">
      <c r="N2622" s="133" t="s">
        <v>7546</v>
      </c>
      <c r="O2622" s="133" t="s">
        <v>7669</v>
      </c>
      <c r="P2622" s="135" t="s">
        <v>2671</v>
      </c>
      <c r="Q2622" s="145" t="str">
        <f t="shared" si="41"/>
        <v>49 - LES ALLEUDS (BRISSAC LOIRE AUBANCE)</v>
      </c>
      <c r="R2622" s="140">
        <v>44629</v>
      </c>
      <c r="S2622" s="140">
        <v>44734</v>
      </c>
    </row>
    <row r="2623" spans="14:19">
      <c r="N2623" s="133" t="s">
        <v>7546</v>
      </c>
      <c r="O2623" s="133" t="s">
        <v>7670</v>
      </c>
      <c r="P2623" s="135" t="s">
        <v>2706</v>
      </c>
      <c r="Q2623" s="145" t="str">
        <f t="shared" si="41"/>
        <v>49 - LES CERQUEUX</v>
      </c>
      <c r="R2623" s="140">
        <v>44627</v>
      </c>
      <c r="S2623" s="140">
        <v>44809</v>
      </c>
    </row>
    <row r="2624" spans="14:19" ht="60">
      <c r="N2624" s="133" t="s">
        <v>7546</v>
      </c>
      <c r="O2624" s="133" t="s">
        <v>7671</v>
      </c>
      <c r="P2624" s="135" t="s">
        <v>2707</v>
      </c>
      <c r="Q2624" s="145" t="str">
        <f t="shared" si="41"/>
        <v>49 - LES CERQUEUX-SOUS-PASSAVANT (LYS-HAUT-LAYON)</v>
      </c>
      <c r="R2624" s="140">
        <v>44627</v>
      </c>
      <c r="S2624" s="140">
        <v>44781</v>
      </c>
    </row>
    <row r="2625" spans="14:19" ht="24">
      <c r="N2625" s="133" t="s">
        <v>7546</v>
      </c>
      <c r="O2625" s="133">
        <v>49246</v>
      </c>
      <c r="P2625" s="135" t="s">
        <v>284</v>
      </c>
      <c r="Q2625" s="145" t="str">
        <f t="shared" si="41"/>
        <v>49 - LES PONTS-DE-CÉ</v>
      </c>
      <c r="R2625" s="140">
        <v>44631</v>
      </c>
      <c r="S2625" s="140">
        <v>44722</v>
      </c>
    </row>
    <row r="2626" spans="14:19" ht="48">
      <c r="N2626" s="133" t="s">
        <v>7546</v>
      </c>
      <c r="O2626" s="133" t="s">
        <v>7672</v>
      </c>
      <c r="P2626" s="135" t="s">
        <v>2826</v>
      </c>
      <c r="Q2626" s="145" t="str">
        <f t="shared" si="41"/>
        <v>49 - LES ROSIERS-SUR-LOIRE (GENNES-VAL-DE-LOIRE)</v>
      </c>
      <c r="R2626" s="140">
        <v>44658</v>
      </c>
      <c r="S2626" s="140">
        <v>44706</v>
      </c>
    </row>
    <row r="2627" spans="14:19">
      <c r="N2627" s="133" t="s">
        <v>7546</v>
      </c>
      <c r="O2627" s="133" t="s">
        <v>7673</v>
      </c>
      <c r="P2627" s="135" t="s">
        <v>2901</v>
      </c>
      <c r="Q2627" s="145" t="str">
        <f t="shared" si="41"/>
        <v>49 - LES ULMES</v>
      </c>
      <c r="R2627" s="140">
        <v>44657</v>
      </c>
      <c r="S2627" s="140">
        <v>44706</v>
      </c>
    </row>
    <row r="2628" spans="14:19" ht="48">
      <c r="N2628" s="133" t="s">
        <v>7546</v>
      </c>
      <c r="O2628" s="133" t="s">
        <v>7674</v>
      </c>
      <c r="P2628" s="135" t="s">
        <v>2905</v>
      </c>
      <c r="Q2628" s="145" t="str">
        <f t="shared" si="41"/>
        <v>49 - LES VERCHERS-SUR-LAYON (DOUÉ-EN-ANJOU)</v>
      </c>
      <c r="R2628" s="140">
        <v>44627</v>
      </c>
      <c r="S2628" s="140">
        <v>44734</v>
      </c>
    </row>
    <row r="2629" spans="14:19" ht="48">
      <c r="N2629" s="133" t="s">
        <v>7546</v>
      </c>
      <c r="O2629" s="133" t="s">
        <v>7675</v>
      </c>
      <c r="P2629" s="135" t="s">
        <v>2763</v>
      </c>
      <c r="Q2629" s="145" t="str">
        <f t="shared" si="41"/>
        <v>49 - L'HÔTELLERIE-DE-FLÉE (SEGRÉ-EN-ANJOU BLEU)</v>
      </c>
      <c r="R2629" s="140">
        <v>44657</v>
      </c>
      <c r="S2629" s="140">
        <v>44706</v>
      </c>
    </row>
    <row r="2630" spans="14:19" ht="24">
      <c r="N2630" s="133" t="s">
        <v>7546</v>
      </c>
      <c r="O2630" s="133" t="s">
        <v>7676</v>
      </c>
      <c r="P2630" s="135" t="s">
        <v>2772</v>
      </c>
      <c r="Q2630" s="145" t="str">
        <f t="shared" si="41"/>
        <v>49 - LIRÉ (ORÉE D'ANJOU)</v>
      </c>
      <c r="R2630" s="140">
        <v>44621</v>
      </c>
      <c r="S2630" s="140">
        <v>44795</v>
      </c>
    </row>
    <row r="2631" spans="14:19">
      <c r="N2631" s="133" t="s">
        <v>7546</v>
      </c>
      <c r="O2631" s="133" t="s">
        <v>7677</v>
      </c>
      <c r="P2631" s="135" t="s">
        <v>2773</v>
      </c>
      <c r="Q2631" s="145" t="str">
        <f t="shared" si="41"/>
        <v>49 - LOIRÉ</v>
      </c>
      <c r="R2631" s="140">
        <v>44627</v>
      </c>
      <c r="S2631" s="140">
        <v>44769</v>
      </c>
    </row>
    <row r="2632" spans="14:19" ht="24">
      <c r="N2632" s="133" t="s">
        <v>7546</v>
      </c>
      <c r="O2632" s="133" t="s">
        <v>7678</v>
      </c>
      <c r="P2632" s="135" t="s">
        <v>2775</v>
      </c>
      <c r="Q2632" s="145" t="str">
        <f t="shared" si="41"/>
        <v>49 - LOUERRE (TUFFALUN)</v>
      </c>
      <c r="R2632" s="140">
        <v>44648</v>
      </c>
      <c r="S2632" s="140">
        <v>44734</v>
      </c>
    </row>
    <row r="2633" spans="14:19" ht="24">
      <c r="N2633" s="133" t="s">
        <v>7546</v>
      </c>
      <c r="O2633" s="133" t="s">
        <v>7679</v>
      </c>
      <c r="P2633" s="135" t="s">
        <v>2776</v>
      </c>
      <c r="Q2633" s="145" t="str">
        <f t="shared" si="41"/>
        <v>49 - LOURESSE-ROCHEMENIER</v>
      </c>
      <c r="R2633" s="140">
        <v>44629</v>
      </c>
      <c r="S2633" s="140">
        <v>44734</v>
      </c>
    </row>
    <row r="2634" spans="14:19" ht="36">
      <c r="N2634" s="133" t="s">
        <v>7546</v>
      </c>
      <c r="O2634" s="133" t="s">
        <v>7680</v>
      </c>
      <c r="P2634" s="135" t="s">
        <v>2778</v>
      </c>
      <c r="Q2634" s="145" t="str">
        <f t="shared" si="41"/>
        <v>49 - LOUVAINES (SEGRÉ-EN-ANJOU BLEU)</v>
      </c>
      <c r="R2634" s="140">
        <v>44657</v>
      </c>
      <c r="S2634" s="140">
        <v>44722</v>
      </c>
    </row>
    <row r="2635" spans="14:19" ht="48">
      <c r="N2635" s="133" t="s">
        <v>7546</v>
      </c>
      <c r="O2635" s="133" t="s">
        <v>7681</v>
      </c>
      <c r="P2635" s="135" t="s">
        <v>2779</v>
      </c>
      <c r="Q2635" s="145" t="str">
        <f t="shared" ref="Q2635:Q2698" si="42">CONCATENATE(N2635," - ",P2635)</f>
        <v>49 - LUIGNÉ (BRISSAC LOIRE AUBANCE)</v>
      </c>
      <c r="R2635" s="140">
        <v>44629</v>
      </c>
      <c r="S2635" s="140">
        <v>44781</v>
      </c>
    </row>
    <row r="2636" spans="14:19" ht="36">
      <c r="N2636" s="133" t="s">
        <v>7546</v>
      </c>
      <c r="O2636" s="133" t="s">
        <v>7682</v>
      </c>
      <c r="P2636" s="135" t="s">
        <v>2780</v>
      </c>
      <c r="Q2636" s="145" t="str">
        <f t="shared" si="42"/>
        <v>49 - MARANS (SEGRÉ-EN-ANJOU BLEU)</v>
      </c>
      <c r="R2636" s="140">
        <v>44627</v>
      </c>
      <c r="S2636" s="140">
        <v>44722</v>
      </c>
    </row>
    <row r="2637" spans="14:19">
      <c r="N2637" s="133" t="s">
        <v>7546</v>
      </c>
      <c r="O2637" s="133" t="s">
        <v>7683</v>
      </c>
      <c r="P2637" s="135" t="s">
        <v>2782</v>
      </c>
      <c r="Q2637" s="145" t="str">
        <f t="shared" si="42"/>
        <v>49 - MAULÉVRIER</v>
      </c>
      <c r="R2637" s="140">
        <v>44629</v>
      </c>
      <c r="S2637" s="140">
        <v>44809</v>
      </c>
    </row>
    <row r="2638" spans="14:19" ht="24">
      <c r="N2638" s="133" t="s">
        <v>7546</v>
      </c>
      <c r="O2638" s="133" t="s">
        <v>7684</v>
      </c>
      <c r="P2638" s="135" t="s">
        <v>2784</v>
      </c>
      <c r="Q2638" s="145" t="str">
        <f t="shared" si="42"/>
        <v>49 - MAZIÈRES-EN-MAUGES</v>
      </c>
      <c r="R2638" s="140">
        <v>44629</v>
      </c>
      <c r="S2638" s="140">
        <v>44809</v>
      </c>
    </row>
    <row r="2639" spans="14:19" ht="36">
      <c r="N2639" s="133" t="s">
        <v>7546</v>
      </c>
      <c r="O2639" s="133" t="s">
        <v>7685</v>
      </c>
      <c r="P2639" s="135" t="s">
        <v>2786</v>
      </c>
      <c r="Q2639" s="145" t="str">
        <f t="shared" si="42"/>
        <v>49 - MEIGNÉ  (DOUÉ-EN-ANJOU)</v>
      </c>
      <c r="R2639" s="140">
        <v>44670</v>
      </c>
      <c r="S2639" s="140">
        <v>44706</v>
      </c>
    </row>
    <row r="2640" spans="14:19" ht="36">
      <c r="N2640" s="133" t="s">
        <v>7546</v>
      </c>
      <c r="O2640" s="133" t="s">
        <v>7686</v>
      </c>
      <c r="P2640" s="135" t="s">
        <v>2787</v>
      </c>
      <c r="Q2640" s="145" t="str">
        <f t="shared" si="42"/>
        <v>49 - MELAY (CHEMILLÉ-EN-ANJOU)</v>
      </c>
      <c r="R2640" s="140">
        <v>44629</v>
      </c>
      <c r="S2640" s="140">
        <v>44781</v>
      </c>
    </row>
    <row r="2641" spans="14:19" ht="36">
      <c r="N2641" s="133" t="s">
        <v>7546</v>
      </c>
      <c r="O2641" s="133" t="s">
        <v>7687</v>
      </c>
      <c r="P2641" s="135" t="s">
        <v>2791</v>
      </c>
      <c r="Q2641" s="145" t="str">
        <f t="shared" si="42"/>
        <v>49 - MONTFAUCON-MONTIGNÉ (SÈVREMOINE)</v>
      </c>
      <c r="R2641" s="140">
        <v>44627</v>
      </c>
      <c r="S2641" s="140">
        <v>44809</v>
      </c>
    </row>
    <row r="2642" spans="14:19" ht="36">
      <c r="N2642" s="133" t="s">
        <v>7546</v>
      </c>
      <c r="O2642" s="133" t="s">
        <v>7688</v>
      </c>
      <c r="P2642" s="135" t="s">
        <v>2792</v>
      </c>
      <c r="Q2642" s="145" t="str">
        <f t="shared" si="42"/>
        <v>49 - MONTFORT (DOUÉ-EN-ANJOU)</v>
      </c>
      <c r="R2642" s="140">
        <v>44670</v>
      </c>
      <c r="S2642" s="140">
        <v>44706</v>
      </c>
    </row>
    <row r="2643" spans="14:19" ht="36">
      <c r="N2643" s="133" t="s">
        <v>7546</v>
      </c>
      <c r="O2643" s="133" t="s">
        <v>7689</v>
      </c>
      <c r="P2643" s="135" t="s">
        <v>2793</v>
      </c>
      <c r="Q2643" s="145" t="str">
        <f t="shared" si="42"/>
        <v>49 - MONTGUILLON (SEGRÉ-EN-ANJOU BLEU)</v>
      </c>
      <c r="R2643" s="140">
        <v>44657</v>
      </c>
      <c r="S2643" s="140">
        <v>44706</v>
      </c>
    </row>
    <row r="2644" spans="14:19">
      <c r="N2644" s="133" t="s">
        <v>7546</v>
      </c>
      <c r="O2644" s="133" t="s">
        <v>7690</v>
      </c>
      <c r="P2644" s="135" t="s">
        <v>2794</v>
      </c>
      <c r="Q2644" s="145" t="str">
        <f t="shared" si="42"/>
        <v>49 - MONTILLIERS</v>
      </c>
      <c r="R2644" s="140">
        <v>44629</v>
      </c>
      <c r="S2644" s="140">
        <v>44781</v>
      </c>
    </row>
    <row r="2645" spans="14:19" ht="48">
      <c r="N2645" s="133" t="s">
        <v>7546</v>
      </c>
      <c r="O2645" s="133" t="s">
        <v>7691</v>
      </c>
      <c r="P2645" s="135" t="s">
        <v>2795</v>
      </c>
      <c r="Q2645" s="145" t="str">
        <f t="shared" si="42"/>
        <v>49 - MONTJEAN-SUR-LOIRE (MAUGES-SUR-LOIRE)</v>
      </c>
      <c r="R2645" s="140">
        <v>44627</v>
      </c>
      <c r="S2645" s="140">
        <v>44795</v>
      </c>
    </row>
    <row r="2646" spans="14:19" ht="24">
      <c r="N2646" s="133" t="s">
        <v>7546</v>
      </c>
      <c r="O2646" s="133" t="s">
        <v>7692</v>
      </c>
      <c r="P2646" s="135" t="s">
        <v>2796</v>
      </c>
      <c r="Q2646" s="145" t="str">
        <f t="shared" si="42"/>
        <v>49 - MONTREUIL-JUIGNÉ</v>
      </c>
      <c r="R2646" s="140">
        <v>44630</v>
      </c>
      <c r="S2646" s="140">
        <v>44722</v>
      </c>
    </row>
    <row r="2647" spans="14:19" ht="24">
      <c r="N2647" s="133" t="s">
        <v>7546</v>
      </c>
      <c r="O2647" s="133" t="s">
        <v>7693</v>
      </c>
      <c r="P2647" s="135" t="s">
        <v>2797</v>
      </c>
      <c r="Q2647" s="145" t="str">
        <f t="shared" si="42"/>
        <v>49 - MONTREUIL-SUR-MAINE</v>
      </c>
      <c r="R2647" s="140">
        <v>44657</v>
      </c>
      <c r="S2647" s="140">
        <v>44706</v>
      </c>
    </row>
    <row r="2648" spans="14:19" ht="48">
      <c r="N2648" s="133" t="s">
        <v>7546</v>
      </c>
      <c r="O2648" s="133" t="s">
        <v>7694</v>
      </c>
      <c r="P2648" s="135" t="s">
        <v>2798</v>
      </c>
      <c r="Q2648" s="145" t="str">
        <f t="shared" si="42"/>
        <v>49 - MONTREVAULT (MONTREVAULT-SUR-EVRE)</v>
      </c>
      <c r="R2648" s="140">
        <v>44621</v>
      </c>
      <c r="S2648" s="140">
        <v>44795</v>
      </c>
    </row>
    <row r="2649" spans="14:19" ht="24">
      <c r="N2649" s="133" t="s">
        <v>7546</v>
      </c>
      <c r="O2649" s="133" t="s">
        <v>7695</v>
      </c>
      <c r="P2649" s="135" t="s">
        <v>2799</v>
      </c>
      <c r="Q2649" s="145" t="str">
        <f t="shared" si="42"/>
        <v>49 - MOZÉ-SUR-LOUET</v>
      </c>
      <c r="R2649" s="140">
        <v>44629</v>
      </c>
      <c r="S2649" s="140">
        <v>44781</v>
      </c>
    </row>
    <row r="2650" spans="14:19">
      <c r="N2650" s="133" t="s">
        <v>7546</v>
      </c>
      <c r="O2650" s="133" t="s">
        <v>7696</v>
      </c>
      <c r="P2650" s="135" t="s">
        <v>2800</v>
      </c>
      <c r="Q2650" s="145" t="str">
        <f t="shared" si="42"/>
        <v>49 - MÛRS-ERIGNÉ</v>
      </c>
      <c r="R2650" s="140">
        <v>44629</v>
      </c>
      <c r="S2650" s="140">
        <v>44734</v>
      </c>
    </row>
    <row r="2651" spans="14:19" ht="48">
      <c r="N2651" s="133" t="s">
        <v>7546</v>
      </c>
      <c r="O2651" s="133" t="s">
        <v>7697</v>
      </c>
      <c r="P2651" s="135" t="s">
        <v>2801</v>
      </c>
      <c r="Q2651" s="145" t="str">
        <f t="shared" si="42"/>
        <v>49 - NEUVY-EN-MAUGES (CHEMILLÉ-EN-ANJOU)</v>
      </c>
      <c r="R2651" s="140">
        <v>44627</v>
      </c>
      <c r="S2651" s="140">
        <v>44781</v>
      </c>
    </row>
    <row r="2652" spans="14:19" ht="36">
      <c r="N2652" s="133" t="s">
        <v>7546</v>
      </c>
      <c r="O2652" s="133" t="s">
        <v>7698</v>
      </c>
      <c r="P2652" s="135" t="s">
        <v>2802</v>
      </c>
      <c r="Q2652" s="145" t="str">
        <f t="shared" si="42"/>
        <v>49 - NOËLLET (OMBRÉE-D’ANJOU)</v>
      </c>
      <c r="R2652" s="140">
        <v>44657</v>
      </c>
      <c r="S2652" s="140">
        <v>44706</v>
      </c>
    </row>
    <row r="2653" spans="14:19" ht="48">
      <c r="N2653" s="133" t="s">
        <v>7546</v>
      </c>
      <c r="O2653" s="133" t="s">
        <v>7699</v>
      </c>
      <c r="P2653" s="135" t="s">
        <v>2803</v>
      </c>
      <c r="Q2653" s="145" t="str">
        <f t="shared" si="42"/>
        <v>49 - NOYANT-LA-GRAVOYÈRE (SEGRÉ-EN-ANJOU BLEU)</v>
      </c>
      <c r="R2653" s="140">
        <v>44657</v>
      </c>
      <c r="S2653" s="140">
        <v>44722</v>
      </c>
    </row>
    <row r="2654" spans="14:19" ht="36">
      <c r="N2654" s="133" t="s">
        <v>7546</v>
      </c>
      <c r="O2654" s="133" t="s">
        <v>7700</v>
      </c>
      <c r="P2654" s="135" t="s">
        <v>2804</v>
      </c>
      <c r="Q2654" s="145" t="str">
        <f t="shared" si="42"/>
        <v>49 - NOYANT-LA-PLAINE (TUFFALUN)</v>
      </c>
      <c r="R2654" s="140">
        <v>44629</v>
      </c>
      <c r="S2654" s="140">
        <v>44734</v>
      </c>
    </row>
    <row r="2655" spans="14:19">
      <c r="N2655" s="133" t="s">
        <v>7546</v>
      </c>
      <c r="O2655" s="133" t="s">
        <v>7701</v>
      </c>
      <c r="P2655" s="135" t="s">
        <v>2805</v>
      </c>
      <c r="Q2655" s="145" t="str">
        <f t="shared" si="42"/>
        <v>49 - NUAILLÉ</v>
      </c>
      <c r="R2655" s="140">
        <v>44629</v>
      </c>
      <c r="S2655" s="140">
        <v>44809</v>
      </c>
    </row>
    <row r="2656" spans="14:19" ht="36">
      <c r="N2656" s="133" t="s">
        <v>7546</v>
      </c>
      <c r="O2656" s="133" t="s">
        <v>7702</v>
      </c>
      <c r="P2656" s="135" t="s">
        <v>2806</v>
      </c>
      <c r="Q2656" s="145" t="str">
        <f t="shared" si="42"/>
        <v>49 - NUEIL-SUR-LAYON (LYS-HAUT-LAYON)</v>
      </c>
      <c r="R2656" s="140">
        <v>44627</v>
      </c>
      <c r="S2656" s="140">
        <v>44781</v>
      </c>
    </row>
    <row r="2657" spans="14:19" ht="36">
      <c r="N2657" s="133" t="s">
        <v>7546</v>
      </c>
      <c r="O2657" s="133" t="s">
        <v>7703</v>
      </c>
      <c r="P2657" s="135" t="s">
        <v>2807</v>
      </c>
      <c r="Q2657" s="145" t="str">
        <f t="shared" si="42"/>
        <v>49 - NYOISEAU (SEGRÉ-EN-ANJOU BLEU)</v>
      </c>
      <c r="R2657" s="140">
        <v>44657</v>
      </c>
      <c r="S2657" s="140">
        <v>44722</v>
      </c>
    </row>
    <row r="2658" spans="14:19" ht="24">
      <c r="N2658" s="133" t="s">
        <v>7546</v>
      </c>
      <c r="O2658" s="133" t="s">
        <v>7704</v>
      </c>
      <c r="P2658" s="135" t="s">
        <v>2808</v>
      </c>
      <c r="Q2658" s="145" t="str">
        <f t="shared" si="42"/>
        <v>49 - PASSAVANT-SUR-LAYON</v>
      </c>
      <c r="R2658" s="140">
        <v>44627</v>
      </c>
      <c r="S2658" s="140">
        <v>44781</v>
      </c>
    </row>
    <row r="2659" spans="14:19" ht="36">
      <c r="N2659" s="133" t="s">
        <v>7546</v>
      </c>
      <c r="O2659" s="133" t="s">
        <v>7705</v>
      </c>
      <c r="P2659" s="135" t="s">
        <v>2816</v>
      </c>
      <c r="Q2659" s="145" t="str">
        <f t="shared" si="42"/>
        <v>49 - POUANCÉ (OMBRÉE-D’ANJOU)</v>
      </c>
      <c r="R2659" s="140">
        <v>44657</v>
      </c>
      <c r="S2659" s="140">
        <v>44706</v>
      </c>
    </row>
    <row r="2660" spans="14:19" ht="36">
      <c r="N2660" s="133" t="s">
        <v>7546</v>
      </c>
      <c r="O2660" s="133" t="s">
        <v>7706</v>
      </c>
      <c r="P2660" s="135" t="s">
        <v>2819</v>
      </c>
      <c r="Q2660" s="145" t="str">
        <f t="shared" si="42"/>
        <v>49 - PRUILLÉ (LONGUENÉE-EN-ANJOU)</v>
      </c>
      <c r="R2660" s="140">
        <v>44650</v>
      </c>
      <c r="S2660" s="140">
        <v>44722</v>
      </c>
    </row>
    <row r="2661" spans="14:19" ht="48">
      <c r="N2661" s="133" t="s">
        <v>7546</v>
      </c>
      <c r="O2661" s="133" t="s">
        <v>7707</v>
      </c>
      <c r="P2661" s="135" t="s">
        <v>2822</v>
      </c>
      <c r="Q2661" s="145" t="str">
        <f t="shared" si="42"/>
        <v>49 - RABLAY-SUR-LAYON (BELLEVIGNE-EN-LAYON)</v>
      </c>
      <c r="R2661" s="140">
        <v>44629</v>
      </c>
      <c r="S2661" s="140">
        <v>44781</v>
      </c>
    </row>
    <row r="2662" spans="14:19" ht="24">
      <c r="N2662" s="133" t="s">
        <v>7546</v>
      </c>
      <c r="O2662" s="133" t="s">
        <v>7708</v>
      </c>
      <c r="P2662" s="135" t="s">
        <v>2824</v>
      </c>
      <c r="Q2662" s="145" t="str">
        <f t="shared" si="42"/>
        <v>49 - ROCHEFORT-SUR-LOIRE</v>
      </c>
      <c r="R2662" s="140">
        <v>44629</v>
      </c>
      <c r="S2662" s="140">
        <v>44781</v>
      </c>
    </row>
    <row r="2663" spans="14:19">
      <c r="N2663" s="133" t="s">
        <v>7546</v>
      </c>
      <c r="O2663" s="133" t="s">
        <v>7709</v>
      </c>
      <c r="P2663" s="135" t="s">
        <v>2827</v>
      </c>
      <c r="Q2663" s="145" t="str">
        <f t="shared" si="42"/>
        <v>49 - ROU-MARSON</v>
      </c>
      <c r="R2663" s="140">
        <v>44657</v>
      </c>
      <c r="S2663" s="140">
        <v>44706</v>
      </c>
    </row>
    <row r="2664" spans="14:19" ht="24">
      <c r="N2664" s="133" t="s">
        <v>7546</v>
      </c>
      <c r="O2664" s="133" t="s">
        <v>7710</v>
      </c>
      <c r="P2664" s="135" t="s">
        <v>2828</v>
      </c>
      <c r="Q2664" s="145" t="str">
        <f t="shared" si="42"/>
        <v>49 - ROUSSAY (SÈVREMOINE)</v>
      </c>
      <c r="R2664" s="140">
        <v>44627</v>
      </c>
      <c r="S2664" s="140">
        <v>44809</v>
      </c>
    </row>
    <row r="2665" spans="14:19" ht="48">
      <c r="N2665" s="133" t="s">
        <v>7546</v>
      </c>
      <c r="O2665" s="133" t="s">
        <v>7711</v>
      </c>
      <c r="P2665" s="135" t="s">
        <v>2829</v>
      </c>
      <c r="Q2665" s="145" t="str">
        <f t="shared" si="42"/>
        <v>49 - SAINT-ANDRÉ-DE-LA-MARCHE (SÈVREMOINE)</v>
      </c>
      <c r="R2665" s="140">
        <v>44627</v>
      </c>
      <c r="S2665" s="140">
        <v>44809</v>
      </c>
    </row>
    <row r="2666" spans="14:19" ht="36">
      <c r="N2666" s="133" t="s">
        <v>7546</v>
      </c>
      <c r="O2666" s="133" t="s">
        <v>7712</v>
      </c>
      <c r="P2666" s="135" t="s">
        <v>2830</v>
      </c>
      <c r="Q2666" s="145" t="str">
        <f t="shared" si="42"/>
        <v>49 - SAINT-AUGUSTIN-DES-BOIS</v>
      </c>
      <c r="R2666" s="140">
        <v>44623</v>
      </c>
      <c r="S2666" s="140">
        <v>44769</v>
      </c>
    </row>
    <row r="2667" spans="14:19" ht="36">
      <c r="N2667" s="133" t="s">
        <v>7546</v>
      </c>
      <c r="O2667" s="133" t="s">
        <v>7713</v>
      </c>
      <c r="P2667" s="135" t="s">
        <v>2831</v>
      </c>
      <c r="Q2667" s="145" t="str">
        <f t="shared" si="42"/>
        <v>49 - SAINT-BARTHÉLÉMY-D’ANJOU</v>
      </c>
      <c r="R2667" s="140">
        <v>44629</v>
      </c>
      <c r="S2667" s="140">
        <v>44706</v>
      </c>
    </row>
    <row r="2668" spans="14:19" ht="36">
      <c r="N2668" s="133" t="s">
        <v>7546</v>
      </c>
      <c r="O2668" s="133" t="s">
        <v>7714</v>
      </c>
      <c r="P2668" s="135" t="s">
        <v>2833</v>
      </c>
      <c r="Q2668" s="145" t="str">
        <f t="shared" si="42"/>
        <v>49 - SAINT-CHRISTOPHE-DU-BOIS</v>
      </c>
      <c r="R2668" s="140">
        <v>44629</v>
      </c>
      <c r="S2668" s="140">
        <v>44809</v>
      </c>
    </row>
    <row r="2669" spans="14:19" ht="60">
      <c r="N2669" s="133" t="s">
        <v>7546</v>
      </c>
      <c r="O2669" s="133" t="s">
        <v>7715</v>
      </c>
      <c r="P2669" s="135" t="s">
        <v>2834</v>
      </c>
      <c r="Q2669" s="145" t="str">
        <f t="shared" si="42"/>
        <v>49 - SAINT-CHRISTOPHE-LA-COUPERIE (ORÉE D'ANJOU)</v>
      </c>
      <c r="R2669" s="140">
        <v>44621</v>
      </c>
      <c r="S2669" s="140">
        <v>44795</v>
      </c>
    </row>
    <row r="2670" spans="14:19" ht="36">
      <c r="N2670" s="133" t="s">
        <v>7546</v>
      </c>
      <c r="O2670" s="133" t="s">
        <v>7716</v>
      </c>
      <c r="P2670" s="135" t="s">
        <v>2835</v>
      </c>
      <c r="Q2670" s="145" t="str">
        <f t="shared" si="42"/>
        <v>49 - SAINT-CLÉMENT-DE-LA-PLACE</v>
      </c>
      <c r="R2670" s="140">
        <v>44627</v>
      </c>
      <c r="S2670" s="140">
        <v>44722</v>
      </c>
    </row>
    <row r="2671" spans="14:19" ht="36">
      <c r="N2671" s="133" t="s">
        <v>7546</v>
      </c>
      <c r="O2671" s="133" t="s">
        <v>7717</v>
      </c>
      <c r="P2671" s="135" t="s">
        <v>2836</v>
      </c>
      <c r="Q2671" s="145" t="str">
        <f t="shared" si="42"/>
        <v>49 - SAINT-CLÉMENT-DES-LEVÉES</v>
      </c>
      <c r="R2671" s="140">
        <v>44657</v>
      </c>
      <c r="S2671" s="140">
        <v>44706</v>
      </c>
    </row>
    <row r="2672" spans="14:19" ht="48">
      <c r="N2672" s="133" t="s">
        <v>7546</v>
      </c>
      <c r="O2672" s="133" t="s">
        <v>7718</v>
      </c>
      <c r="P2672" s="135" t="s">
        <v>2837</v>
      </c>
      <c r="Q2672" s="145" t="str">
        <f t="shared" si="42"/>
        <v>49 - SAINT-CRESPIN-SUR-MOINE (SÈVREMOINE)</v>
      </c>
      <c r="R2672" s="140">
        <v>44627</v>
      </c>
      <c r="S2672" s="140">
        <v>44809</v>
      </c>
    </row>
    <row r="2673" spans="14:19" ht="48">
      <c r="N2673" s="133" t="s">
        <v>7546</v>
      </c>
      <c r="O2673" s="133" t="s">
        <v>7719</v>
      </c>
      <c r="P2673" s="135" t="s">
        <v>2832</v>
      </c>
      <c r="Q2673" s="145" t="str">
        <f t="shared" si="42"/>
        <v>49 - SAINTE-CHRISTINE (CHEMILLÉ-EN-ANJOU)</v>
      </c>
      <c r="R2673" s="140">
        <v>44627</v>
      </c>
      <c r="S2673" s="140">
        <v>44781</v>
      </c>
    </row>
    <row r="2674" spans="14:19" ht="60">
      <c r="N2674" s="133" t="s">
        <v>7546</v>
      </c>
      <c r="O2674" s="133" t="s">
        <v>7720</v>
      </c>
      <c r="P2674" s="135" t="s">
        <v>2839</v>
      </c>
      <c r="Q2674" s="145" t="str">
        <f t="shared" si="42"/>
        <v>49 - SAINTE-GEMMES-D'ANDIGNÉ (SEGRÉ-EN-ANJOU BLEU)</v>
      </c>
      <c r="R2674" s="140">
        <v>44627</v>
      </c>
      <c r="S2674" s="140">
        <v>44769</v>
      </c>
    </row>
    <row r="2675" spans="14:19" ht="36">
      <c r="N2675" s="133" t="s">
        <v>7546</v>
      </c>
      <c r="O2675" s="133" t="s">
        <v>7721</v>
      </c>
      <c r="P2675" s="135" t="s">
        <v>2840</v>
      </c>
      <c r="Q2675" s="145" t="str">
        <f t="shared" si="42"/>
        <v>49 - SAINTE-GEMMES-SUR-LOIRE</v>
      </c>
      <c r="R2675" s="140">
        <v>44629</v>
      </c>
      <c r="S2675" s="140">
        <v>44722</v>
      </c>
    </row>
    <row r="2676" spans="14:19" ht="60">
      <c r="N2676" s="133" t="s">
        <v>7546</v>
      </c>
      <c r="O2676" s="133" t="s">
        <v>7722</v>
      </c>
      <c r="P2676" s="135" t="s">
        <v>2838</v>
      </c>
      <c r="Q2676" s="145" t="str">
        <f t="shared" si="42"/>
        <v>49 - SAINT-FLORENT-LE-VIEIL (MAUGES-SUR-LOIRE)</v>
      </c>
      <c r="R2676" s="140">
        <v>44627</v>
      </c>
      <c r="S2676" s="140">
        <v>44795</v>
      </c>
    </row>
    <row r="2677" spans="14:19" ht="60">
      <c r="N2677" s="133" t="s">
        <v>7546</v>
      </c>
      <c r="O2677" s="133" t="s">
        <v>7723</v>
      </c>
      <c r="P2677" s="135" t="s">
        <v>2842</v>
      </c>
      <c r="Q2677" s="145" t="str">
        <f t="shared" si="42"/>
        <v>49 - SAINT-GEORGES-DES-GARDES (CHEMILLÉ-EN-ANJOU)</v>
      </c>
      <c r="R2677" s="140">
        <v>44629</v>
      </c>
      <c r="S2677" s="140">
        <v>44781</v>
      </c>
    </row>
    <row r="2678" spans="14:19" ht="60">
      <c r="N2678" s="133" t="s">
        <v>7546</v>
      </c>
      <c r="O2678" s="133" t="s">
        <v>7724</v>
      </c>
      <c r="P2678" s="135" t="s">
        <v>2841</v>
      </c>
      <c r="Q2678" s="145" t="str">
        <f t="shared" si="42"/>
        <v>49 - SAINT-GEORGES-DES-SEPT-VOIES  (GENNES-VAL-DE-LOIRE)</v>
      </c>
      <c r="R2678" s="140">
        <v>44658</v>
      </c>
      <c r="S2678" s="140">
        <v>44706</v>
      </c>
    </row>
    <row r="2679" spans="14:19" ht="48">
      <c r="N2679" s="133" t="s">
        <v>7546</v>
      </c>
      <c r="O2679" s="133" t="s">
        <v>7725</v>
      </c>
      <c r="P2679" s="135" t="s">
        <v>2843</v>
      </c>
      <c r="Q2679" s="145" t="str">
        <f t="shared" si="42"/>
        <v>49 - SAINT-GEORGES-SUR-LAYON (DOUÉ-EN-ANJOU)</v>
      </c>
      <c r="R2679" s="140">
        <v>44627</v>
      </c>
      <c r="S2679" s="140">
        <v>44734</v>
      </c>
    </row>
    <row r="2680" spans="14:19" ht="36">
      <c r="N2680" s="133" t="s">
        <v>7546</v>
      </c>
      <c r="O2680" s="133" t="s">
        <v>7726</v>
      </c>
      <c r="P2680" s="135" t="s">
        <v>2844</v>
      </c>
      <c r="Q2680" s="145" t="str">
        <f t="shared" si="42"/>
        <v>49 - SAINT-GEORGES-SUR-LOIRE</v>
      </c>
      <c r="R2680" s="140">
        <v>44627</v>
      </c>
      <c r="S2680" s="140">
        <v>44769</v>
      </c>
    </row>
    <row r="2681" spans="14:19" ht="36">
      <c r="N2681" s="133" t="s">
        <v>7546</v>
      </c>
      <c r="O2681" s="133" t="s">
        <v>7727</v>
      </c>
      <c r="P2681" s="135" t="s">
        <v>2845</v>
      </c>
      <c r="Q2681" s="145" t="str">
        <f t="shared" si="42"/>
        <v>49 - SAINT-GERMAIN-DES-PRÉS</v>
      </c>
      <c r="R2681" s="140">
        <v>44627</v>
      </c>
      <c r="S2681" s="140">
        <v>44769</v>
      </c>
    </row>
    <row r="2682" spans="14:19" ht="48">
      <c r="N2682" s="133" t="s">
        <v>7546</v>
      </c>
      <c r="O2682" s="133" t="s">
        <v>7728</v>
      </c>
      <c r="P2682" s="135" t="s">
        <v>2846</v>
      </c>
      <c r="Q2682" s="145" t="str">
        <f t="shared" si="42"/>
        <v>49 - SAINT-GERMAIN-SUR-MOINE (SÈVREMOINE)</v>
      </c>
      <c r="R2682" s="140">
        <v>44627</v>
      </c>
      <c r="S2682" s="140">
        <v>44809</v>
      </c>
    </row>
    <row r="2683" spans="14:19" ht="36">
      <c r="N2683" s="133" t="s">
        <v>7546</v>
      </c>
      <c r="O2683" s="133" t="s">
        <v>7729</v>
      </c>
      <c r="P2683" s="135" t="s">
        <v>2847</v>
      </c>
      <c r="Q2683" s="145" t="str">
        <f t="shared" si="42"/>
        <v>49 - SAINT-HILAIRE-DU-BOIS (LYS-HAUT-LAYON)</v>
      </c>
      <c r="R2683" s="140">
        <v>44627</v>
      </c>
      <c r="S2683" s="140">
        <v>44781</v>
      </c>
    </row>
    <row r="2684" spans="14:19" ht="24">
      <c r="N2684" s="133" t="s">
        <v>7546</v>
      </c>
      <c r="O2684" s="133" t="s">
        <v>7730</v>
      </c>
      <c r="P2684" s="135" t="s">
        <v>2848</v>
      </c>
      <c r="Q2684" s="145" t="str">
        <f t="shared" si="42"/>
        <v>49 - SAINT-JEAN-DE-LA-CROIX</v>
      </c>
      <c r="R2684" s="140">
        <v>44629</v>
      </c>
      <c r="S2684" s="140">
        <v>44734</v>
      </c>
    </row>
    <row r="2685" spans="14:19" ht="48">
      <c r="N2685" s="133" t="s">
        <v>7546</v>
      </c>
      <c r="O2685" s="133" t="s">
        <v>7731</v>
      </c>
      <c r="P2685" s="135" t="s">
        <v>2849</v>
      </c>
      <c r="Q2685" s="145" t="str">
        <f t="shared" si="42"/>
        <v>49 - SAINT-JEAN-DE-LINIÈRES (SAINT-LÉGER-DE-LINIÈRES)</v>
      </c>
      <c r="R2685" s="140">
        <v>44629</v>
      </c>
      <c r="S2685" s="140">
        <v>44769</v>
      </c>
    </row>
    <row r="2686" spans="14:19" ht="36">
      <c r="N2686" s="133" t="s">
        <v>7546</v>
      </c>
      <c r="O2686" s="133" t="s">
        <v>7732</v>
      </c>
      <c r="P2686" s="135" t="s">
        <v>2851</v>
      </c>
      <c r="Q2686" s="145" t="str">
        <f t="shared" si="42"/>
        <v>49 - SAINT-LAMBERT-LA-POTHERIE</v>
      </c>
      <c r="R2686" s="140">
        <v>44627</v>
      </c>
      <c r="S2686" s="140">
        <v>44722</v>
      </c>
    </row>
    <row r="2687" spans="14:19" ht="60">
      <c r="N2687" s="133" t="s">
        <v>7546</v>
      </c>
      <c r="O2687" s="133" t="s">
        <v>7733</v>
      </c>
      <c r="P2687" s="135" t="s">
        <v>2852</v>
      </c>
      <c r="Q2687" s="145" t="str">
        <f t="shared" si="42"/>
        <v>49 - SAINT-LAURENT-DE-LA-PLAINE (MAUGES-SUR-LOIRE)</v>
      </c>
      <c r="R2687" s="140">
        <v>44629</v>
      </c>
      <c r="S2687" s="140">
        <v>44781</v>
      </c>
    </row>
    <row r="2688" spans="14:19" ht="48">
      <c r="N2688" s="133" t="s">
        <v>7546</v>
      </c>
      <c r="O2688" s="133" t="s">
        <v>7734</v>
      </c>
      <c r="P2688" s="135" t="s">
        <v>2853</v>
      </c>
      <c r="Q2688" s="145" t="str">
        <f t="shared" si="42"/>
        <v>49 - SAINT-LAURENT-DES-AUTELS (ORÉE D'ANJOU)</v>
      </c>
      <c r="R2688" s="140">
        <v>44621</v>
      </c>
      <c r="S2688" s="140">
        <v>44795</v>
      </c>
    </row>
    <row r="2689" spans="14:19" ht="60">
      <c r="N2689" s="133" t="s">
        <v>7546</v>
      </c>
      <c r="O2689" s="133" t="s">
        <v>7735</v>
      </c>
      <c r="P2689" s="135" t="s">
        <v>2854</v>
      </c>
      <c r="Q2689" s="145" t="str">
        <f t="shared" si="42"/>
        <v>49 - SAINT-LAURENT-DU-MOTTAY (MAUGES-SUR-LOIRE)</v>
      </c>
      <c r="R2689" s="140">
        <v>44627</v>
      </c>
      <c r="S2689" s="140">
        <v>44795</v>
      </c>
    </row>
    <row r="2690" spans="14:19" ht="48">
      <c r="N2690" s="133" t="s">
        <v>7546</v>
      </c>
      <c r="O2690" s="133" t="s">
        <v>7736</v>
      </c>
      <c r="P2690" s="135" t="s">
        <v>2855</v>
      </c>
      <c r="Q2690" s="145" t="str">
        <f t="shared" si="42"/>
        <v>49 - SAINT-LÉGER-DES-BOIS (SAINT-LÉGER-DE-LINIÈRES)</v>
      </c>
      <c r="R2690" s="140">
        <v>44627</v>
      </c>
      <c r="S2690" s="140">
        <v>44769</v>
      </c>
    </row>
    <row r="2691" spans="14:19" ht="24">
      <c r="N2691" s="133" t="s">
        <v>7546</v>
      </c>
      <c r="O2691" s="133" t="s">
        <v>7737</v>
      </c>
      <c r="P2691" s="135" t="s">
        <v>2856</v>
      </c>
      <c r="Q2691" s="145" t="str">
        <f t="shared" si="42"/>
        <v>49 - SAINT-LÉGER-SOUS-CHOLET</v>
      </c>
      <c r="R2691" s="140">
        <v>44627</v>
      </c>
      <c r="S2691" s="140">
        <v>44809</v>
      </c>
    </row>
    <row r="2692" spans="14:19" ht="36">
      <c r="N2692" s="133" t="s">
        <v>7546</v>
      </c>
      <c r="O2692" s="133" t="s">
        <v>7738</v>
      </c>
      <c r="P2692" s="135" t="s">
        <v>2857</v>
      </c>
      <c r="Q2692" s="145" t="str">
        <f t="shared" si="42"/>
        <v>49 - SAINT-LÉZIN (CHEMILLÉ-EN-ANJOU)</v>
      </c>
      <c r="R2692" s="140">
        <v>44629</v>
      </c>
      <c r="S2692" s="140">
        <v>44781</v>
      </c>
    </row>
    <row r="2693" spans="14:19" ht="36">
      <c r="N2693" s="133" t="s">
        <v>7546</v>
      </c>
      <c r="O2693" s="133" t="s">
        <v>7739</v>
      </c>
      <c r="P2693" s="135" t="s">
        <v>2859</v>
      </c>
      <c r="Q2693" s="145" t="str">
        <f t="shared" si="42"/>
        <v>49 - SAINT-MACAIRE-DU-BOIS</v>
      </c>
      <c r="R2693" s="140">
        <v>44627</v>
      </c>
      <c r="S2693" s="140">
        <v>44734</v>
      </c>
    </row>
    <row r="2694" spans="14:19" ht="48">
      <c r="N2694" s="133" t="s">
        <v>7546</v>
      </c>
      <c r="O2694" s="133" t="s">
        <v>7740</v>
      </c>
      <c r="P2694" s="135" t="s">
        <v>2858</v>
      </c>
      <c r="Q2694" s="145" t="str">
        <f t="shared" si="42"/>
        <v>49 - SAINT-MACAIRE-EN-MAUGES (SÈVREMOINE)</v>
      </c>
      <c r="R2694" s="140">
        <v>44627</v>
      </c>
      <c r="S2694" s="140">
        <v>44809</v>
      </c>
    </row>
    <row r="2695" spans="14:19" ht="48">
      <c r="N2695" s="133" t="s">
        <v>7546</v>
      </c>
      <c r="O2695" s="133" t="s">
        <v>7741</v>
      </c>
      <c r="P2695" s="135" t="s">
        <v>2860</v>
      </c>
      <c r="Q2695" s="145" t="str">
        <f t="shared" si="42"/>
        <v>49 - SAINT-MARTIN-DE-LA-PLACE (GENNES-VAL-DE-LOIRE)</v>
      </c>
      <c r="R2695" s="140">
        <v>44658</v>
      </c>
      <c r="S2695" s="140">
        <v>44706</v>
      </c>
    </row>
    <row r="2696" spans="14:19" ht="48">
      <c r="N2696" s="133" t="s">
        <v>7546</v>
      </c>
      <c r="O2696" s="133" t="s">
        <v>7742</v>
      </c>
      <c r="P2696" s="135" t="s">
        <v>2861</v>
      </c>
      <c r="Q2696" s="145" t="str">
        <f t="shared" si="42"/>
        <v>49 - SAINT-MARTIN-DU-BOIS (SEGRÉ-EN-ANJOU BLEU)</v>
      </c>
      <c r="R2696" s="140">
        <v>44657</v>
      </c>
      <c r="S2696" s="140">
        <v>44706</v>
      </c>
    </row>
    <row r="2697" spans="14:19" ht="36">
      <c r="N2697" s="133" t="s">
        <v>7546</v>
      </c>
      <c r="O2697" s="133" t="s">
        <v>7743</v>
      </c>
      <c r="P2697" s="135" t="s">
        <v>2862</v>
      </c>
      <c r="Q2697" s="145" t="str">
        <f t="shared" si="42"/>
        <v>49 - SAINT-MARTIN-DU-FOUILLOUX</v>
      </c>
      <c r="R2697" s="140">
        <v>44627</v>
      </c>
      <c r="S2697" s="140">
        <v>44769</v>
      </c>
    </row>
    <row r="2698" spans="14:19" ht="60">
      <c r="N2698" s="133" t="s">
        <v>7546</v>
      </c>
      <c r="O2698" s="133" t="s">
        <v>7744</v>
      </c>
      <c r="P2698" s="135" t="s">
        <v>2863</v>
      </c>
      <c r="Q2698" s="145" t="str">
        <f t="shared" si="42"/>
        <v>49 - SAINT-MATHURIN-SUR-LOIRE (LOIRE-AUTHION)</v>
      </c>
      <c r="R2698" s="140">
        <v>44658</v>
      </c>
      <c r="S2698" s="140">
        <v>44706</v>
      </c>
    </row>
    <row r="2699" spans="14:19" ht="36">
      <c r="N2699" s="133" t="s">
        <v>7546</v>
      </c>
      <c r="O2699" s="133" t="s">
        <v>7745</v>
      </c>
      <c r="P2699" s="135" t="s">
        <v>2864</v>
      </c>
      <c r="Q2699" s="145" t="str">
        <f t="shared" ref="Q2699:Q2762" si="43">CONCATENATE(N2699," - ",P2699)</f>
        <v>49 - SAINT-MÉLAINE-SUR-AUBANCE</v>
      </c>
      <c r="R2699" s="140">
        <v>44629</v>
      </c>
      <c r="S2699" s="140">
        <v>44734</v>
      </c>
    </row>
    <row r="2700" spans="14:19" ht="60">
      <c r="N2700" s="133" t="s">
        <v>7546</v>
      </c>
      <c r="O2700" s="133" t="s">
        <v>7746</v>
      </c>
      <c r="P2700" s="135" t="s">
        <v>2865</v>
      </c>
      <c r="Q2700" s="145" t="str">
        <f t="shared" si="43"/>
        <v>49 - SAINT-MICHEL-ET-CHANVEAUX (OMBRÉE-D’ANJOU)</v>
      </c>
      <c r="R2700" s="140">
        <v>44657</v>
      </c>
      <c r="S2700" s="140">
        <v>44706</v>
      </c>
    </row>
    <row r="2701" spans="14:19" ht="24">
      <c r="N2701" s="133" t="s">
        <v>7546</v>
      </c>
      <c r="O2701" s="133" t="s">
        <v>7747</v>
      </c>
      <c r="P2701" s="135" t="s">
        <v>2866</v>
      </c>
      <c r="Q2701" s="145" t="str">
        <f t="shared" si="43"/>
        <v>49 - SAINT-PAUL-DU-BOIS</v>
      </c>
      <c r="R2701" s="140">
        <v>44627</v>
      </c>
      <c r="S2701" s="140">
        <v>44781</v>
      </c>
    </row>
    <row r="2702" spans="14:19" ht="60">
      <c r="N2702" s="133" t="s">
        <v>7546</v>
      </c>
      <c r="O2702" s="133" t="s">
        <v>7748</v>
      </c>
      <c r="P2702" s="135" t="s">
        <v>2867</v>
      </c>
      <c r="Q2702" s="145" t="str">
        <f t="shared" si="43"/>
        <v>49 - SAINT-PHILBERT-EN-MAUGES (BEAUPRÉAU-EN-MAUGES)</v>
      </c>
      <c r="R2702" s="140">
        <v>44621</v>
      </c>
      <c r="S2702" s="140">
        <v>44809</v>
      </c>
    </row>
    <row r="2703" spans="14:19" ht="48">
      <c r="N2703" s="133" t="s">
        <v>7546</v>
      </c>
      <c r="O2703" s="133" t="s">
        <v>7749</v>
      </c>
      <c r="P2703" s="135" t="s">
        <v>2868</v>
      </c>
      <c r="Q2703" s="145" t="str">
        <f t="shared" si="43"/>
        <v>49 - SAINT-PIERRE-MONTLIMART (MONTREVAULT-SUR-EVRE)</v>
      </c>
      <c r="R2703" s="140">
        <v>44621</v>
      </c>
      <c r="S2703" s="140">
        <v>44795</v>
      </c>
    </row>
    <row r="2704" spans="14:19" ht="60">
      <c r="N2704" s="133" t="s">
        <v>7546</v>
      </c>
      <c r="O2704" s="133" t="s">
        <v>7750</v>
      </c>
      <c r="P2704" s="135" t="s">
        <v>2869</v>
      </c>
      <c r="Q2704" s="145" t="str">
        <f t="shared" si="43"/>
        <v>49 - SAINT-QUENTIN-EN-MAUGES (MONTREVAULT-SUR-EVRE)</v>
      </c>
      <c r="R2704" s="140">
        <v>44627</v>
      </c>
      <c r="S2704" s="140">
        <v>44795</v>
      </c>
    </row>
    <row r="2705" spans="14:19" ht="48">
      <c r="N2705" s="133" t="s">
        <v>7546</v>
      </c>
      <c r="O2705" s="133" t="s">
        <v>7751</v>
      </c>
      <c r="P2705" s="135" t="s">
        <v>2870</v>
      </c>
      <c r="Q2705" s="145" t="str">
        <f t="shared" si="43"/>
        <v>49 - SAINT-RÉMY-EN-MAUGES (MONTREVAULT-SUR-EVRE)</v>
      </c>
      <c r="R2705" s="140">
        <v>44621</v>
      </c>
      <c r="S2705" s="140">
        <v>44795</v>
      </c>
    </row>
    <row r="2706" spans="14:19" ht="60">
      <c r="N2706" s="133" t="s">
        <v>7546</v>
      </c>
      <c r="O2706" s="133" t="s">
        <v>7752</v>
      </c>
      <c r="P2706" s="135" t="s">
        <v>2871</v>
      </c>
      <c r="Q2706" s="145" t="str">
        <f t="shared" si="43"/>
        <v>49 - SAINT-RÉMY-LA-VARENNE (BRISSAC LOIRE AUBANCE)</v>
      </c>
      <c r="R2706" s="140">
        <v>44656</v>
      </c>
      <c r="S2706" s="140">
        <v>44706</v>
      </c>
    </row>
    <row r="2707" spans="14:19" ht="72">
      <c r="N2707" s="133" t="s">
        <v>7546</v>
      </c>
      <c r="O2707" s="133" t="s">
        <v>7753</v>
      </c>
      <c r="P2707" s="135" t="s">
        <v>2872</v>
      </c>
      <c r="Q2707" s="145" t="str">
        <f t="shared" si="43"/>
        <v>49 - SAINT-SATURNIN-SUR-LOIRE (BRISSAC LOIRE AUBANCE)</v>
      </c>
      <c r="R2707" s="140">
        <v>44638</v>
      </c>
      <c r="S2707" s="140">
        <v>44706</v>
      </c>
    </row>
    <row r="2708" spans="14:19" ht="60">
      <c r="N2708" s="133" t="s">
        <v>7546</v>
      </c>
      <c r="O2708" s="133" t="s">
        <v>7754</v>
      </c>
      <c r="P2708" s="135" t="s">
        <v>2873</v>
      </c>
      <c r="Q2708" s="145" t="str">
        <f t="shared" si="43"/>
        <v>49 - SAINT-SAUVEUR-DE-FLÉE (SEGRÉ-EN-ANJOU BLEU)</v>
      </c>
      <c r="R2708" s="140">
        <v>44657</v>
      </c>
      <c r="S2708" s="140">
        <v>44706</v>
      </c>
    </row>
    <row r="2709" spans="14:19" ht="60">
      <c r="N2709" s="133" t="s">
        <v>7546</v>
      </c>
      <c r="O2709" s="133" t="s">
        <v>7755</v>
      </c>
      <c r="P2709" s="135" t="s">
        <v>2874</v>
      </c>
      <c r="Q2709" s="145" t="str">
        <f t="shared" si="43"/>
        <v>49 - SAINT-SAUVEUR-DE-LANDEMONT (ORÉE D'ANJOU)</v>
      </c>
      <c r="R2709" s="140">
        <v>44624</v>
      </c>
      <c r="S2709" s="140">
        <v>44795</v>
      </c>
    </row>
    <row r="2710" spans="14:19" ht="24">
      <c r="N2710" s="133" t="s">
        <v>7546</v>
      </c>
      <c r="O2710" s="133" t="s">
        <v>7756</v>
      </c>
      <c r="P2710" s="135" t="s">
        <v>2745</v>
      </c>
      <c r="Q2710" s="145" t="str">
        <f t="shared" si="43"/>
        <v>49 - SAINT-SIGISMOND</v>
      </c>
      <c r="R2710" s="140">
        <v>44623</v>
      </c>
      <c r="S2710" s="140">
        <v>44769</v>
      </c>
    </row>
    <row r="2711" spans="14:19">
      <c r="N2711" s="133" t="s">
        <v>7546</v>
      </c>
      <c r="O2711" s="133" t="s">
        <v>7757</v>
      </c>
      <c r="P2711" s="135" t="s">
        <v>2878</v>
      </c>
      <c r="Q2711" s="145" t="str">
        <f t="shared" si="43"/>
        <v>49 - SARRIGNÉ</v>
      </c>
      <c r="R2711" s="140">
        <v>44658</v>
      </c>
      <c r="S2711" s="140">
        <v>44706</v>
      </c>
    </row>
    <row r="2712" spans="14:19" ht="60">
      <c r="N2712" s="133" t="s">
        <v>7546</v>
      </c>
      <c r="O2712" s="133" t="s">
        <v>7758</v>
      </c>
      <c r="P2712" s="135" t="s">
        <v>2879</v>
      </c>
      <c r="Q2712" s="145" t="str">
        <f t="shared" si="43"/>
        <v>49 - SAULGÉ-L'HÔPITAL (BRISSAC LOIRE AUBANCE)</v>
      </c>
      <c r="R2712" s="140">
        <v>44634</v>
      </c>
      <c r="S2712" s="140">
        <v>44734</v>
      </c>
    </row>
    <row r="2713" spans="14:19">
      <c r="N2713" s="133" t="s">
        <v>7546</v>
      </c>
      <c r="O2713" s="133" t="s">
        <v>7759</v>
      </c>
      <c r="P2713" s="135" t="s">
        <v>2880</v>
      </c>
      <c r="Q2713" s="145" t="str">
        <f t="shared" si="43"/>
        <v>49 - SAVENNIÈRES</v>
      </c>
      <c r="R2713" s="140">
        <v>44629</v>
      </c>
      <c r="S2713" s="140">
        <v>44722</v>
      </c>
    </row>
    <row r="2714" spans="14:19" ht="24">
      <c r="N2714" s="133" t="s">
        <v>7546</v>
      </c>
      <c r="O2714" s="133" t="s">
        <v>7760</v>
      </c>
      <c r="P2714" s="135" t="s">
        <v>2881</v>
      </c>
      <c r="Q2714" s="145" t="str">
        <f t="shared" si="43"/>
        <v>49 - SCEAUX-D'ANJOU</v>
      </c>
      <c r="R2714" s="140">
        <v>44650</v>
      </c>
      <c r="S2714" s="140">
        <v>44706</v>
      </c>
    </row>
    <row r="2715" spans="14:19" ht="36">
      <c r="N2715" s="133" t="s">
        <v>7546</v>
      </c>
      <c r="O2715" s="133" t="s">
        <v>7761</v>
      </c>
      <c r="P2715" s="135" t="s">
        <v>2882</v>
      </c>
      <c r="Q2715" s="145" t="str">
        <f t="shared" si="43"/>
        <v>49 - SEGRÉ (SEGRÉ-EN-ANJOU BLEU)</v>
      </c>
      <c r="R2715" s="140">
        <v>44657</v>
      </c>
      <c r="S2715" s="140">
        <v>44722</v>
      </c>
    </row>
    <row r="2716" spans="14:19">
      <c r="N2716" s="133" t="s">
        <v>7546</v>
      </c>
      <c r="O2716" s="133" t="s">
        <v>7762</v>
      </c>
      <c r="P2716" s="135" t="s">
        <v>2884</v>
      </c>
      <c r="Q2716" s="145" t="str">
        <f t="shared" si="43"/>
        <v>49 - SOMLOIRE</v>
      </c>
      <c r="R2716" s="140">
        <v>44627</v>
      </c>
      <c r="S2716" s="140">
        <v>44781</v>
      </c>
    </row>
    <row r="2717" spans="14:19" ht="24">
      <c r="N2717" s="133" t="s">
        <v>7546</v>
      </c>
      <c r="O2717" s="133" t="s">
        <v>7763</v>
      </c>
      <c r="P2717" s="135" t="s">
        <v>2885</v>
      </c>
      <c r="Q2717" s="145" t="str">
        <f t="shared" si="43"/>
        <v>49 - SOULAINES-SUR-AUBANCE</v>
      </c>
      <c r="R2717" s="140">
        <v>44629</v>
      </c>
      <c r="S2717" s="140">
        <v>44781</v>
      </c>
    </row>
    <row r="2718" spans="14:19" ht="36">
      <c r="N2718" s="133" t="s">
        <v>7546</v>
      </c>
      <c r="O2718" s="133" t="s">
        <v>7764</v>
      </c>
      <c r="P2718" s="135" t="s">
        <v>2886</v>
      </c>
      <c r="Q2718" s="145" t="str">
        <f t="shared" si="43"/>
        <v>49 - TANCOIGNÉ (LYS-HAUT-LAYON)</v>
      </c>
      <c r="R2718" s="140">
        <v>44627</v>
      </c>
      <c r="S2718" s="140">
        <v>44781</v>
      </c>
    </row>
    <row r="2719" spans="14:19" ht="24">
      <c r="N2719" s="133" t="s">
        <v>7546</v>
      </c>
      <c r="O2719" s="133" t="s">
        <v>7765</v>
      </c>
      <c r="P2719" s="135" t="s">
        <v>2888</v>
      </c>
      <c r="Q2719" s="145" t="str">
        <f t="shared" si="43"/>
        <v>49 - THORIGNÉ D'ANJOU</v>
      </c>
      <c r="R2719" s="140">
        <v>44657</v>
      </c>
      <c r="S2719" s="140">
        <v>44706</v>
      </c>
    </row>
    <row r="2720" spans="14:19" ht="36">
      <c r="N2720" s="133" t="s">
        <v>7546</v>
      </c>
      <c r="O2720" s="133" t="s">
        <v>7609</v>
      </c>
      <c r="P2720" s="135" t="s">
        <v>2890</v>
      </c>
      <c r="Q2720" s="145" t="str">
        <f t="shared" si="43"/>
        <v>49 - THOUARCÉ (BELLEVIGNE-EN-LAYON)</v>
      </c>
      <c r="R2720" s="140">
        <v>44629</v>
      </c>
      <c r="S2720" s="140">
        <v>44781</v>
      </c>
    </row>
    <row r="2721" spans="14:19" ht="24">
      <c r="N2721" s="133" t="s">
        <v>7546</v>
      </c>
      <c r="O2721" s="133" t="s">
        <v>7766</v>
      </c>
      <c r="P2721" s="135" t="s">
        <v>2892</v>
      </c>
      <c r="Q2721" s="145" t="str">
        <f t="shared" si="43"/>
        <v>49 - TIGNÉ (LYS-HAUT-LAYON)</v>
      </c>
      <c r="R2721" s="140">
        <v>44627</v>
      </c>
      <c r="S2721" s="140">
        <v>44781</v>
      </c>
    </row>
    <row r="2722" spans="14:19" ht="24">
      <c r="N2722" s="133" t="s">
        <v>7546</v>
      </c>
      <c r="O2722" s="133" t="s">
        <v>7767</v>
      </c>
      <c r="P2722" s="135" t="s">
        <v>2893</v>
      </c>
      <c r="Q2722" s="145" t="str">
        <f t="shared" si="43"/>
        <v>49 - TILLIÈRES (SÈVREMOINE)</v>
      </c>
      <c r="R2722" s="140">
        <v>44627</v>
      </c>
      <c r="S2722" s="140">
        <v>44809</v>
      </c>
    </row>
    <row r="2723" spans="14:19" ht="24">
      <c r="N2723" s="133" t="s">
        <v>7546</v>
      </c>
      <c r="O2723" s="133" t="s">
        <v>7768</v>
      </c>
      <c r="P2723" s="135" t="s">
        <v>2894</v>
      </c>
      <c r="Q2723" s="145" t="str">
        <f t="shared" si="43"/>
        <v>49 - TORFOU (SÈVREMOINE)</v>
      </c>
      <c r="R2723" s="140">
        <v>44627</v>
      </c>
      <c r="S2723" s="140">
        <v>44809</v>
      </c>
    </row>
    <row r="2724" spans="14:19" ht="48">
      <c r="N2724" s="133" t="s">
        <v>7546</v>
      </c>
      <c r="O2724" s="133" t="s">
        <v>7769</v>
      </c>
      <c r="P2724" s="135" t="s">
        <v>2687</v>
      </c>
      <c r="Q2724" s="145" t="str">
        <f t="shared" si="43"/>
        <v>49 - TOUTES (BLAISON-SAINT-SULPICE)</v>
      </c>
      <c r="R2724" s="140">
        <v>44656</v>
      </c>
      <c r="S2724" s="140">
        <v>44706</v>
      </c>
    </row>
    <row r="2725" spans="14:19" ht="48">
      <c r="N2725" s="133" t="s">
        <v>7546</v>
      </c>
      <c r="O2725" s="133" t="s">
        <v>7770</v>
      </c>
      <c r="P2725" s="135" t="s">
        <v>2712</v>
      </c>
      <c r="Q2725" s="145" t="str">
        <f t="shared" si="43"/>
        <v>49 - TOUTES (CHENILLÉ-CHAMPTEUSSÉ)</v>
      </c>
      <c r="R2725" s="140">
        <v>44657</v>
      </c>
      <c r="S2725" s="140">
        <v>44706</v>
      </c>
    </row>
    <row r="2726" spans="14:19" ht="36">
      <c r="N2726" s="133" t="s">
        <v>7546</v>
      </c>
      <c r="O2726" s="133" t="s">
        <v>7771</v>
      </c>
      <c r="P2726" s="135" t="s">
        <v>2768</v>
      </c>
      <c r="Q2726" s="145" t="str">
        <f t="shared" si="43"/>
        <v>49 - TOUTES (LES GARENNES SUR LOIRE)</v>
      </c>
      <c r="R2726" s="140">
        <v>44629</v>
      </c>
      <c r="S2726" s="140">
        <v>44734</v>
      </c>
    </row>
    <row r="2727" spans="14:19" ht="24">
      <c r="N2727" s="133" t="s">
        <v>7546</v>
      </c>
      <c r="O2727" s="133" t="s">
        <v>7772</v>
      </c>
      <c r="P2727" s="135" t="s">
        <v>2771</v>
      </c>
      <c r="Q2727" s="145" t="str">
        <f t="shared" si="43"/>
        <v>49 - TOUTES (LION-D'ANGERS)</v>
      </c>
      <c r="R2727" s="140">
        <v>44627</v>
      </c>
      <c r="S2727" s="140">
        <v>44722</v>
      </c>
    </row>
    <row r="2728" spans="14:19" ht="24">
      <c r="N2728" s="133" t="s">
        <v>7546</v>
      </c>
      <c r="O2728" s="133" t="s">
        <v>7773</v>
      </c>
      <c r="P2728" s="135" t="s">
        <v>2726</v>
      </c>
      <c r="Q2728" s="145" t="str">
        <f t="shared" si="43"/>
        <v>49 - TOUTES (TERRANJOU)</v>
      </c>
      <c r="R2728" s="140">
        <v>44629</v>
      </c>
      <c r="S2728" s="140">
        <v>44781</v>
      </c>
    </row>
    <row r="2729" spans="14:19" ht="24">
      <c r="N2729" s="133" t="s">
        <v>7546</v>
      </c>
      <c r="O2729" s="133" t="s">
        <v>7774</v>
      </c>
      <c r="P2729" s="135" t="s">
        <v>2850</v>
      </c>
      <c r="Q2729" s="145" t="str">
        <f t="shared" si="43"/>
        <v>49 - TOUTES (VAL-DU-LAYON)</v>
      </c>
      <c r="R2729" s="140">
        <v>44629</v>
      </c>
      <c r="S2729" s="140">
        <v>44781</v>
      </c>
    </row>
    <row r="2730" spans="14:19" ht="36">
      <c r="N2730" s="133" t="s">
        <v>7546</v>
      </c>
      <c r="O2730" s="133" t="s">
        <v>7775</v>
      </c>
      <c r="P2730" s="135" t="s">
        <v>2875</v>
      </c>
      <c r="Q2730" s="145" t="str">
        <f t="shared" si="43"/>
        <v>49 - TOUTES (VERRIÈRES-EN-ANJOU)</v>
      </c>
      <c r="R2730" s="140">
        <v>44658</v>
      </c>
      <c r="S2730" s="140">
        <v>44706</v>
      </c>
    </row>
    <row r="2731" spans="14:19" ht="24">
      <c r="N2731" s="133" t="s">
        <v>7546</v>
      </c>
      <c r="O2731" s="133" t="s">
        <v>7776</v>
      </c>
      <c r="P2731" s="135" t="s">
        <v>2896</v>
      </c>
      <c r="Q2731" s="145" t="str">
        <f t="shared" si="43"/>
        <v>49 - TOUTLEMONDE</v>
      </c>
      <c r="R2731" s="140">
        <v>44629</v>
      </c>
      <c r="S2731" s="140">
        <v>44809</v>
      </c>
    </row>
    <row r="2732" spans="14:19">
      <c r="N2732" s="133" t="s">
        <v>7546</v>
      </c>
      <c r="O2732" s="133" t="s">
        <v>7777</v>
      </c>
      <c r="P2732" s="135" t="s">
        <v>2897</v>
      </c>
      <c r="Q2732" s="145" t="str">
        <f t="shared" si="43"/>
        <v>49 - TRÉLAZÉ</v>
      </c>
      <c r="R2732" s="140">
        <v>44629</v>
      </c>
      <c r="S2732" s="140">
        <v>44706</v>
      </c>
    </row>
    <row r="2733" spans="14:19">
      <c r="N2733" s="133" t="s">
        <v>7546</v>
      </c>
      <c r="O2733" s="133" t="s">
        <v>7778</v>
      </c>
      <c r="P2733" s="135" t="s">
        <v>2899</v>
      </c>
      <c r="Q2733" s="145" t="str">
        <f t="shared" si="43"/>
        <v>49 - TRÉMENTINES</v>
      </c>
      <c r="R2733" s="140">
        <v>44629</v>
      </c>
      <c r="S2733" s="140">
        <v>44809</v>
      </c>
    </row>
    <row r="2734" spans="14:19" ht="24">
      <c r="N2734" s="133" t="s">
        <v>7546</v>
      </c>
      <c r="O2734" s="133" t="s">
        <v>7779</v>
      </c>
      <c r="P2734" s="135" t="s">
        <v>2900</v>
      </c>
      <c r="Q2734" s="145" t="str">
        <f t="shared" si="43"/>
        <v>49 - TRÉMONT (LYS-HAUT-LAYON)</v>
      </c>
      <c r="R2734" s="140">
        <v>44627</v>
      </c>
      <c r="S2734" s="140">
        <v>44781</v>
      </c>
    </row>
    <row r="2735" spans="14:19" ht="36">
      <c r="N2735" s="133" t="s">
        <v>7546</v>
      </c>
      <c r="O2735" s="133" t="s">
        <v>7780</v>
      </c>
      <c r="P2735" s="135" t="s">
        <v>2759</v>
      </c>
      <c r="Q2735" s="145" t="str">
        <f t="shared" si="43"/>
        <v>49 - VALANJOU (CHEMILLÉ-EN-ANJOU)</v>
      </c>
      <c r="R2735" s="140">
        <v>44629</v>
      </c>
      <c r="S2735" s="140">
        <v>44781</v>
      </c>
    </row>
    <row r="2736" spans="14:19" ht="48">
      <c r="N2736" s="133" t="s">
        <v>7546</v>
      </c>
      <c r="O2736" s="133" t="s">
        <v>7781</v>
      </c>
      <c r="P2736" s="135" t="s">
        <v>2903</v>
      </c>
      <c r="Q2736" s="145" t="str">
        <f t="shared" si="43"/>
        <v>49 - VAUCHRÉTIEN (BRISSAC LOIRE AUBANCE)</v>
      </c>
      <c r="R2736" s="140">
        <v>44629</v>
      </c>
      <c r="S2736" s="140">
        <v>44734</v>
      </c>
    </row>
    <row r="2737" spans="14:19">
      <c r="N2737" s="133" t="s">
        <v>7546</v>
      </c>
      <c r="O2737" s="133" t="s">
        <v>7782</v>
      </c>
      <c r="P2737" s="135" t="s">
        <v>2904</v>
      </c>
      <c r="Q2737" s="145" t="str">
        <f t="shared" si="43"/>
        <v>49 - VAUDELNAY</v>
      </c>
      <c r="R2737" s="140">
        <v>44627</v>
      </c>
      <c r="S2737" s="140">
        <v>44706</v>
      </c>
    </row>
    <row r="2738" spans="14:19" ht="36">
      <c r="N2738" s="133" t="s">
        <v>7546</v>
      </c>
      <c r="O2738" s="133" t="s">
        <v>7783</v>
      </c>
      <c r="P2738" s="135" t="s">
        <v>2906</v>
      </c>
      <c r="Q2738" s="145" t="str">
        <f t="shared" si="43"/>
        <v>49 - VERGONNES (OMBRÉE-D’ANJOU)</v>
      </c>
      <c r="R2738" s="140">
        <v>44608</v>
      </c>
      <c r="S2738" s="140">
        <v>44654</v>
      </c>
    </row>
    <row r="2739" spans="14:19" ht="36">
      <c r="N2739" s="133" t="s">
        <v>7546</v>
      </c>
      <c r="O2739" s="133" t="s">
        <v>7784</v>
      </c>
      <c r="P2739" s="135" t="s">
        <v>2907</v>
      </c>
      <c r="Q2739" s="145" t="str">
        <f t="shared" si="43"/>
        <v>49 - VERN D’ANJOU (ERDRE-EN-ANJOU)</v>
      </c>
      <c r="R2739" s="140">
        <v>44623</v>
      </c>
      <c r="S2739" s="140">
        <v>44722</v>
      </c>
    </row>
    <row r="2740" spans="14:19">
      <c r="N2740" s="133" t="s">
        <v>7546</v>
      </c>
      <c r="O2740" s="133" t="s">
        <v>7785</v>
      </c>
      <c r="P2740" s="135" t="s">
        <v>2908</v>
      </c>
      <c r="Q2740" s="145" t="str">
        <f t="shared" si="43"/>
        <v>49 - VERRIE</v>
      </c>
      <c r="R2740" s="140">
        <v>44657</v>
      </c>
      <c r="S2740" s="140">
        <v>44706</v>
      </c>
    </row>
    <row r="2741" spans="14:19">
      <c r="N2741" s="133" t="s">
        <v>7546</v>
      </c>
      <c r="O2741" s="133" t="s">
        <v>7786</v>
      </c>
      <c r="P2741" s="135" t="s">
        <v>2909</v>
      </c>
      <c r="Q2741" s="145" t="str">
        <f t="shared" si="43"/>
        <v>49 - VEZINS</v>
      </c>
      <c r="R2741" s="140">
        <v>44629</v>
      </c>
      <c r="S2741" s="140">
        <v>44781</v>
      </c>
    </row>
    <row r="2742" spans="14:19" ht="24">
      <c r="N2742" s="133" t="s">
        <v>7546</v>
      </c>
      <c r="O2742" s="133" t="s">
        <v>7787</v>
      </c>
      <c r="P2742" s="135" t="s">
        <v>2910</v>
      </c>
      <c r="Q2742" s="145" t="str">
        <f t="shared" si="43"/>
        <v>49 - VIHIERS (LYS-HAUT-LAYON)</v>
      </c>
      <c r="R2742" s="140">
        <v>44627</v>
      </c>
      <c r="S2742" s="140">
        <v>44781</v>
      </c>
    </row>
    <row r="2743" spans="14:19" ht="48">
      <c r="N2743" s="133" t="s">
        <v>7546</v>
      </c>
      <c r="O2743" s="133" t="s">
        <v>7788</v>
      </c>
      <c r="P2743" s="135" t="s">
        <v>2911</v>
      </c>
      <c r="Q2743" s="145" t="str">
        <f t="shared" si="43"/>
        <v>49 - VILLEDIEU-LA-BLOUÈRE (BEAUPRÉAU-EN-MAUGES)</v>
      </c>
      <c r="R2743" s="140">
        <v>44621</v>
      </c>
      <c r="S2743" s="140">
        <v>44809</v>
      </c>
    </row>
    <row r="2744" spans="14:19" ht="36">
      <c r="N2744" s="133" t="s">
        <v>7546</v>
      </c>
      <c r="O2744" s="133" t="s">
        <v>7789</v>
      </c>
      <c r="P2744" s="135" t="s">
        <v>2912</v>
      </c>
      <c r="Q2744" s="145" t="str">
        <f t="shared" si="43"/>
        <v>49 - VILLEMOISAN (VAL D’ERDRE-AUXENCE)</v>
      </c>
      <c r="R2744" s="140">
        <v>44623</v>
      </c>
      <c r="S2744" s="140">
        <v>44769</v>
      </c>
    </row>
    <row r="2745" spans="14:19">
      <c r="N2745" s="133" t="s">
        <v>7546</v>
      </c>
      <c r="O2745" s="133" t="s">
        <v>7790</v>
      </c>
      <c r="P2745" s="135" t="s">
        <v>2914</v>
      </c>
      <c r="Q2745" s="145" t="str">
        <f t="shared" si="43"/>
        <v>49 - YZERNAY</v>
      </c>
      <c r="R2745" s="140">
        <v>44629</v>
      </c>
      <c r="S2745" s="140">
        <v>44809</v>
      </c>
    </row>
    <row r="2746" spans="14:19" ht="24">
      <c r="N2746" s="133" t="s">
        <v>7791</v>
      </c>
      <c r="O2746" s="133" t="s">
        <v>7792</v>
      </c>
      <c r="P2746" s="135" t="s">
        <v>2915</v>
      </c>
      <c r="Q2746" s="145" t="str">
        <f t="shared" si="43"/>
        <v>50 - AGON-COUTAINVILLE</v>
      </c>
      <c r="R2746" s="140"/>
      <c r="S2746" s="140"/>
    </row>
    <row r="2747" spans="14:19">
      <c r="N2747" s="133" t="s">
        <v>7791</v>
      </c>
      <c r="O2747" s="133" t="s">
        <v>7793</v>
      </c>
      <c r="P2747" s="135" t="s">
        <v>2916</v>
      </c>
      <c r="Q2747" s="145" t="str">
        <f t="shared" si="43"/>
        <v>50 - ANNOVILLE</v>
      </c>
      <c r="R2747" s="140"/>
      <c r="S2747" s="140"/>
    </row>
    <row r="2748" spans="14:19">
      <c r="N2748" s="133" t="s">
        <v>7791</v>
      </c>
      <c r="O2748" s="133" t="s">
        <v>7794</v>
      </c>
      <c r="P2748" s="135" t="s">
        <v>2917</v>
      </c>
      <c r="Q2748" s="145" t="str">
        <f t="shared" si="43"/>
        <v>50 - AVRANCHES</v>
      </c>
      <c r="R2748" s="140"/>
      <c r="S2748" s="140"/>
    </row>
    <row r="2749" spans="14:19">
      <c r="N2749" s="133" t="s">
        <v>7791</v>
      </c>
      <c r="O2749" s="133" t="s">
        <v>7795</v>
      </c>
      <c r="P2749" s="135" t="s">
        <v>2918</v>
      </c>
      <c r="Q2749" s="145" t="str">
        <f t="shared" si="43"/>
        <v>50 - BACILLY</v>
      </c>
      <c r="R2749" s="140"/>
      <c r="S2749" s="140"/>
    </row>
    <row r="2750" spans="14:19">
      <c r="N2750" s="133" t="s">
        <v>7791</v>
      </c>
      <c r="O2750" s="133" t="s">
        <v>7796</v>
      </c>
      <c r="P2750" s="135" t="s">
        <v>2919</v>
      </c>
      <c r="Q2750" s="145" t="str">
        <f t="shared" si="43"/>
        <v>50 - BENOITEVILLE</v>
      </c>
      <c r="R2750" s="140">
        <v>44771</v>
      </c>
      <c r="S2750" s="140">
        <v>44806</v>
      </c>
    </row>
    <row r="2751" spans="14:19">
      <c r="N2751" s="133" t="s">
        <v>7791</v>
      </c>
      <c r="O2751" s="133" t="s">
        <v>7797</v>
      </c>
      <c r="P2751" s="135" t="s">
        <v>2921</v>
      </c>
      <c r="Q2751" s="145" t="str">
        <f t="shared" si="43"/>
        <v>50 - BREUVILLE</v>
      </c>
      <c r="R2751" s="140">
        <v>44771</v>
      </c>
      <c r="S2751" s="140">
        <v>44806</v>
      </c>
    </row>
    <row r="2752" spans="14:19" ht="120">
      <c r="N2752" s="133" t="s">
        <v>7791</v>
      </c>
      <c r="O2752" s="133" t="s">
        <v>7798</v>
      </c>
      <c r="P2752" s="135" t="s">
        <v>2922</v>
      </c>
      <c r="Q2752" s="145" t="str">
        <f t="shared" si="43"/>
        <v>50 - BRICQUEBEC EN COTENTIN PARTIE SITUÉE À L’EST DE LA D900 AU NORD DE LA RUE DE LA RÉPUBLIQUE ET AU NORD DE LA D902</v>
      </c>
      <c r="R2752" s="140">
        <v>44771</v>
      </c>
      <c r="S2752" s="140">
        <v>44806</v>
      </c>
    </row>
    <row r="2753" spans="14:19" ht="120">
      <c r="N2753" s="133" t="s">
        <v>7791</v>
      </c>
      <c r="O2753" s="133" t="s">
        <v>7798</v>
      </c>
      <c r="P2753" s="135" t="s">
        <v>2923</v>
      </c>
      <c r="Q2753" s="145" t="str">
        <f t="shared" si="43"/>
        <v>50 - BRICQUEBEC EN COTENTIN PARTIE SITUÉE À L’OUEST DE LA D900 AU SUD DE LA RUE DE LA RÉPUBLIQUE ET AU SUD DE LA D902</v>
      </c>
      <c r="R2753" s="140">
        <v>44771</v>
      </c>
      <c r="S2753" s="140">
        <v>44806</v>
      </c>
    </row>
    <row r="2754" spans="14:19">
      <c r="N2754" s="133" t="s">
        <v>7791</v>
      </c>
      <c r="O2754" s="133" t="s">
        <v>7799</v>
      </c>
      <c r="P2754" s="135" t="s">
        <v>2924</v>
      </c>
      <c r="Q2754" s="145" t="str">
        <f t="shared" si="43"/>
        <v>50 - BRICQUEBOSQ</v>
      </c>
      <c r="R2754" s="140">
        <v>44771</v>
      </c>
      <c r="S2754" s="140">
        <v>44806</v>
      </c>
    </row>
    <row r="2755" spans="14:19">
      <c r="N2755" s="133" t="s">
        <v>7791</v>
      </c>
      <c r="O2755" s="133" t="s">
        <v>7800</v>
      </c>
      <c r="P2755" s="135" t="s">
        <v>2925</v>
      </c>
      <c r="Q2755" s="145" t="str">
        <f t="shared" si="43"/>
        <v>50 - BRIX</v>
      </c>
      <c r="R2755" s="140">
        <v>44771</v>
      </c>
      <c r="S2755" s="140">
        <v>44806</v>
      </c>
    </row>
    <row r="2756" spans="14:19">
      <c r="N2756" s="133" t="s">
        <v>7791</v>
      </c>
      <c r="O2756" s="133" t="s">
        <v>7801</v>
      </c>
      <c r="P2756" s="135" t="s">
        <v>2926</v>
      </c>
      <c r="Q2756" s="145" t="str">
        <f t="shared" si="43"/>
        <v>50 - CAROLLES</v>
      </c>
      <c r="R2756" s="140"/>
      <c r="S2756" s="140"/>
    </row>
    <row r="2757" spans="14:19">
      <c r="N2757" s="133" t="s">
        <v>7791</v>
      </c>
      <c r="O2757" s="133" t="s">
        <v>7802</v>
      </c>
      <c r="P2757" s="135" t="s">
        <v>2927</v>
      </c>
      <c r="Q2757" s="145" t="str">
        <f t="shared" si="43"/>
        <v>50 - CHAMPEAUX</v>
      </c>
      <c r="R2757" s="140"/>
      <c r="S2757" s="140"/>
    </row>
    <row r="2758" spans="14:19" ht="24">
      <c r="N2758" s="133" t="s">
        <v>7791</v>
      </c>
      <c r="O2758" s="133" t="s">
        <v>7803</v>
      </c>
      <c r="P2758" s="135" t="s">
        <v>2928</v>
      </c>
      <c r="Q2758" s="145" t="str">
        <f t="shared" si="43"/>
        <v>50 - CHERBOURG-EN-COTENTIN</v>
      </c>
      <c r="R2758" s="140"/>
      <c r="S2758" s="140"/>
    </row>
    <row r="2759" spans="14:19">
      <c r="N2759" s="133" t="s">
        <v>7791</v>
      </c>
      <c r="O2759" s="133" t="s">
        <v>7804</v>
      </c>
      <c r="P2759" s="135" t="s">
        <v>2929</v>
      </c>
      <c r="Q2759" s="145" t="str">
        <f t="shared" si="43"/>
        <v>50 - COLOMBY</v>
      </c>
      <c r="R2759" s="140">
        <v>44771</v>
      </c>
      <c r="S2759" s="140">
        <v>44806</v>
      </c>
    </row>
    <row r="2760" spans="14:19">
      <c r="N2760" s="133" t="s">
        <v>7791</v>
      </c>
      <c r="O2760" s="133" t="s">
        <v>7805</v>
      </c>
      <c r="P2760" s="135" t="s">
        <v>2930</v>
      </c>
      <c r="Q2760" s="145" t="str">
        <f t="shared" si="43"/>
        <v>50 - COUVILLE</v>
      </c>
      <c r="R2760" s="140">
        <v>44771</v>
      </c>
      <c r="S2760" s="140">
        <v>44806</v>
      </c>
    </row>
    <row r="2761" spans="14:19" ht="24">
      <c r="N2761" s="133" t="s">
        <v>7791</v>
      </c>
      <c r="O2761" s="133" t="s">
        <v>7806</v>
      </c>
      <c r="P2761" s="135" t="s">
        <v>2931</v>
      </c>
      <c r="Q2761" s="145" t="str">
        <f t="shared" si="43"/>
        <v>50 - DRAGEY-RONTHON</v>
      </c>
      <c r="R2761" s="140"/>
      <c r="S2761" s="140"/>
    </row>
    <row r="2762" spans="14:19">
      <c r="N2762" s="133" t="s">
        <v>7791</v>
      </c>
      <c r="O2762" s="133" t="s">
        <v>7807</v>
      </c>
      <c r="P2762" s="135" t="s">
        <v>2933</v>
      </c>
      <c r="Q2762" s="145" t="str">
        <f t="shared" si="43"/>
        <v>50 - GENETS</v>
      </c>
      <c r="R2762" s="140"/>
      <c r="S2762" s="140"/>
    </row>
    <row r="2763" spans="14:19">
      <c r="N2763" s="133" t="s">
        <v>7791</v>
      </c>
      <c r="O2763" s="133" t="s">
        <v>7808</v>
      </c>
      <c r="P2763" s="135" t="s">
        <v>2934</v>
      </c>
      <c r="Q2763" s="145" t="str">
        <f t="shared" ref="Q2763:Q2826" si="44">CONCATENATE(N2763," - ",P2763)</f>
        <v>50 - GOLLEVILLE</v>
      </c>
      <c r="R2763" s="140">
        <v>44771</v>
      </c>
      <c r="S2763" s="140">
        <v>44806</v>
      </c>
    </row>
    <row r="2764" spans="14:19">
      <c r="N2764" s="133" t="s">
        <v>7791</v>
      </c>
      <c r="O2764" s="133" t="s">
        <v>7809</v>
      </c>
      <c r="P2764" s="135" t="s">
        <v>2935</v>
      </c>
      <c r="Q2764" s="145" t="str">
        <f t="shared" si="44"/>
        <v>50 - GRANVILLE</v>
      </c>
      <c r="R2764" s="140"/>
      <c r="S2764" s="140"/>
    </row>
    <row r="2765" spans="14:19">
      <c r="N2765" s="133" t="s">
        <v>7791</v>
      </c>
      <c r="O2765" s="133" t="s">
        <v>7810</v>
      </c>
      <c r="P2765" s="135" t="s">
        <v>2936</v>
      </c>
      <c r="Q2765" s="145" t="str">
        <f t="shared" si="44"/>
        <v>50 - GROSVILLE</v>
      </c>
      <c r="R2765" s="140">
        <v>44771</v>
      </c>
      <c r="S2765" s="140">
        <v>44806</v>
      </c>
    </row>
    <row r="2766" spans="14:19">
      <c r="N2766" s="133" t="s">
        <v>7791</v>
      </c>
      <c r="O2766" s="133" t="s">
        <v>7811</v>
      </c>
      <c r="P2766" s="135" t="s">
        <v>2937</v>
      </c>
      <c r="Q2766" s="145" t="str">
        <f t="shared" si="44"/>
        <v>50 - HARDINVAST</v>
      </c>
      <c r="R2766" s="140">
        <v>44771</v>
      </c>
      <c r="S2766" s="140">
        <v>44806</v>
      </c>
    </row>
    <row r="2767" spans="14:19" ht="24">
      <c r="N2767" s="133" t="s">
        <v>7791</v>
      </c>
      <c r="O2767" s="133" t="s">
        <v>7812</v>
      </c>
      <c r="P2767" s="135" t="s">
        <v>2938</v>
      </c>
      <c r="Q2767" s="145" t="str">
        <f t="shared" si="44"/>
        <v>50 - HAUTEVILLE-SUR-MER</v>
      </c>
      <c r="R2767" s="140"/>
      <c r="S2767" s="140"/>
    </row>
    <row r="2768" spans="14:19" ht="24">
      <c r="N2768" s="133" t="s">
        <v>7791</v>
      </c>
      <c r="O2768" s="133" t="s">
        <v>7813</v>
      </c>
      <c r="P2768" s="135" t="s">
        <v>2940</v>
      </c>
      <c r="Q2768" s="145" t="str">
        <f t="shared" si="44"/>
        <v>50 - HERENGUERVILLE</v>
      </c>
      <c r="R2768" s="140"/>
      <c r="S2768" s="140"/>
    </row>
    <row r="2769" spans="14:19" ht="24">
      <c r="N2769" s="133" t="s">
        <v>7791</v>
      </c>
      <c r="O2769" s="133" t="s">
        <v>7814</v>
      </c>
      <c r="P2769" s="135" t="s">
        <v>2939</v>
      </c>
      <c r="Q2769" s="145" t="str">
        <f t="shared" si="44"/>
        <v>50 - HEUGUEVILLE-SUR-SIENNE</v>
      </c>
      <c r="R2769" s="140"/>
      <c r="S2769" s="140"/>
    </row>
    <row r="2770" spans="14:19">
      <c r="N2770" s="133" t="s">
        <v>7791</v>
      </c>
      <c r="O2770" s="133" t="s">
        <v>7815</v>
      </c>
      <c r="P2770" s="135" t="s">
        <v>2920</v>
      </c>
      <c r="Q2770" s="145" t="str">
        <f t="shared" si="44"/>
        <v>50 - JULLOUVILLE</v>
      </c>
      <c r="R2770" s="140"/>
      <c r="S2770" s="140"/>
    </row>
    <row r="2771" spans="14:19" ht="24">
      <c r="N2771" s="133" t="s">
        <v>7791</v>
      </c>
      <c r="O2771" s="133" t="s">
        <v>7816</v>
      </c>
      <c r="P2771" s="135" t="s">
        <v>2932</v>
      </c>
      <c r="Q2771" s="145" t="str">
        <f t="shared" si="44"/>
        <v>50 - L’ETANG BERTRAND</v>
      </c>
      <c r="R2771" s="140">
        <v>44771</v>
      </c>
      <c r="S2771" s="140">
        <v>44806</v>
      </c>
    </row>
    <row r="2772" spans="14:19">
      <c r="N2772" s="133" t="s">
        <v>7791</v>
      </c>
      <c r="O2772" s="133" t="s">
        <v>7817</v>
      </c>
      <c r="P2772" s="135" t="s">
        <v>2952</v>
      </c>
      <c r="Q2772" s="145" t="str">
        <f t="shared" si="44"/>
        <v>50 - LA PERNELLE</v>
      </c>
      <c r="R2772" s="140"/>
      <c r="S2772" s="140"/>
    </row>
    <row r="2773" spans="14:19">
      <c r="N2773" s="133" t="s">
        <v>7791</v>
      </c>
      <c r="O2773" s="133" t="s">
        <v>7818</v>
      </c>
      <c r="P2773" s="135" t="s">
        <v>2941</v>
      </c>
      <c r="Q2773" s="145" t="str">
        <f t="shared" si="44"/>
        <v>50 - LIEUSAINT</v>
      </c>
      <c r="R2773" s="140">
        <v>44771</v>
      </c>
      <c r="S2773" s="140">
        <v>44806</v>
      </c>
    </row>
    <row r="2774" spans="14:19">
      <c r="N2774" s="133" t="s">
        <v>7791</v>
      </c>
      <c r="O2774" s="133" t="s">
        <v>7819</v>
      </c>
      <c r="P2774" s="135" t="s">
        <v>2942</v>
      </c>
      <c r="Q2774" s="145" t="str">
        <f t="shared" si="44"/>
        <v>50 - LOLIF</v>
      </c>
      <c r="R2774" s="140"/>
      <c r="S2774" s="140"/>
    </row>
    <row r="2775" spans="14:19">
      <c r="N2775" s="133" t="s">
        <v>7791</v>
      </c>
      <c r="O2775" s="133" t="s">
        <v>7820</v>
      </c>
      <c r="P2775" s="135" t="s">
        <v>2943</v>
      </c>
      <c r="Q2775" s="145" t="str">
        <f t="shared" si="44"/>
        <v>50 - MAGNEVILLE</v>
      </c>
      <c r="R2775" s="140">
        <v>44771</v>
      </c>
      <c r="S2775" s="140">
        <v>44806</v>
      </c>
    </row>
    <row r="2776" spans="14:19" ht="24">
      <c r="N2776" s="133" t="s">
        <v>7791</v>
      </c>
      <c r="O2776" s="133" t="s">
        <v>7821</v>
      </c>
      <c r="P2776" s="135" t="s">
        <v>2944</v>
      </c>
      <c r="Q2776" s="145" t="str">
        <f t="shared" si="44"/>
        <v>50 - MARCEY-LES-GREVES</v>
      </c>
      <c r="R2776" s="140"/>
      <c r="S2776" s="140"/>
    </row>
    <row r="2777" spans="14:19">
      <c r="N2777" s="133" t="s">
        <v>7791</v>
      </c>
      <c r="O2777" s="133" t="s">
        <v>7822</v>
      </c>
      <c r="P2777" s="135" t="s">
        <v>2945</v>
      </c>
      <c r="Q2777" s="145" t="str">
        <f t="shared" si="44"/>
        <v>50 - MARTINVAST</v>
      </c>
      <c r="R2777" s="140">
        <v>44771</v>
      </c>
      <c r="S2777" s="140">
        <v>44806</v>
      </c>
    </row>
    <row r="2778" spans="14:19" ht="24">
      <c r="N2778" s="133" t="s">
        <v>7791</v>
      </c>
      <c r="O2778" s="133" t="s">
        <v>7823</v>
      </c>
      <c r="P2778" s="135" t="s">
        <v>2946</v>
      </c>
      <c r="Q2778" s="145" t="str">
        <f t="shared" si="44"/>
        <v>50 - MONTMARTIN-SUR-MER</v>
      </c>
      <c r="R2778" s="140"/>
      <c r="S2778" s="140"/>
    </row>
    <row r="2779" spans="14:19">
      <c r="N2779" s="133" t="s">
        <v>7791</v>
      </c>
      <c r="O2779" s="133" t="s">
        <v>7824</v>
      </c>
      <c r="P2779" s="135" t="s">
        <v>2947</v>
      </c>
      <c r="Q2779" s="145" t="str">
        <f t="shared" si="44"/>
        <v>50 - MORVILLE</v>
      </c>
      <c r="R2779" s="140">
        <v>44771</v>
      </c>
      <c r="S2779" s="140">
        <v>44806</v>
      </c>
    </row>
    <row r="2780" spans="14:19">
      <c r="N2780" s="133" t="s">
        <v>7791</v>
      </c>
      <c r="O2780" s="133" t="s">
        <v>7825</v>
      </c>
      <c r="P2780" s="135" t="s">
        <v>2948</v>
      </c>
      <c r="Q2780" s="145" t="str">
        <f t="shared" si="44"/>
        <v>50 - NEGREVILLE</v>
      </c>
      <c r="R2780" s="140">
        <v>44771</v>
      </c>
      <c r="S2780" s="140">
        <v>44806</v>
      </c>
    </row>
    <row r="2781" spans="14:19">
      <c r="N2781" s="133" t="s">
        <v>7791</v>
      </c>
      <c r="O2781" s="133" t="s">
        <v>7826</v>
      </c>
      <c r="P2781" s="135" t="s">
        <v>2949</v>
      </c>
      <c r="Q2781" s="145" t="str">
        <f t="shared" si="44"/>
        <v>50 - NEHOU</v>
      </c>
      <c r="R2781" s="140">
        <v>44771</v>
      </c>
      <c r="S2781" s="140">
        <v>44806</v>
      </c>
    </row>
    <row r="2782" spans="14:19">
      <c r="N2782" s="133" t="s">
        <v>7791</v>
      </c>
      <c r="O2782" s="133" t="s">
        <v>7827</v>
      </c>
      <c r="P2782" s="135" t="s">
        <v>2950</v>
      </c>
      <c r="Q2782" s="145" t="str">
        <f t="shared" si="44"/>
        <v>50 - NOUAINVILLE</v>
      </c>
      <c r="R2782" s="140"/>
      <c r="S2782" s="140"/>
    </row>
    <row r="2783" spans="14:19" ht="24">
      <c r="N2783" s="133" t="s">
        <v>7791</v>
      </c>
      <c r="O2783" s="133" t="s">
        <v>7828</v>
      </c>
      <c r="P2783" s="135" t="s">
        <v>2951</v>
      </c>
      <c r="Q2783" s="145" t="str">
        <f t="shared" si="44"/>
        <v>50 - ORVAL SUR SIENNE</v>
      </c>
      <c r="R2783" s="140"/>
      <c r="S2783" s="140"/>
    </row>
    <row r="2784" spans="14:19">
      <c r="N2784" s="133" t="s">
        <v>7791</v>
      </c>
      <c r="O2784" s="133" t="s">
        <v>7829</v>
      </c>
      <c r="P2784" s="135" t="s">
        <v>2953</v>
      </c>
      <c r="Q2784" s="145" t="str">
        <f t="shared" si="44"/>
        <v>50 - PIERREVILLE</v>
      </c>
      <c r="R2784" s="140">
        <v>44771</v>
      </c>
      <c r="S2784" s="140">
        <v>44806</v>
      </c>
    </row>
    <row r="2785" spans="14:19">
      <c r="N2785" s="133" t="s">
        <v>7791</v>
      </c>
      <c r="O2785" s="133" t="s">
        <v>7830</v>
      </c>
      <c r="P2785" s="135" t="s">
        <v>2954</v>
      </c>
      <c r="Q2785" s="145" t="str">
        <f t="shared" si="44"/>
        <v>50 - QUETTEHOU</v>
      </c>
      <c r="R2785" s="140"/>
      <c r="S2785" s="140"/>
    </row>
    <row r="2786" spans="14:19" ht="24">
      <c r="N2786" s="133" t="s">
        <v>7791</v>
      </c>
      <c r="O2786" s="133" t="s">
        <v>7831</v>
      </c>
      <c r="P2786" s="135" t="s">
        <v>2955</v>
      </c>
      <c r="Q2786" s="145" t="str">
        <f t="shared" si="44"/>
        <v>50 - QUETTREVILLE-SUR-SIENNE</v>
      </c>
      <c r="R2786" s="140"/>
      <c r="S2786" s="140"/>
    </row>
    <row r="2787" spans="14:19" ht="84">
      <c r="N2787" s="133" t="s">
        <v>7791</v>
      </c>
      <c r="O2787" s="133" t="s">
        <v>7832</v>
      </c>
      <c r="P2787" s="135" t="s">
        <v>2956</v>
      </c>
      <c r="Q2787" s="145" t="str">
        <f t="shared" si="44"/>
        <v>50 - RAUVILLE LA BIGOT- PARTIE SITUÉE AU NORD DE LA D418 ET À L’OUEST DE LA D900</v>
      </c>
      <c r="R2787" s="140">
        <v>44771</v>
      </c>
      <c r="S2787" s="140">
        <v>44806</v>
      </c>
    </row>
    <row r="2788" spans="14:19" ht="84">
      <c r="N2788" s="133" t="s">
        <v>7791</v>
      </c>
      <c r="O2788" s="133" t="s">
        <v>7832</v>
      </c>
      <c r="P2788" s="135" t="s">
        <v>2957</v>
      </c>
      <c r="Q2788" s="145" t="str">
        <f t="shared" si="44"/>
        <v>50 - RAUVILLE LA BIGOT- PARTIE SITUÉE AU SUD DE LA D418 ET À L’EST DE LA D900</v>
      </c>
      <c r="R2788" s="140">
        <v>44771</v>
      </c>
      <c r="S2788" s="140">
        <v>44806</v>
      </c>
    </row>
    <row r="2789" spans="14:19" ht="24">
      <c r="N2789" s="133" t="s">
        <v>7791</v>
      </c>
      <c r="O2789" s="133" t="s">
        <v>7833</v>
      </c>
      <c r="P2789" s="135" t="s">
        <v>2958</v>
      </c>
      <c r="Q2789" s="145" t="str">
        <f t="shared" si="44"/>
        <v>50 - REGNEVILLE-SUR-MER</v>
      </c>
      <c r="R2789" s="140"/>
      <c r="S2789" s="140"/>
    </row>
    <row r="2790" spans="14:19">
      <c r="N2790" s="133" t="s">
        <v>7791</v>
      </c>
      <c r="O2790" s="133" t="s">
        <v>7834</v>
      </c>
      <c r="P2790" s="135" t="s">
        <v>2959</v>
      </c>
      <c r="Q2790" s="145" t="str">
        <f t="shared" si="44"/>
        <v>50 - REVILLE</v>
      </c>
      <c r="R2790" s="140"/>
      <c r="S2790" s="140"/>
    </row>
    <row r="2791" spans="14:19">
      <c r="N2791" s="133" t="s">
        <v>7791</v>
      </c>
      <c r="O2791" s="133" t="s">
        <v>7835</v>
      </c>
      <c r="P2791" s="135" t="s">
        <v>2960</v>
      </c>
      <c r="Q2791" s="145" t="str">
        <f t="shared" si="44"/>
        <v>50 - ROCHEVILLE</v>
      </c>
      <c r="R2791" s="140">
        <v>44771</v>
      </c>
      <c r="S2791" s="140">
        <v>44806</v>
      </c>
    </row>
    <row r="2792" spans="14:19" ht="36">
      <c r="N2792" s="133" t="s">
        <v>7791</v>
      </c>
      <c r="O2792" s="133" t="s">
        <v>7836</v>
      </c>
      <c r="P2792" s="135" t="s">
        <v>2962</v>
      </c>
      <c r="Q2792" s="145" t="str">
        <f t="shared" si="44"/>
        <v>50 - SAINT CHRISTOPHE DU FOC</v>
      </c>
      <c r="R2792" s="140">
        <v>44771</v>
      </c>
      <c r="S2792" s="140">
        <v>44806</v>
      </c>
    </row>
    <row r="2793" spans="14:19" ht="36">
      <c r="N2793" s="133" t="s">
        <v>7791</v>
      </c>
      <c r="O2793" s="133" t="s">
        <v>7837</v>
      </c>
      <c r="P2793" s="135" t="s">
        <v>2963</v>
      </c>
      <c r="Q2793" s="145" t="str">
        <f t="shared" si="44"/>
        <v>50 - SAINT GERMAIN LE GAILLARD</v>
      </c>
      <c r="R2793" s="140">
        <v>44771</v>
      </c>
      <c r="S2793" s="140">
        <v>44806</v>
      </c>
    </row>
    <row r="2794" spans="14:19" ht="36">
      <c r="N2794" s="133" t="s">
        <v>7791</v>
      </c>
      <c r="O2794" s="133" t="s">
        <v>7838</v>
      </c>
      <c r="P2794" s="135" t="s">
        <v>2964</v>
      </c>
      <c r="Q2794" s="145" t="str">
        <f t="shared" si="44"/>
        <v>50 - SAINT JACQUES DE NEHOU</v>
      </c>
      <c r="R2794" s="140">
        <v>44771</v>
      </c>
      <c r="S2794" s="140">
        <v>44806</v>
      </c>
    </row>
    <row r="2795" spans="14:19">
      <c r="N2795" s="133" t="s">
        <v>7791</v>
      </c>
      <c r="O2795" s="133" t="s">
        <v>7839</v>
      </c>
      <c r="P2795" s="135" t="s">
        <v>2966</v>
      </c>
      <c r="Q2795" s="145" t="str">
        <f t="shared" si="44"/>
        <v>50 - SAINT JOSEPH</v>
      </c>
      <c r="R2795" s="140">
        <v>44771</v>
      </c>
      <c r="S2795" s="140">
        <v>44806</v>
      </c>
    </row>
    <row r="2796" spans="14:19" ht="24">
      <c r="N2796" s="133" t="s">
        <v>7791</v>
      </c>
      <c r="O2796" s="133" t="s">
        <v>7840</v>
      </c>
      <c r="P2796" s="135" t="s">
        <v>2967</v>
      </c>
      <c r="Q2796" s="145" t="str">
        <f t="shared" si="44"/>
        <v>50 - SAINT MARTIN LE GREARD</v>
      </c>
      <c r="R2796" s="140">
        <v>44771</v>
      </c>
      <c r="S2796" s="140">
        <v>44806</v>
      </c>
    </row>
    <row r="2797" spans="14:19" ht="24">
      <c r="N2797" s="133" t="s">
        <v>7791</v>
      </c>
      <c r="O2797" s="133" t="s">
        <v>7841</v>
      </c>
      <c r="P2797" s="135" t="s">
        <v>2969</v>
      </c>
      <c r="Q2797" s="145" t="str">
        <f t="shared" si="44"/>
        <v>50 - SAINT PIERRE D’ARTHEGLISE</v>
      </c>
      <c r="R2797" s="140">
        <v>44771</v>
      </c>
      <c r="S2797" s="140">
        <v>44806</v>
      </c>
    </row>
    <row r="2798" spans="14:19" ht="24">
      <c r="N2798" s="133" t="s">
        <v>7791</v>
      </c>
      <c r="O2798" s="133" t="s">
        <v>7842</v>
      </c>
      <c r="P2798" s="135" t="s">
        <v>2961</v>
      </c>
      <c r="Q2798" s="145" t="str">
        <f t="shared" si="44"/>
        <v>50 - SAINT-AUBIN-DES-PREAUX</v>
      </c>
      <c r="R2798" s="140"/>
      <c r="S2798" s="140"/>
    </row>
    <row r="2799" spans="14:19" ht="24">
      <c r="N2799" s="133" t="s">
        <v>7791</v>
      </c>
      <c r="O2799" s="133" t="s">
        <v>7843</v>
      </c>
      <c r="P2799" s="135" t="s">
        <v>2965</v>
      </c>
      <c r="Q2799" s="145" t="str">
        <f t="shared" si="44"/>
        <v>50 - SAINT-JEAN-LE-THOMAS</v>
      </c>
      <c r="R2799" s="140"/>
      <c r="S2799" s="140"/>
    </row>
    <row r="2800" spans="14:19" ht="24">
      <c r="N2800" s="133" t="s">
        <v>7791</v>
      </c>
      <c r="O2800" s="133" t="s">
        <v>7844</v>
      </c>
      <c r="P2800" s="135" t="s">
        <v>2968</v>
      </c>
      <c r="Q2800" s="145" t="str">
        <f t="shared" si="44"/>
        <v>50 - SAINT-PAIR-SUR-MER</v>
      </c>
      <c r="R2800" s="140"/>
      <c r="S2800" s="140"/>
    </row>
    <row r="2801" spans="14:19" ht="24">
      <c r="N2801" s="133" t="s">
        <v>7791</v>
      </c>
      <c r="O2801" s="133" t="s">
        <v>7845</v>
      </c>
      <c r="P2801" s="135" t="s">
        <v>2970</v>
      </c>
      <c r="Q2801" s="145" t="str">
        <f t="shared" si="44"/>
        <v>50 - SAINT-PIERRE-LANGERS</v>
      </c>
      <c r="R2801" s="140"/>
      <c r="S2801" s="140"/>
    </row>
    <row r="2802" spans="14:19" ht="24">
      <c r="N2802" s="133" t="s">
        <v>7791</v>
      </c>
      <c r="O2802" s="133" t="s">
        <v>7846</v>
      </c>
      <c r="P2802" s="135" t="s">
        <v>2971</v>
      </c>
      <c r="Q2802" s="145" t="str">
        <f t="shared" si="44"/>
        <v>50 - SAINT-VAAST-LA-HOUGUE</v>
      </c>
      <c r="R2802" s="140"/>
      <c r="S2802" s="140"/>
    </row>
    <row r="2803" spans="14:19" ht="24">
      <c r="N2803" s="133" t="s">
        <v>7791</v>
      </c>
      <c r="O2803" s="133" t="s">
        <v>7847</v>
      </c>
      <c r="P2803" s="135" t="s">
        <v>2972</v>
      </c>
      <c r="Q2803" s="145" t="str">
        <f t="shared" si="44"/>
        <v>50 - SARTILLY-BAIE-BOCAGE</v>
      </c>
      <c r="R2803" s="140"/>
      <c r="S2803" s="140"/>
    </row>
    <row r="2804" spans="14:19">
      <c r="N2804" s="133" t="s">
        <v>7791</v>
      </c>
      <c r="O2804" s="133" t="s">
        <v>7848</v>
      </c>
      <c r="P2804" s="135" t="s">
        <v>2973</v>
      </c>
      <c r="Q2804" s="145" t="str">
        <f t="shared" si="44"/>
        <v>50 - SIDEVILLE</v>
      </c>
      <c r="R2804" s="140">
        <v>44771</v>
      </c>
      <c r="S2804" s="140">
        <v>44806</v>
      </c>
    </row>
    <row r="2805" spans="14:19" ht="24">
      <c r="N2805" s="133" t="s">
        <v>7791</v>
      </c>
      <c r="O2805" s="133" t="s">
        <v>7849</v>
      </c>
      <c r="P2805" s="135" t="s">
        <v>2974</v>
      </c>
      <c r="Q2805" s="145" t="str">
        <f t="shared" si="44"/>
        <v>50 - SORTOSVILLE EN BEAUMONT</v>
      </c>
      <c r="R2805" s="140">
        <v>44771</v>
      </c>
      <c r="S2805" s="140">
        <v>44806</v>
      </c>
    </row>
    <row r="2806" spans="14:19" ht="48">
      <c r="N2806" s="133" t="s">
        <v>7791</v>
      </c>
      <c r="O2806" s="133" t="s">
        <v>7850</v>
      </c>
      <c r="P2806" s="135" t="s">
        <v>2975</v>
      </c>
      <c r="Q2806" s="145" t="str">
        <f t="shared" si="44"/>
        <v>50 - SOTTEVAST- PARTIE SITUÉE AU NORD DE LA D62</v>
      </c>
      <c r="R2806" s="140">
        <v>44771</v>
      </c>
      <c r="S2806" s="140">
        <v>44806</v>
      </c>
    </row>
    <row r="2807" spans="14:19" ht="48">
      <c r="N2807" s="133" t="s">
        <v>7791</v>
      </c>
      <c r="O2807" s="133" t="s">
        <v>7850</v>
      </c>
      <c r="P2807" s="135" t="s">
        <v>2976</v>
      </c>
      <c r="Q2807" s="145" t="str">
        <f t="shared" si="44"/>
        <v>50 - SOTTEVAST- PARTIE SITUÉE AU SUD DE LA D62</v>
      </c>
      <c r="R2807" s="140">
        <v>44771</v>
      </c>
      <c r="S2807" s="140">
        <v>44806</v>
      </c>
    </row>
    <row r="2808" spans="14:19">
      <c r="N2808" s="133" t="s">
        <v>7791</v>
      </c>
      <c r="O2808" s="133" t="s">
        <v>7851</v>
      </c>
      <c r="P2808" s="135" t="s">
        <v>2977</v>
      </c>
      <c r="Q2808" s="145" t="str">
        <f t="shared" si="44"/>
        <v>50 - SOTTEVILLE</v>
      </c>
      <c r="R2808" s="140">
        <v>44771</v>
      </c>
      <c r="S2808" s="140">
        <v>44806</v>
      </c>
    </row>
    <row r="2809" spans="14:19">
      <c r="N2809" s="133" t="s">
        <v>7791</v>
      </c>
      <c r="O2809" s="133" t="s">
        <v>7852</v>
      </c>
      <c r="P2809" s="135" t="s">
        <v>2978</v>
      </c>
      <c r="Q2809" s="145" t="str">
        <f t="shared" si="44"/>
        <v>50 - TOLLEVAST</v>
      </c>
      <c r="R2809" s="140">
        <v>44771</v>
      </c>
      <c r="S2809" s="140">
        <v>44806</v>
      </c>
    </row>
    <row r="2810" spans="14:19" ht="24">
      <c r="N2810" s="133" t="s">
        <v>7791</v>
      </c>
      <c r="O2810" s="133" t="s">
        <v>7853</v>
      </c>
      <c r="P2810" s="135" t="s">
        <v>2979</v>
      </c>
      <c r="Q2810" s="145" t="str">
        <f t="shared" si="44"/>
        <v>50 - TOURVILLE-SUR-SIENNE</v>
      </c>
      <c r="R2810" s="140"/>
      <c r="S2810" s="140"/>
    </row>
    <row r="2811" spans="14:19">
      <c r="N2811" s="133" t="s">
        <v>7791</v>
      </c>
      <c r="O2811" s="133" t="s">
        <v>7854</v>
      </c>
      <c r="P2811" s="135" t="s">
        <v>2980</v>
      </c>
      <c r="Q2811" s="145" t="str">
        <f t="shared" si="44"/>
        <v>50 - VAINS</v>
      </c>
      <c r="R2811" s="140"/>
      <c r="S2811" s="140"/>
    </row>
    <row r="2812" spans="14:19">
      <c r="N2812" s="133" t="s">
        <v>7791</v>
      </c>
      <c r="O2812" s="133" t="s">
        <v>7855</v>
      </c>
      <c r="P2812" s="135" t="s">
        <v>2981</v>
      </c>
      <c r="Q2812" s="145" t="str">
        <f t="shared" si="44"/>
        <v>50 - VALOGNES</v>
      </c>
      <c r="R2812" s="140">
        <v>44771</v>
      </c>
      <c r="S2812" s="140">
        <v>44806</v>
      </c>
    </row>
    <row r="2813" spans="14:19">
      <c r="N2813" s="133" t="s">
        <v>7791</v>
      </c>
      <c r="O2813" s="133" t="s">
        <v>7856</v>
      </c>
      <c r="P2813" s="135" t="s">
        <v>2982</v>
      </c>
      <c r="Q2813" s="145" t="str">
        <f t="shared" si="44"/>
        <v>50 - VIRANDEVILLE</v>
      </c>
      <c r="R2813" s="140">
        <v>44771</v>
      </c>
      <c r="S2813" s="140">
        <v>44806</v>
      </c>
    </row>
    <row r="2814" spans="14:19" ht="24">
      <c r="N2814" s="133" t="s">
        <v>7791</v>
      </c>
      <c r="O2814" s="133" t="s">
        <v>7857</v>
      </c>
      <c r="P2814" s="135" t="s">
        <v>2983</v>
      </c>
      <c r="Q2814" s="145" t="str">
        <f t="shared" si="44"/>
        <v>50 - YVETOT BOCAGE</v>
      </c>
      <c r="R2814" s="140">
        <v>44771</v>
      </c>
      <c r="S2814" s="140">
        <v>44806</v>
      </c>
    </row>
    <row r="2815" spans="14:19">
      <c r="N2815" s="133" t="s">
        <v>7858</v>
      </c>
      <c r="O2815" s="133" t="s">
        <v>7859</v>
      </c>
      <c r="P2815" s="135" t="s">
        <v>2984</v>
      </c>
      <c r="Q2815" s="145" t="str">
        <f t="shared" si="44"/>
        <v>51 - ARRIGNY</v>
      </c>
      <c r="R2815" s="140"/>
      <c r="S2815" s="140"/>
    </row>
    <row r="2816" spans="14:19" ht="24">
      <c r="N2816" s="133" t="s">
        <v>7858</v>
      </c>
      <c r="O2816" s="133" t="s">
        <v>7860</v>
      </c>
      <c r="P2816" s="135" t="s">
        <v>2985</v>
      </c>
      <c r="Q2816" s="145" t="str">
        <f t="shared" si="44"/>
        <v>51 - BELVAL-EN-ARGONNE</v>
      </c>
      <c r="R2816" s="140"/>
      <c r="S2816" s="140"/>
    </row>
    <row r="2817" spans="14:19" ht="24">
      <c r="N2817" s="133" t="s">
        <v>7858</v>
      </c>
      <c r="O2817" s="133" t="s">
        <v>7861</v>
      </c>
      <c r="P2817" s="135" t="s">
        <v>2988</v>
      </c>
      <c r="Q2817" s="145" t="str">
        <f t="shared" si="44"/>
        <v>51 - CHATILLON-SUR-BROUE</v>
      </c>
      <c r="R2817" s="140"/>
      <c r="S2817" s="140"/>
    </row>
    <row r="2818" spans="14:19">
      <c r="N2818" s="133" t="s">
        <v>7858</v>
      </c>
      <c r="O2818" s="133" t="s">
        <v>7862</v>
      </c>
      <c r="P2818" s="135" t="s">
        <v>2990</v>
      </c>
      <c r="Q2818" s="145" t="str">
        <f t="shared" si="44"/>
        <v>51 - DROSNAY</v>
      </c>
      <c r="R2818" s="140"/>
      <c r="S2818" s="140"/>
    </row>
    <row r="2819" spans="14:19">
      <c r="N2819" s="133" t="s">
        <v>7858</v>
      </c>
      <c r="O2819" s="133" t="s">
        <v>7863</v>
      </c>
      <c r="P2819" s="135" t="s">
        <v>2991</v>
      </c>
      <c r="Q2819" s="145" t="str">
        <f t="shared" si="44"/>
        <v>51 - ECLAIRES</v>
      </c>
      <c r="R2819" s="140"/>
      <c r="S2819" s="140"/>
    </row>
    <row r="2820" spans="14:19">
      <c r="N2820" s="133" t="s">
        <v>7858</v>
      </c>
      <c r="O2820" s="133" t="s">
        <v>7864</v>
      </c>
      <c r="P2820" s="135" t="s">
        <v>2992</v>
      </c>
      <c r="Q2820" s="145" t="str">
        <f t="shared" si="44"/>
        <v>51 - ECOLLEMONT</v>
      </c>
      <c r="R2820" s="140"/>
      <c r="S2820" s="140"/>
    </row>
    <row r="2821" spans="14:19" ht="36">
      <c r="N2821" s="133" t="s">
        <v>7858</v>
      </c>
      <c r="O2821" s="133" t="s">
        <v>7865</v>
      </c>
      <c r="P2821" s="135" t="s">
        <v>2993</v>
      </c>
      <c r="Q2821" s="145" t="str">
        <f t="shared" si="44"/>
        <v>51 - GIFFAUMONT-CHAMPAUBERT</v>
      </c>
      <c r="R2821" s="140"/>
      <c r="S2821" s="140"/>
    </row>
    <row r="2822" spans="14:19" ht="24">
      <c r="N2822" s="133" t="s">
        <v>7858</v>
      </c>
      <c r="O2822" s="133" t="s">
        <v>7866</v>
      </c>
      <c r="P2822" s="135" t="s">
        <v>2994</v>
      </c>
      <c r="Q2822" s="145" t="str">
        <f t="shared" si="44"/>
        <v>51 - GIVRY-EN-ARGONNE</v>
      </c>
      <c r="R2822" s="140"/>
      <c r="S2822" s="140"/>
    </row>
    <row r="2823" spans="14:19" ht="24">
      <c r="N2823" s="133" t="s">
        <v>7858</v>
      </c>
      <c r="O2823" s="133" t="s">
        <v>7867</v>
      </c>
      <c r="P2823" s="135" t="s">
        <v>2998</v>
      </c>
      <c r="Q2823" s="145" t="str">
        <f t="shared" si="44"/>
        <v>51 - LA NEUVILLE-AUX-BOIS</v>
      </c>
      <c r="R2823" s="140"/>
      <c r="S2823" s="140"/>
    </row>
    <row r="2824" spans="14:19">
      <c r="N2824" s="133" t="s">
        <v>7858</v>
      </c>
      <c r="O2824" s="133" t="s">
        <v>7868</v>
      </c>
      <c r="P2824" s="135" t="s">
        <v>2996</v>
      </c>
      <c r="Q2824" s="145" t="str">
        <f t="shared" si="44"/>
        <v>51 - LANDRICOURT</v>
      </c>
      <c r="R2824" s="140"/>
      <c r="S2824" s="140"/>
    </row>
    <row r="2825" spans="14:19">
      <c r="N2825" s="133" t="s">
        <v>7858</v>
      </c>
      <c r="O2825" s="133" t="s">
        <v>7869</v>
      </c>
      <c r="P2825" s="135" t="s">
        <v>2997</v>
      </c>
      <c r="Q2825" s="145" t="str">
        <f t="shared" si="44"/>
        <v>51 - LARZICOURT</v>
      </c>
      <c r="R2825" s="140"/>
      <c r="S2825" s="140"/>
    </row>
    <row r="2826" spans="14:19">
      <c r="N2826" s="133" t="s">
        <v>7858</v>
      </c>
      <c r="O2826" s="133" t="s">
        <v>7870</v>
      </c>
      <c r="P2826" s="135" t="s">
        <v>2987</v>
      </c>
      <c r="Q2826" s="145" t="str">
        <f t="shared" si="44"/>
        <v>51 - LE CHATELIER</v>
      </c>
      <c r="R2826" s="140"/>
      <c r="S2826" s="140"/>
    </row>
    <row r="2827" spans="14:19">
      <c r="N2827" s="133" t="s">
        <v>7858</v>
      </c>
      <c r="O2827" s="133" t="s">
        <v>7871</v>
      </c>
      <c r="P2827" s="135" t="s">
        <v>2989</v>
      </c>
      <c r="Q2827" s="145" t="str">
        <f t="shared" ref="Q2827:Q2890" si="45">CONCATENATE(N2827," - ",P2827)</f>
        <v>51 - LE CHEMIN</v>
      </c>
      <c r="R2827" s="140"/>
      <c r="S2827" s="140"/>
    </row>
    <row r="2828" spans="14:19" ht="24">
      <c r="N2828" s="133" t="s">
        <v>7858</v>
      </c>
      <c r="O2828" s="133" t="s">
        <v>7872</v>
      </c>
      <c r="P2828" s="135" t="s">
        <v>3001</v>
      </c>
      <c r="Q2828" s="145" t="str">
        <f t="shared" si="45"/>
        <v>51 - LE VIEIL-DAMPIERRE</v>
      </c>
      <c r="R2828" s="140"/>
      <c r="S2828" s="140"/>
    </row>
    <row r="2829" spans="14:19" ht="36">
      <c r="N2829" s="133" t="s">
        <v>7858</v>
      </c>
      <c r="O2829" s="133" t="s">
        <v>7873</v>
      </c>
      <c r="P2829" s="135" t="s">
        <v>2986</v>
      </c>
      <c r="Q2829" s="145" t="str">
        <f t="shared" si="45"/>
        <v>51 - LES CHARMONTOIS</v>
      </c>
      <c r="R2829" s="140"/>
      <c r="S2829" s="140"/>
    </row>
    <row r="2830" spans="14:19">
      <c r="N2830" s="133" t="s">
        <v>7858</v>
      </c>
      <c r="O2830" s="133" t="s">
        <v>7874</v>
      </c>
      <c r="P2830" s="135" t="s">
        <v>2999</v>
      </c>
      <c r="Q2830" s="145" t="str">
        <f t="shared" si="45"/>
        <v>51 - OUTINES</v>
      </c>
      <c r="R2830" s="140"/>
      <c r="S2830" s="140"/>
    </row>
    <row r="2831" spans="14:19" ht="36">
      <c r="N2831" s="133" t="s">
        <v>7858</v>
      </c>
      <c r="O2831" s="133" t="s">
        <v>7875</v>
      </c>
      <c r="P2831" s="135" t="s">
        <v>2995</v>
      </c>
      <c r="Q2831" s="145" t="str">
        <f t="shared" si="45"/>
        <v>51 - SAINTE-MARIE-DU-LAC-NUISEMENT</v>
      </c>
      <c r="R2831" s="140"/>
      <c r="S2831" s="140"/>
    </row>
    <row r="2832" spans="14:19" ht="60">
      <c r="N2832" s="133" t="s">
        <v>7858</v>
      </c>
      <c r="O2832" s="133" t="s">
        <v>7876</v>
      </c>
      <c r="P2832" s="135" t="s">
        <v>3000</v>
      </c>
      <c r="Q2832" s="145" t="str">
        <f t="shared" si="45"/>
        <v>51 - SAINT-REMY-EN-BOUZEMONT-SAINT-GENEST-ET-ISSON</v>
      </c>
      <c r="R2832" s="140"/>
      <c r="S2832" s="140"/>
    </row>
    <row r="2833" spans="14:19" ht="36">
      <c r="N2833" s="133" t="s">
        <v>7877</v>
      </c>
      <c r="O2833" s="133" t="s">
        <v>7878</v>
      </c>
      <c r="P2833" s="135" t="s">
        <v>3006</v>
      </c>
      <c r="Q2833" s="145" t="str">
        <f t="shared" si="45"/>
        <v>52 - DROYES (RIVES DERVOISES)</v>
      </c>
      <c r="R2833" s="140"/>
      <c r="S2833" s="140"/>
    </row>
    <row r="2834" spans="14:19" ht="48">
      <c r="N2834" s="133" t="s">
        <v>7877</v>
      </c>
      <c r="O2834" s="133" t="s">
        <v>7879</v>
      </c>
      <c r="P2834" s="135" t="s">
        <v>3002</v>
      </c>
      <c r="Q2834" s="145" t="str">
        <f t="shared" si="45"/>
        <v>52 - ECLARON-BRAUCOURT-SAINTE-LIVIERE</v>
      </c>
      <c r="R2834" s="140"/>
      <c r="S2834" s="140"/>
    </row>
    <row r="2835" spans="14:19">
      <c r="N2835" s="133" t="s">
        <v>7877</v>
      </c>
      <c r="O2835" s="133" t="s">
        <v>7880</v>
      </c>
      <c r="P2835" s="135" t="s">
        <v>3003</v>
      </c>
      <c r="Q2835" s="145" t="str">
        <f t="shared" si="45"/>
        <v>52 - FRAMPAS</v>
      </c>
      <c r="R2835" s="140"/>
      <c r="S2835" s="140"/>
    </row>
    <row r="2836" spans="14:19" ht="60">
      <c r="N2836" s="133" t="s">
        <v>7877</v>
      </c>
      <c r="O2836" s="133" t="s">
        <v>7881</v>
      </c>
      <c r="P2836" s="135" t="s">
        <v>3004</v>
      </c>
      <c r="Q2836" s="145" t="str">
        <f t="shared" si="45"/>
        <v>52 - LA PORTE DU DER : uniquement au nord de la D384</v>
      </c>
      <c r="R2836" s="140"/>
      <c r="S2836" s="140"/>
    </row>
    <row r="2837" spans="14:19">
      <c r="N2837" s="133" t="s">
        <v>7877</v>
      </c>
      <c r="O2837" s="133" t="s">
        <v>7882</v>
      </c>
      <c r="P2837" s="135" t="s">
        <v>3005</v>
      </c>
      <c r="Q2837" s="145" t="str">
        <f t="shared" si="45"/>
        <v>52 - PLANRUPT</v>
      </c>
      <c r="R2837" s="140"/>
      <c r="S2837" s="140"/>
    </row>
    <row r="2838" spans="14:19">
      <c r="N2838" s="133" t="s">
        <v>7883</v>
      </c>
      <c r="O2838" s="133" t="s">
        <v>7884</v>
      </c>
      <c r="P2838" s="135" t="s">
        <v>3007</v>
      </c>
      <c r="Q2838" s="145" t="str">
        <f t="shared" si="45"/>
        <v>53 - ASTILLE</v>
      </c>
      <c r="R2838" s="140"/>
      <c r="S2838" s="140"/>
    </row>
    <row r="2839" spans="14:19">
      <c r="N2839" s="133" t="s">
        <v>7883</v>
      </c>
      <c r="O2839" s="133" t="s">
        <v>7885</v>
      </c>
      <c r="P2839" s="135" t="s">
        <v>3008</v>
      </c>
      <c r="Q2839" s="145" t="str">
        <f t="shared" si="45"/>
        <v>53 - ATHEE</v>
      </c>
      <c r="R2839" s="140">
        <v>44607</v>
      </c>
      <c r="S2839" s="140">
        <v>44638</v>
      </c>
    </row>
    <row r="2840" spans="14:19">
      <c r="N2840" s="133" t="s">
        <v>7883</v>
      </c>
      <c r="O2840" s="133" t="s">
        <v>7886</v>
      </c>
      <c r="P2840" s="135" t="s">
        <v>3009</v>
      </c>
      <c r="Q2840" s="145" t="str">
        <f t="shared" si="45"/>
        <v>53 - BALLOTS</v>
      </c>
      <c r="R2840" s="140">
        <v>44607</v>
      </c>
      <c r="S2840" s="140">
        <v>44638</v>
      </c>
    </row>
    <row r="2841" spans="14:19" ht="24">
      <c r="N2841" s="133" t="s">
        <v>7883</v>
      </c>
      <c r="O2841" s="133" t="s">
        <v>7887</v>
      </c>
      <c r="P2841" s="135" t="s">
        <v>3010</v>
      </c>
      <c r="Q2841" s="145" t="str">
        <f t="shared" si="45"/>
        <v>53 - BEAULIEU SUR OUDON</v>
      </c>
      <c r="R2841" s="140"/>
      <c r="S2841" s="140"/>
    </row>
    <row r="2842" spans="14:19" ht="24">
      <c r="N2842" s="133" t="s">
        <v>7883</v>
      </c>
      <c r="O2842" s="133" t="s">
        <v>7888</v>
      </c>
      <c r="P2842" s="135" t="s">
        <v>3011</v>
      </c>
      <c r="Q2842" s="145" t="str">
        <f t="shared" si="45"/>
        <v>53 - BOUCHAMPS-LES-CRAON</v>
      </c>
      <c r="R2842" s="140">
        <v>44607</v>
      </c>
      <c r="S2842" s="140">
        <v>44638</v>
      </c>
    </row>
    <row r="2843" spans="14:19">
      <c r="N2843" s="133" t="s">
        <v>7883</v>
      </c>
      <c r="O2843" s="133" t="s">
        <v>7889</v>
      </c>
      <c r="P2843" s="135" t="s">
        <v>3013</v>
      </c>
      <c r="Q2843" s="145" t="str">
        <f t="shared" si="45"/>
        <v>53 - CHERANCE</v>
      </c>
      <c r="R2843" s="140">
        <v>44607</v>
      </c>
      <c r="S2843" s="140">
        <v>44638</v>
      </c>
    </row>
    <row r="2844" spans="14:19">
      <c r="N2844" s="133" t="s">
        <v>7883</v>
      </c>
      <c r="O2844" s="133" t="s">
        <v>7890</v>
      </c>
      <c r="P2844" s="135" t="s">
        <v>3014</v>
      </c>
      <c r="Q2844" s="145" t="str">
        <f t="shared" si="45"/>
        <v>53 - CONGRIER</v>
      </c>
      <c r="R2844" s="140">
        <v>44607</v>
      </c>
      <c r="S2844" s="140">
        <v>44638</v>
      </c>
    </row>
    <row r="2845" spans="14:19">
      <c r="N2845" s="133" t="s">
        <v>7883</v>
      </c>
      <c r="O2845" s="133" t="s">
        <v>7891</v>
      </c>
      <c r="P2845" s="135" t="s">
        <v>3015</v>
      </c>
      <c r="Q2845" s="145" t="str">
        <f t="shared" si="45"/>
        <v>53 - COSMES</v>
      </c>
      <c r="R2845" s="140"/>
      <c r="S2845" s="140"/>
    </row>
    <row r="2846" spans="14:19" ht="24">
      <c r="N2846" s="133" t="s">
        <v>7883</v>
      </c>
      <c r="O2846" s="133" t="s">
        <v>7892</v>
      </c>
      <c r="P2846" s="135" t="s">
        <v>3016</v>
      </c>
      <c r="Q2846" s="145" t="str">
        <f t="shared" si="45"/>
        <v>53 - COSSE LE VIVIEN</v>
      </c>
      <c r="R2846" s="140"/>
      <c r="S2846" s="140"/>
    </row>
    <row r="2847" spans="14:19">
      <c r="N2847" s="133" t="s">
        <v>7883</v>
      </c>
      <c r="O2847" s="133" t="s">
        <v>7893</v>
      </c>
      <c r="P2847" s="135" t="s">
        <v>3017</v>
      </c>
      <c r="Q2847" s="145" t="str">
        <f t="shared" si="45"/>
        <v>53 - COURBEVEILLE</v>
      </c>
      <c r="R2847" s="140"/>
      <c r="S2847" s="140"/>
    </row>
    <row r="2848" spans="14:19">
      <c r="N2848" s="133" t="s">
        <v>7883</v>
      </c>
      <c r="O2848" s="133" t="s">
        <v>7894</v>
      </c>
      <c r="P2848" s="135" t="s">
        <v>3018</v>
      </c>
      <c r="Q2848" s="145" t="str">
        <f t="shared" si="45"/>
        <v>53 - CRAON</v>
      </c>
      <c r="R2848" s="140">
        <v>44607</v>
      </c>
      <c r="S2848" s="140">
        <v>44638</v>
      </c>
    </row>
    <row r="2849" spans="14:19">
      <c r="N2849" s="133" t="s">
        <v>7883</v>
      </c>
      <c r="O2849" s="133" t="s">
        <v>7895</v>
      </c>
      <c r="P2849" s="135" t="s">
        <v>3019</v>
      </c>
      <c r="Q2849" s="145" t="str">
        <f t="shared" si="45"/>
        <v>53 - CUILLE</v>
      </c>
      <c r="R2849" s="140"/>
      <c r="S2849" s="140"/>
    </row>
    <row r="2850" spans="14:19">
      <c r="N2850" s="133" t="s">
        <v>7883</v>
      </c>
      <c r="O2850" s="133" t="s">
        <v>7896</v>
      </c>
      <c r="P2850" s="135" t="s">
        <v>3020</v>
      </c>
      <c r="Q2850" s="145" t="str">
        <f t="shared" si="45"/>
        <v>53 - DENAZE</v>
      </c>
      <c r="R2850" s="140"/>
      <c r="S2850" s="140"/>
    </row>
    <row r="2851" spans="14:19" ht="24">
      <c r="N2851" s="133" t="s">
        <v>7883</v>
      </c>
      <c r="O2851" s="133" t="s">
        <v>7897</v>
      </c>
      <c r="P2851" s="135" t="s">
        <v>3021</v>
      </c>
      <c r="Q2851" s="145" t="str">
        <f t="shared" si="45"/>
        <v>53 - FONTAINE COUVERTE</v>
      </c>
      <c r="R2851" s="140"/>
      <c r="S2851" s="140"/>
    </row>
    <row r="2852" spans="14:19">
      <c r="N2852" s="133" t="s">
        <v>7883</v>
      </c>
      <c r="O2852" s="133" t="s">
        <v>7898</v>
      </c>
      <c r="P2852" s="135" t="s">
        <v>3022</v>
      </c>
      <c r="Q2852" s="145" t="str">
        <f t="shared" si="45"/>
        <v>53 - GASTINES</v>
      </c>
      <c r="R2852" s="140"/>
      <c r="S2852" s="140"/>
    </row>
    <row r="2853" spans="14:19">
      <c r="N2853" s="133" t="s">
        <v>7883</v>
      </c>
      <c r="O2853" s="133">
        <v>53033</v>
      </c>
      <c r="P2853" s="135" t="s">
        <v>285</v>
      </c>
      <c r="Q2853" s="145" t="str">
        <f t="shared" si="45"/>
        <v>53 - LA BOISSIERE</v>
      </c>
      <c r="R2853" s="140">
        <v>44607</v>
      </c>
      <c r="S2853" s="140">
        <v>44638</v>
      </c>
    </row>
    <row r="2854" spans="14:19" ht="24">
      <c r="N2854" s="133" t="s">
        <v>7883</v>
      </c>
      <c r="O2854" s="133" t="s">
        <v>7899</v>
      </c>
      <c r="P2854" s="135" t="s">
        <v>3012</v>
      </c>
      <c r="Q2854" s="145" t="str">
        <f t="shared" si="45"/>
        <v>53 - LA CHAPELLE CRAONNAISE</v>
      </c>
      <c r="R2854" s="140"/>
      <c r="S2854" s="140"/>
    </row>
    <row r="2855" spans="14:19">
      <c r="N2855" s="133" t="s">
        <v>7883</v>
      </c>
      <c r="O2855" s="133" t="s">
        <v>7900</v>
      </c>
      <c r="P2855" s="135" t="s">
        <v>3030</v>
      </c>
      <c r="Q2855" s="145" t="str">
        <f t="shared" si="45"/>
        <v>53 - LA ROE</v>
      </c>
      <c r="R2855" s="140">
        <v>44607</v>
      </c>
      <c r="S2855" s="140">
        <v>44638</v>
      </c>
    </row>
    <row r="2856" spans="14:19" ht="24">
      <c r="N2856" s="133" t="s">
        <v>7883</v>
      </c>
      <c r="O2856" s="133" t="s">
        <v>7901</v>
      </c>
      <c r="P2856" s="135" t="s">
        <v>3038</v>
      </c>
      <c r="Q2856" s="145" t="str">
        <f t="shared" si="45"/>
        <v>53 - LA SELLE-CRAONNAISE</v>
      </c>
      <c r="R2856" s="140">
        <v>44607</v>
      </c>
      <c r="S2856" s="140">
        <v>44638</v>
      </c>
    </row>
    <row r="2857" spans="14:19">
      <c r="N2857" s="133" t="s">
        <v>7883</v>
      </c>
      <c r="O2857" s="133" t="s">
        <v>7902</v>
      </c>
      <c r="P2857" s="135" t="s">
        <v>3023</v>
      </c>
      <c r="Q2857" s="145" t="str">
        <f t="shared" si="45"/>
        <v>53 - LAUBRIERES</v>
      </c>
      <c r="R2857" s="140"/>
      <c r="S2857" s="140"/>
    </row>
    <row r="2858" spans="14:19" ht="24">
      <c r="N2858" s="133" t="s">
        <v>7883</v>
      </c>
      <c r="O2858" s="133" t="s">
        <v>7903</v>
      </c>
      <c r="P2858" s="135" t="s">
        <v>3024</v>
      </c>
      <c r="Q2858" s="145" t="str">
        <f t="shared" si="45"/>
        <v>53 - LIVRE-LA-TOUCHE</v>
      </c>
      <c r="R2858" s="140">
        <v>44607</v>
      </c>
      <c r="S2858" s="140">
        <v>44638</v>
      </c>
    </row>
    <row r="2859" spans="14:19">
      <c r="N2859" s="133" t="s">
        <v>7883</v>
      </c>
      <c r="O2859" s="133" t="s">
        <v>7904</v>
      </c>
      <c r="P2859" s="135" t="s">
        <v>3025</v>
      </c>
      <c r="Q2859" s="145" t="str">
        <f t="shared" si="45"/>
        <v>53 - MEE</v>
      </c>
      <c r="R2859" s="140">
        <v>44607</v>
      </c>
      <c r="S2859" s="140">
        <v>44638</v>
      </c>
    </row>
    <row r="2860" spans="14:19">
      <c r="N2860" s="133" t="s">
        <v>7883</v>
      </c>
      <c r="O2860" s="133" t="s">
        <v>7905</v>
      </c>
      <c r="P2860" s="135" t="s">
        <v>3026</v>
      </c>
      <c r="Q2860" s="145" t="str">
        <f t="shared" si="45"/>
        <v>53 - MERAL</v>
      </c>
      <c r="R2860" s="140"/>
      <c r="S2860" s="140"/>
    </row>
    <row r="2861" spans="14:19">
      <c r="N2861" s="133" t="s">
        <v>7883</v>
      </c>
      <c r="O2861" s="133" t="s">
        <v>7906</v>
      </c>
      <c r="P2861" s="135" t="s">
        <v>456</v>
      </c>
      <c r="Q2861" s="145" t="str">
        <f t="shared" si="45"/>
        <v>53 - MONTJEAN</v>
      </c>
      <c r="R2861" s="140"/>
      <c r="S2861" s="140"/>
    </row>
    <row r="2862" spans="14:19">
      <c r="N2862" s="133" t="s">
        <v>7883</v>
      </c>
      <c r="O2862" s="133" t="s">
        <v>7907</v>
      </c>
      <c r="P2862" s="135" t="s">
        <v>3027</v>
      </c>
      <c r="Q2862" s="145" t="str">
        <f t="shared" si="45"/>
        <v>53 - NIAFLES</v>
      </c>
      <c r="R2862" s="140">
        <v>44607</v>
      </c>
      <c r="S2862" s="140">
        <v>44638</v>
      </c>
    </row>
    <row r="2863" spans="14:19">
      <c r="N2863" s="133" t="s">
        <v>7883</v>
      </c>
      <c r="O2863" s="133" t="s">
        <v>7908</v>
      </c>
      <c r="P2863" s="135" t="s">
        <v>3028</v>
      </c>
      <c r="Q2863" s="145" t="str">
        <f t="shared" si="45"/>
        <v>53 - POMMERIEUX</v>
      </c>
      <c r="R2863" s="140">
        <v>44607</v>
      </c>
      <c r="S2863" s="140">
        <v>44638</v>
      </c>
    </row>
    <row r="2864" spans="14:19">
      <c r="N2864" s="133" t="s">
        <v>7883</v>
      </c>
      <c r="O2864" s="133" t="s">
        <v>7909</v>
      </c>
      <c r="P2864" s="135" t="s">
        <v>3029</v>
      </c>
      <c r="Q2864" s="145" t="str">
        <f t="shared" si="45"/>
        <v>53 - RENAZE</v>
      </c>
      <c r="R2864" s="140">
        <v>44607</v>
      </c>
      <c r="S2864" s="140">
        <v>44638</v>
      </c>
    </row>
    <row r="2865" spans="14:19">
      <c r="N2865" s="133" t="s">
        <v>7883</v>
      </c>
      <c r="O2865" s="133" t="s">
        <v>7910</v>
      </c>
      <c r="P2865" s="135" t="s">
        <v>3035</v>
      </c>
      <c r="Q2865" s="145" t="str">
        <f t="shared" si="45"/>
        <v>53 - SAINT POIX</v>
      </c>
      <c r="R2865" s="140"/>
      <c r="S2865" s="140"/>
    </row>
    <row r="2866" spans="14:19" ht="24">
      <c r="N2866" s="133" t="s">
        <v>7883</v>
      </c>
      <c r="O2866" s="133" t="s">
        <v>7911</v>
      </c>
      <c r="P2866" s="135" t="s">
        <v>3031</v>
      </c>
      <c r="Q2866" s="145" t="str">
        <f t="shared" si="45"/>
        <v>53 - SAINT-AIGNAN-SUR-ROE</v>
      </c>
      <c r="R2866" s="140">
        <v>44607</v>
      </c>
      <c r="S2866" s="140">
        <v>44638</v>
      </c>
    </row>
    <row r="2867" spans="14:19">
      <c r="N2867" s="133" t="s">
        <v>7883</v>
      </c>
      <c r="O2867" s="133" t="s">
        <v>7912</v>
      </c>
      <c r="P2867" s="135" t="s">
        <v>3032</v>
      </c>
      <c r="Q2867" s="145" t="str">
        <f t="shared" si="45"/>
        <v>53 - SAINT-ERBLON</v>
      </c>
      <c r="R2867" s="140">
        <v>44607</v>
      </c>
      <c r="S2867" s="140">
        <v>44638</v>
      </c>
    </row>
    <row r="2868" spans="14:19" ht="24">
      <c r="N2868" s="133" t="s">
        <v>7883</v>
      </c>
      <c r="O2868" s="133" t="s">
        <v>7913</v>
      </c>
      <c r="P2868" s="135" t="s">
        <v>3033</v>
      </c>
      <c r="Q2868" s="145" t="str">
        <f t="shared" si="45"/>
        <v>53 - SAINT-MARTIN-DU-LIMET</v>
      </c>
      <c r="R2868" s="140">
        <v>44607</v>
      </c>
      <c r="S2868" s="140">
        <v>44638</v>
      </c>
    </row>
    <row r="2869" spans="14:19" ht="24">
      <c r="N2869" s="133" t="s">
        <v>7883</v>
      </c>
      <c r="O2869" s="133" t="s">
        <v>7914</v>
      </c>
      <c r="P2869" s="135" t="s">
        <v>3034</v>
      </c>
      <c r="Q2869" s="145" t="str">
        <f t="shared" si="45"/>
        <v>53 - SAINT-MICHEL-DE-LA-ROE</v>
      </c>
      <c r="R2869" s="140">
        <v>44607</v>
      </c>
      <c r="S2869" s="140">
        <v>44638</v>
      </c>
    </row>
    <row r="2870" spans="14:19" ht="36">
      <c r="N2870" s="133" t="s">
        <v>7883</v>
      </c>
      <c r="O2870" s="133" t="s">
        <v>7915</v>
      </c>
      <c r="P2870" s="135" t="s">
        <v>3036</v>
      </c>
      <c r="Q2870" s="145" t="str">
        <f t="shared" si="45"/>
        <v>53 - SAINT-QUENTIN-LES-ANGES</v>
      </c>
      <c r="R2870" s="140">
        <v>44630</v>
      </c>
      <c r="S2870" s="140">
        <v>44638</v>
      </c>
    </row>
    <row r="2871" spans="14:19" ht="36">
      <c r="N2871" s="133" t="s">
        <v>7883</v>
      </c>
      <c r="O2871" s="133" t="s">
        <v>7916</v>
      </c>
      <c r="P2871" s="135" t="s">
        <v>3037</v>
      </c>
      <c r="Q2871" s="145" t="str">
        <f t="shared" si="45"/>
        <v>53 - SAINT-SATURNIN-DU-LIMET</v>
      </c>
      <c r="R2871" s="140">
        <v>44607</v>
      </c>
      <c r="S2871" s="140">
        <v>44638</v>
      </c>
    </row>
    <row r="2872" spans="14:19">
      <c r="N2872" s="133" t="s">
        <v>7917</v>
      </c>
      <c r="O2872" s="133" t="s">
        <v>7918</v>
      </c>
      <c r="P2872" s="135" t="s">
        <v>3039</v>
      </c>
      <c r="Q2872" s="145" t="str">
        <f t="shared" si="45"/>
        <v xml:space="preserve">54 - ANDILLY </v>
      </c>
      <c r="R2872" s="140"/>
      <c r="S2872" s="140"/>
    </row>
    <row r="2873" spans="14:19">
      <c r="N2873" s="133" t="s">
        <v>7917</v>
      </c>
      <c r="O2873" s="133" t="s">
        <v>7919</v>
      </c>
      <c r="P2873" s="135" t="s">
        <v>3040</v>
      </c>
      <c r="Q2873" s="145" t="str">
        <f t="shared" si="45"/>
        <v xml:space="preserve">54 - ANSAUVILLE </v>
      </c>
      <c r="R2873" s="140"/>
      <c r="S2873" s="140"/>
    </row>
    <row r="2874" spans="14:19">
      <c r="N2874" s="133" t="s">
        <v>7917</v>
      </c>
      <c r="O2874" s="133" t="s">
        <v>7920</v>
      </c>
      <c r="P2874" s="135" t="s">
        <v>3041</v>
      </c>
      <c r="Q2874" s="145" t="str">
        <f t="shared" si="45"/>
        <v>54 - AVRAINVILLE</v>
      </c>
      <c r="R2874" s="140"/>
      <c r="S2874" s="140"/>
    </row>
    <row r="2875" spans="14:19">
      <c r="N2875" s="133" t="s">
        <v>7917</v>
      </c>
      <c r="O2875" s="133" t="s">
        <v>7921</v>
      </c>
      <c r="P2875" s="135" t="s">
        <v>3042</v>
      </c>
      <c r="Q2875" s="145" t="str">
        <f t="shared" si="45"/>
        <v xml:space="preserve">54 - BEAUMONT </v>
      </c>
      <c r="R2875" s="140"/>
      <c r="S2875" s="140"/>
    </row>
    <row r="2876" spans="14:19">
      <c r="N2876" s="133" t="s">
        <v>7917</v>
      </c>
      <c r="O2876" s="133" t="s">
        <v>7922</v>
      </c>
      <c r="P2876" s="135" t="s">
        <v>3043</v>
      </c>
      <c r="Q2876" s="145" t="str">
        <f t="shared" si="45"/>
        <v xml:space="preserve">54 - BERNECOURT </v>
      </c>
      <c r="R2876" s="140"/>
      <c r="S2876" s="140"/>
    </row>
    <row r="2877" spans="14:19">
      <c r="N2877" s="133" t="s">
        <v>7917</v>
      </c>
      <c r="O2877" s="133" t="s">
        <v>7923</v>
      </c>
      <c r="P2877" s="135" t="s">
        <v>3044</v>
      </c>
      <c r="Q2877" s="145" t="str">
        <f t="shared" si="45"/>
        <v xml:space="preserve">54 - BOUCQ </v>
      </c>
      <c r="R2877" s="140"/>
      <c r="S2877" s="140"/>
    </row>
    <row r="2878" spans="14:19" ht="24">
      <c r="N2878" s="133" t="s">
        <v>7917</v>
      </c>
      <c r="O2878" s="133" t="s">
        <v>7924</v>
      </c>
      <c r="P2878" s="135" t="s">
        <v>3045</v>
      </c>
      <c r="Q2878" s="145" t="str">
        <f t="shared" si="45"/>
        <v xml:space="preserve">54 - BOUILLONVILLE </v>
      </c>
      <c r="R2878" s="140"/>
      <c r="S2878" s="140"/>
    </row>
    <row r="2879" spans="14:19">
      <c r="N2879" s="133" t="s">
        <v>7917</v>
      </c>
      <c r="O2879" s="133" t="s">
        <v>7925</v>
      </c>
      <c r="P2879" s="135" t="s">
        <v>3046</v>
      </c>
      <c r="Q2879" s="145" t="str">
        <f t="shared" si="45"/>
        <v xml:space="preserve">54 - BOUVRON </v>
      </c>
      <c r="R2879" s="140"/>
      <c r="S2879" s="140"/>
    </row>
    <row r="2880" spans="14:19">
      <c r="N2880" s="133" t="s">
        <v>7917</v>
      </c>
      <c r="O2880" s="133" t="s">
        <v>7926</v>
      </c>
      <c r="P2880" s="135" t="s">
        <v>3047</v>
      </c>
      <c r="Q2880" s="145" t="str">
        <f t="shared" si="45"/>
        <v>54 - BRULEY</v>
      </c>
      <c r="R2880" s="140"/>
      <c r="S2880" s="140"/>
    </row>
    <row r="2881" spans="14:19" ht="24">
      <c r="N2881" s="133" t="s">
        <v>7917</v>
      </c>
      <c r="O2881" s="133" t="s">
        <v>7927</v>
      </c>
      <c r="P2881" s="135" t="s">
        <v>3048</v>
      </c>
      <c r="Q2881" s="145" t="str">
        <f t="shared" si="45"/>
        <v xml:space="preserve">54 - CHAMBLEY-BUSSIERES </v>
      </c>
      <c r="R2881" s="140"/>
      <c r="S2881" s="140"/>
    </row>
    <row r="2882" spans="14:19">
      <c r="N2882" s="133" t="s">
        <v>7917</v>
      </c>
      <c r="O2882" s="133" t="s">
        <v>7928</v>
      </c>
      <c r="P2882" s="135" t="s">
        <v>3049</v>
      </c>
      <c r="Q2882" s="145" t="str">
        <f t="shared" si="45"/>
        <v xml:space="preserve">54 - CHAREY </v>
      </c>
      <c r="R2882" s="140"/>
      <c r="S2882" s="140"/>
    </row>
    <row r="2883" spans="14:19">
      <c r="N2883" s="133" t="s">
        <v>7917</v>
      </c>
      <c r="O2883" s="133" t="s">
        <v>7929</v>
      </c>
      <c r="P2883" s="135" t="s">
        <v>3050</v>
      </c>
      <c r="Q2883" s="145" t="str">
        <f t="shared" si="45"/>
        <v xml:space="preserve">54 - DAMPVITOUX </v>
      </c>
      <c r="R2883" s="140"/>
      <c r="S2883" s="140"/>
    </row>
    <row r="2884" spans="14:19" ht="24">
      <c r="N2884" s="133" t="s">
        <v>7917</v>
      </c>
      <c r="O2884" s="133" t="s">
        <v>7930</v>
      </c>
      <c r="P2884" s="135" t="s">
        <v>3051</v>
      </c>
      <c r="Q2884" s="145" t="str">
        <f t="shared" si="45"/>
        <v>54 - DOMEVRE-EN-HAYE</v>
      </c>
      <c r="R2884" s="140"/>
      <c r="S2884" s="140"/>
    </row>
    <row r="2885" spans="14:19" ht="24">
      <c r="N2885" s="133" t="s">
        <v>7917</v>
      </c>
      <c r="O2885" s="133" t="s">
        <v>7931</v>
      </c>
      <c r="P2885" s="135" t="s">
        <v>3052</v>
      </c>
      <c r="Q2885" s="145" t="str">
        <f t="shared" si="45"/>
        <v xml:space="preserve">54 - DOMMARTIN-LA-CHAUSSEE </v>
      </c>
      <c r="R2885" s="140"/>
      <c r="S2885" s="140"/>
    </row>
    <row r="2886" spans="14:19">
      <c r="N2886" s="133" t="s">
        <v>7917</v>
      </c>
      <c r="O2886" s="133" t="s">
        <v>7932</v>
      </c>
      <c r="P2886" s="135" t="s">
        <v>3053</v>
      </c>
      <c r="Q2886" s="145" t="str">
        <f t="shared" si="45"/>
        <v>54 - ECROUVES</v>
      </c>
      <c r="R2886" s="140"/>
      <c r="S2886" s="140"/>
    </row>
    <row r="2887" spans="14:19" ht="24">
      <c r="N2887" s="133" t="s">
        <v>7917</v>
      </c>
      <c r="O2887" s="133" t="s">
        <v>7933</v>
      </c>
      <c r="P2887" s="135" t="s">
        <v>3054</v>
      </c>
      <c r="Q2887" s="145" t="str">
        <f t="shared" si="45"/>
        <v xml:space="preserve">54 - ESSEY-ET-MAIZERAIS </v>
      </c>
      <c r="R2887" s="140"/>
      <c r="S2887" s="140"/>
    </row>
    <row r="2888" spans="14:19">
      <c r="N2888" s="133" t="s">
        <v>7917</v>
      </c>
      <c r="O2888" s="133" t="s">
        <v>7934</v>
      </c>
      <c r="P2888" s="135" t="s">
        <v>3055</v>
      </c>
      <c r="Q2888" s="145" t="str">
        <f t="shared" si="45"/>
        <v xml:space="preserve">54 - EUVEZIN </v>
      </c>
      <c r="R2888" s="140"/>
      <c r="S2888" s="140"/>
    </row>
    <row r="2889" spans="14:19">
      <c r="N2889" s="133" t="s">
        <v>7917</v>
      </c>
      <c r="O2889" s="133" t="s">
        <v>7935</v>
      </c>
      <c r="P2889" s="135" t="s">
        <v>3056</v>
      </c>
      <c r="Q2889" s="145" t="str">
        <f t="shared" si="45"/>
        <v xml:space="preserve">54 - FLIREY </v>
      </c>
      <c r="R2889" s="140"/>
      <c r="S2889" s="140"/>
    </row>
    <row r="2890" spans="14:19">
      <c r="N2890" s="133" t="s">
        <v>7917</v>
      </c>
      <c r="O2890" s="133" t="s">
        <v>7936</v>
      </c>
      <c r="P2890" s="135" t="s">
        <v>3057</v>
      </c>
      <c r="Q2890" s="145" t="str">
        <f t="shared" si="45"/>
        <v xml:space="preserve">54 - FOUG </v>
      </c>
      <c r="R2890" s="140"/>
      <c r="S2890" s="140"/>
    </row>
    <row r="2891" spans="14:19">
      <c r="N2891" s="133" t="s">
        <v>7917</v>
      </c>
      <c r="O2891" s="133" t="s">
        <v>7937</v>
      </c>
      <c r="P2891" s="135" t="s">
        <v>3058</v>
      </c>
      <c r="Q2891" s="145" t="str">
        <f t="shared" ref="Q2891:Q2954" si="46">CONCATENATE(N2891," - ",P2891)</f>
        <v>54 - FRANCHEVILLE</v>
      </c>
      <c r="R2891" s="140"/>
      <c r="S2891" s="140"/>
    </row>
    <row r="2892" spans="14:19">
      <c r="N2892" s="133" t="s">
        <v>7917</v>
      </c>
      <c r="O2892" s="133" t="s">
        <v>7938</v>
      </c>
      <c r="P2892" s="135" t="s">
        <v>3059</v>
      </c>
      <c r="Q2892" s="145" t="str">
        <f t="shared" si="46"/>
        <v xml:space="preserve">54 - GRAND-FAILLY </v>
      </c>
      <c r="R2892" s="140"/>
      <c r="S2892" s="140"/>
    </row>
    <row r="2893" spans="14:19" ht="24">
      <c r="N2893" s="133" t="s">
        <v>7917</v>
      </c>
      <c r="O2893" s="133" t="s">
        <v>7939</v>
      </c>
      <c r="P2893" s="135" t="s">
        <v>3060</v>
      </c>
      <c r="Q2893" s="145" t="str">
        <f t="shared" si="46"/>
        <v xml:space="preserve">54 - GROSROUVRES </v>
      </c>
      <c r="R2893" s="140"/>
      <c r="S2893" s="140"/>
    </row>
    <row r="2894" spans="14:19">
      <c r="N2894" s="133" t="s">
        <v>7917</v>
      </c>
      <c r="O2894" s="133" t="s">
        <v>7940</v>
      </c>
      <c r="P2894" s="135" t="s">
        <v>3061</v>
      </c>
      <c r="Q2894" s="145" t="str">
        <f t="shared" si="46"/>
        <v xml:space="preserve">54 - HAGEVILLE </v>
      </c>
      <c r="R2894" s="140"/>
      <c r="S2894" s="140"/>
    </row>
    <row r="2895" spans="14:19">
      <c r="N2895" s="133" t="s">
        <v>7917</v>
      </c>
      <c r="O2895" s="133" t="s">
        <v>7941</v>
      </c>
      <c r="P2895" s="135" t="s">
        <v>3062</v>
      </c>
      <c r="Q2895" s="145" t="str">
        <f t="shared" si="46"/>
        <v xml:space="preserve">54 - HAMONVILLE </v>
      </c>
      <c r="R2895" s="140"/>
      <c r="S2895" s="140"/>
    </row>
    <row r="2896" spans="14:19">
      <c r="N2896" s="133" t="s">
        <v>7917</v>
      </c>
      <c r="O2896" s="133" t="s">
        <v>7942</v>
      </c>
      <c r="P2896" s="135" t="s">
        <v>3063</v>
      </c>
      <c r="Q2896" s="145" t="str">
        <f t="shared" si="46"/>
        <v xml:space="preserve">54 - JAULNY </v>
      </c>
      <c r="R2896" s="140"/>
      <c r="S2896" s="140"/>
    </row>
    <row r="2897" spans="14:19">
      <c r="N2897" s="133" t="s">
        <v>7917</v>
      </c>
      <c r="O2897" s="133" t="s">
        <v>7943</v>
      </c>
      <c r="P2897" s="135" t="s">
        <v>3064</v>
      </c>
      <c r="Q2897" s="145" t="str">
        <f t="shared" si="46"/>
        <v xml:space="preserve">54 - LAGNEY </v>
      </c>
      <c r="R2897" s="140"/>
      <c r="S2897" s="140"/>
    </row>
    <row r="2898" spans="14:19" ht="36">
      <c r="N2898" s="133" t="s">
        <v>7917</v>
      </c>
      <c r="O2898" s="133" t="s">
        <v>7944</v>
      </c>
      <c r="P2898" s="135" t="s">
        <v>3065</v>
      </c>
      <c r="Q2898" s="145" t="str">
        <f t="shared" si="46"/>
        <v xml:space="preserve">54 - LANEUVEVILLE-DERRIERE-FOUG </v>
      </c>
      <c r="R2898" s="140"/>
      <c r="S2898" s="140"/>
    </row>
    <row r="2899" spans="14:19" ht="24">
      <c r="N2899" s="133" t="s">
        <v>7917</v>
      </c>
      <c r="O2899" s="133" t="s">
        <v>7945</v>
      </c>
      <c r="P2899" s="135" t="s">
        <v>3066</v>
      </c>
      <c r="Q2899" s="145" t="str">
        <f t="shared" si="46"/>
        <v xml:space="preserve">54 - LAY-SAINT-REMY </v>
      </c>
      <c r="R2899" s="140"/>
      <c r="S2899" s="140"/>
    </row>
    <row r="2900" spans="14:19">
      <c r="N2900" s="133" t="s">
        <v>7917</v>
      </c>
      <c r="O2900" s="133" t="s">
        <v>7946</v>
      </c>
      <c r="P2900" s="135" t="s">
        <v>3067</v>
      </c>
      <c r="Q2900" s="145" t="str">
        <f t="shared" si="46"/>
        <v xml:space="preserve">54 - LUCEY </v>
      </c>
      <c r="R2900" s="140"/>
      <c r="S2900" s="140"/>
    </row>
    <row r="2901" spans="14:19" ht="36">
      <c r="N2901" s="133" t="s">
        <v>7917</v>
      </c>
      <c r="O2901" s="133" t="s">
        <v>7947</v>
      </c>
      <c r="P2901" s="135" t="s">
        <v>3068</v>
      </c>
      <c r="Q2901" s="145" t="str">
        <f t="shared" si="46"/>
        <v xml:space="preserve">54 - MANDRES-AUX-QUATRE-TOURS </v>
      </c>
      <c r="R2901" s="140"/>
      <c r="S2901" s="140"/>
    </row>
    <row r="2902" spans="14:19" ht="24">
      <c r="N2902" s="133" t="s">
        <v>7917</v>
      </c>
      <c r="O2902" s="133" t="s">
        <v>7948</v>
      </c>
      <c r="P2902" s="135" t="s">
        <v>3069</v>
      </c>
      <c r="Q2902" s="145" t="str">
        <f t="shared" si="46"/>
        <v xml:space="preserve">54 - MANONCOURT-EN-WOEVRE </v>
      </c>
      <c r="R2902" s="140"/>
      <c r="S2902" s="140"/>
    </row>
    <row r="2903" spans="14:19">
      <c r="N2903" s="133" t="s">
        <v>7917</v>
      </c>
      <c r="O2903" s="133" t="s">
        <v>7949</v>
      </c>
      <c r="P2903" s="135" t="s">
        <v>3070</v>
      </c>
      <c r="Q2903" s="145" t="str">
        <f t="shared" si="46"/>
        <v>54 - MANONVILLE</v>
      </c>
      <c r="R2903" s="140"/>
      <c r="S2903" s="140"/>
    </row>
    <row r="2904" spans="14:19" ht="24">
      <c r="N2904" s="133" t="s">
        <v>7917</v>
      </c>
      <c r="O2904" s="133" t="s">
        <v>7950</v>
      </c>
      <c r="P2904" s="135" t="s">
        <v>3071</v>
      </c>
      <c r="Q2904" s="145" t="str">
        <f t="shared" si="46"/>
        <v xml:space="preserve">54 - MENIL-LA-TOUR </v>
      </c>
      <c r="R2904" s="140"/>
      <c r="S2904" s="140"/>
    </row>
    <row r="2905" spans="14:19">
      <c r="N2905" s="133" t="s">
        <v>7917</v>
      </c>
      <c r="O2905" s="133" t="s">
        <v>7951</v>
      </c>
      <c r="P2905" s="135" t="s">
        <v>3072</v>
      </c>
      <c r="Q2905" s="145" t="str">
        <f t="shared" si="46"/>
        <v xml:space="preserve">54 - MINORVILLE </v>
      </c>
      <c r="R2905" s="140"/>
      <c r="S2905" s="140"/>
    </row>
    <row r="2906" spans="14:19" ht="24">
      <c r="N2906" s="133" t="s">
        <v>7917</v>
      </c>
      <c r="O2906" s="133" t="s">
        <v>7952</v>
      </c>
      <c r="P2906" s="135" t="s">
        <v>3073</v>
      </c>
      <c r="Q2906" s="145" t="str">
        <f t="shared" si="46"/>
        <v>54 - NOVIANT-AUX-PRES</v>
      </c>
      <c r="R2906" s="140"/>
      <c r="S2906" s="140"/>
    </row>
    <row r="2907" spans="14:19" ht="36">
      <c r="N2907" s="133" t="s">
        <v>7917</v>
      </c>
      <c r="O2907" s="133" t="s">
        <v>7953</v>
      </c>
      <c r="P2907" s="135" t="s">
        <v>3074</v>
      </c>
      <c r="Q2907" s="145" t="str">
        <f t="shared" si="46"/>
        <v>54 - PAGNEY-DERRIERE-BARINE</v>
      </c>
      <c r="R2907" s="140"/>
      <c r="S2907" s="140"/>
    </row>
    <row r="2908" spans="14:19">
      <c r="N2908" s="133" t="s">
        <v>7917</v>
      </c>
      <c r="O2908" s="133" t="s">
        <v>7954</v>
      </c>
      <c r="P2908" s="135" t="s">
        <v>3075</v>
      </c>
      <c r="Q2908" s="145" t="str">
        <f t="shared" si="46"/>
        <v xml:space="preserve">54 - PANNES </v>
      </c>
      <c r="R2908" s="140"/>
      <c r="S2908" s="140"/>
    </row>
    <row r="2909" spans="14:19">
      <c r="N2909" s="133" t="s">
        <v>7917</v>
      </c>
      <c r="O2909" s="133" t="s">
        <v>7955</v>
      </c>
      <c r="P2909" s="135" t="s">
        <v>3076</v>
      </c>
      <c r="Q2909" s="145" t="str">
        <f t="shared" si="46"/>
        <v xml:space="preserve">54 - PETIT-FAILLY </v>
      </c>
      <c r="R2909" s="140"/>
      <c r="S2909" s="140"/>
    </row>
    <row r="2910" spans="14:19" ht="24">
      <c r="N2910" s="133" t="s">
        <v>7917</v>
      </c>
      <c r="O2910" s="133" t="s">
        <v>7956</v>
      </c>
      <c r="P2910" s="135" t="s">
        <v>3077</v>
      </c>
      <c r="Q2910" s="145" t="str">
        <f t="shared" si="46"/>
        <v xml:space="preserve">54 - REMBERCOURT-SUR-MAD </v>
      </c>
      <c r="R2910" s="140"/>
      <c r="S2910" s="140"/>
    </row>
    <row r="2911" spans="14:19">
      <c r="N2911" s="133" t="s">
        <v>7917</v>
      </c>
      <c r="O2911" s="133" t="s">
        <v>7957</v>
      </c>
      <c r="P2911" s="135" t="s">
        <v>3078</v>
      </c>
      <c r="Q2911" s="145" t="str">
        <f t="shared" si="46"/>
        <v xml:space="preserve">54 - ROYAUMEIX </v>
      </c>
      <c r="R2911" s="140"/>
      <c r="S2911" s="140"/>
    </row>
    <row r="2912" spans="14:19" ht="24">
      <c r="N2912" s="133" t="s">
        <v>7917</v>
      </c>
      <c r="O2912" s="133" t="s">
        <v>7958</v>
      </c>
      <c r="P2912" s="135" t="s">
        <v>3079</v>
      </c>
      <c r="Q2912" s="145" t="str">
        <f t="shared" si="46"/>
        <v xml:space="preserve">54 - SAINT-BAUSSANT </v>
      </c>
      <c r="R2912" s="140"/>
      <c r="S2912" s="140"/>
    </row>
    <row r="2913" spans="14:19" ht="24">
      <c r="N2913" s="133" t="s">
        <v>7917</v>
      </c>
      <c r="O2913" s="133" t="s">
        <v>7959</v>
      </c>
      <c r="P2913" s="135" t="s">
        <v>3080</v>
      </c>
      <c r="Q2913" s="145" t="str">
        <f t="shared" si="46"/>
        <v xml:space="preserve">54 - SAINT-JULIEN-LES-GORZE </v>
      </c>
      <c r="R2913" s="140"/>
      <c r="S2913" s="140"/>
    </row>
    <row r="2914" spans="14:19">
      <c r="N2914" s="133" t="s">
        <v>7917</v>
      </c>
      <c r="O2914" s="133" t="s">
        <v>7960</v>
      </c>
      <c r="P2914" s="135" t="s">
        <v>3081</v>
      </c>
      <c r="Q2914" s="145" t="str">
        <f t="shared" si="46"/>
        <v xml:space="preserve">54 - SANZEY </v>
      </c>
      <c r="R2914" s="140"/>
      <c r="S2914" s="140"/>
    </row>
    <row r="2915" spans="14:19">
      <c r="N2915" s="133" t="s">
        <v>7917</v>
      </c>
      <c r="O2915" s="133" t="s">
        <v>7961</v>
      </c>
      <c r="P2915" s="135" t="s">
        <v>3082</v>
      </c>
      <c r="Q2915" s="145" t="str">
        <f t="shared" si="46"/>
        <v xml:space="preserve">54 - SEICHEPREY </v>
      </c>
      <c r="R2915" s="140"/>
      <c r="S2915" s="140"/>
    </row>
    <row r="2916" spans="14:19">
      <c r="N2916" s="133" t="s">
        <v>7917</v>
      </c>
      <c r="O2916" s="133" t="s">
        <v>7962</v>
      </c>
      <c r="P2916" s="135" t="s">
        <v>3083</v>
      </c>
      <c r="Q2916" s="145" t="str">
        <f t="shared" si="46"/>
        <v xml:space="preserve">54 - SPONVILLE </v>
      </c>
      <c r="R2916" s="140"/>
      <c r="S2916" s="140"/>
    </row>
    <row r="2917" spans="14:19" ht="24">
      <c r="N2917" s="133" t="s">
        <v>7917</v>
      </c>
      <c r="O2917" s="133" t="s">
        <v>7963</v>
      </c>
      <c r="P2917" s="135" t="s">
        <v>3084</v>
      </c>
      <c r="Q2917" s="145" t="str">
        <f t="shared" si="46"/>
        <v xml:space="preserve">54 - THIAUCOURT-REGNIEVILLE </v>
      </c>
      <c r="R2917" s="140"/>
      <c r="S2917" s="140"/>
    </row>
    <row r="2918" spans="14:19">
      <c r="N2918" s="133" t="s">
        <v>7917</v>
      </c>
      <c r="O2918" s="133" t="s">
        <v>7964</v>
      </c>
      <c r="P2918" s="135" t="s">
        <v>3085</v>
      </c>
      <c r="Q2918" s="145" t="str">
        <f t="shared" si="46"/>
        <v>54 - TOUL</v>
      </c>
      <c r="R2918" s="140"/>
      <c r="S2918" s="140"/>
    </row>
    <row r="2919" spans="14:19" ht="24">
      <c r="N2919" s="133" t="s">
        <v>7917</v>
      </c>
      <c r="O2919" s="133" t="s">
        <v>7965</v>
      </c>
      <c r="P2919" s="135" t="s">
        <v>3086</v>
      </c>
      <c r="Q2919" s="145" t="str">
        <f t="shared" si="46"/>
        <v>54 - TREMBLECOURT</v>
      </c>
      <c r="R2919" s="140"/>
      <c r="S2919" s="140"/>
    </row>
    <row r="2920" spans="14:19">
      <c r="N2920" s="133" t="s">
        <v>7917</v>
      </c>
      <c r="O2920" s="133" t="s">
        <v>7966</v>
      </c>
      <c r="P2920" s="135" t="s">
        <v>3087</v>
      </c>
      <c r="Q2920" s="145" t="str">
        <f t="shared" si="46"/>
        <v xml:space="preserve">54 - TRONDES </v>
      </c>
      <c r="R2920" s="140"/>
      <c r="S2920" s="140"/>
    </row>
    <row r="2921" spans="14:19" ht="24">
      <c r="N2921" s="133" t="s">
        <v>7917</v>
      </c>
      <c r="O2921" s="133" t="s">
        <v>7967</v>
      </c>
      <c r="P2921" s="135" t="s">
        <v>3088</v>
      </c>
      <c r="Q2921" s="145" t="str">
        <f t="shared" si="46"/>
        <v xml:space="preserve">54 - VIEVILLE-EN-HAYE </v>
      </c>
      <c r="R2921" s="140"/>
      <c r="S2921" s="140"/>
    </row>
    <row r="2922" spans="14:19">
      <c r="N2922" s="133" t="s">
        <v>7917</v>
      </c>
      <c r="O2922" s="133" t="s">
        <v>7968</v>
      </c>
      <c r="P2922" s="135" t="s">
        <v>3089</v>
      </c>
      <c r="Q2922" s="145" t="str">
        <f t="shared" si="46"/>
        <v xml:space="preserve">54 - XAMMES </v>
      </c>
      <c r="R2922" s="140"/>
      <c r="S2922" s="140"/>
    </row>
    <row r="2923" spans="14:19">
      <c r="N2923" s="133" t="s">
        <v>7917</v>
      </c>
      <c r="O2923" s="133" t="s">
        <v>7969</v>
      </c>
      <c r="P2923" s="135" t="s">
        <v>3090</v>
      </c>
      <c r="Q2923" s="145" t="str">
        <f t="shared" si="46"/>
        <v xml:space="preserve">54 - XONVILLE </v>
      </c>
      <c r="R2923" s="140"/>
      <c r="S2923" s="140"/>
    </row>
    <row r="2924" spans="14:19" ht="24">
      <c r="N2924" s="133" t="s">
        <v>7970</v>
      </c>
      <c r="O2924" s="133" t="s">
        <v>7971</v>
      </c>
      <c r="P2924" s="135" t="s">
        <v>3091</v>
      </c>
      <c r="Q2924" s="145" t="str">
        <f t="shared" si="46"/>
        <v xml:space="preserve">55 - AMEL-SUR-L'ETANG </v>
      </c>
      <c r="R2924" s="140"/>
      <c r="S2924" s="140"/>
    </row>
    <row r="2925" spans="14:19" ht="24">
      <c r="N2925" s="133" t="s">
        <v>7970</v>
      </c>
      <c r="O2925" s="133" t="s">
        <v>7972</v>
      </c>
      <c r="P2925" s="135" t="s">
        <v>3092</v>
      </c>
      <c r="Q2925" s="145" t="str">
        <f t="shared" si="46"/>
        <v>55 - APREMONT-LA-FORET</v>
      </c>
      <c r="R2925" s="140">
        <v>44813</v>
      </c>
      <c r="S2925" s="140"/>
    </row>
    <row r="2926" spans="14:19" ht="24">
      <c r="N2926" s="133" t="s">
        <v>7970</v>
      </c>
      <c r="O2926" s="133" t="s">
        <v>7973</v>
      </c>
      <c r="P2926" s="135" t="s">
        <v>3093</v>
      </c>
      <c r="Q2926" s="145" t="str">
        <f t="shared" si="46"/>
        <v xml:space="preserve">55 - AVILLERS-SAINTE-CROIX </v>
      </c>
      <c r="R2926" s="140"/>
      <c r="S2926" s="140"/>
    </row>
    <row r="2927" spans="14:19" ht="36">
      <c r="N2927" s="133" t="s">
        <v>7970</v>
      </c>
      <c r="O2927" s="133" t="s">
        <v>7974</v>
      </c>
      <c r="P2927" s="135" t="s">
        <v>3094</v>
      </c>
      <c r="Q2927" s="145" t="str">
        <f t="shared" si="46"/>
        <v xml:space="preserve">55 - AZANNES-ET-SOUMAZANNES </v>
      </c>
      <c r="R2927" s="140"/>
      <c r="S2927" s="140"/>
    </row>
    <row r="2928" spans="14:19" ht="24">
      <c r="N2928" s="133" t="s">
        <v>7970</v>
      </c>
      <c r="O2928" s="133" t="s">
        <v>7975</v>
      </c>
      <c r="P2928" s="135" t="s">
        <v>3095</v>
      </c>
      <c r="Q2928" s="145" t="str">
        <f t="shared" si="46"/>
        <v>55 - BANNONCOURT</v>
      </c>
      <c r="R2928" s="140">
        <v>44813</v>
      </c>
      <c r="S2928" s="140"/>
    </row>
    <row r="2929" spans="14:19">
      <c r="N2929" s="133" t="s">
        <v>7970</v>
      </c>
      <c r="O2929" s="133" t="s">
        <v>7976</v>
      </c>
      <c r="P2929" s="135" t="s">
        <v>3096</v>
      </c>
      <c r="Q2929" s="145" t="str">
        <f t="shared" si="46"/>
        <v>55 - BAUDREMONT</v>
      </c>
      <c r="R2929" s="140">
        <v>44813</v>
      </c>
      <c r="S2929" s="140"/>
    </row>
    <row r="2930" spans="14:19" ht="36">
      <c r="N2930" s="133" t="s">
        <v>7970</v>
      </c>
      <c r="O2930" s="133" t="s">
        <v>7977</v>
      </c>
      <c r="P2930" s="135" t="s">
        <v>3097</v>
      </c>
      <c r="Q2930" s="145" t="str">
        <f t="shared" si="46"/>
        <v xml:space="preserve">55 - BEAUMONT-EN-VERDUNOIS </v>
      </c>
      <c r="R2930" s="140"/>
      <c r="S2930" s="140"/>
    </row>
    <row r="2931" spans="14:19" ht="24">
      <c r="N2931" s="133" t="s">
        <v>7970</v>
      </c>
      <c r="O2931" s="133" t="s">
        <v>7978</v>
      </c>
      <c r="P2931" s="135" t="s">
        <v>3098</v>
      </c>
      <c r="Q2931" s="145" t="str">
        <f t="shared" si="46"/>
        <v xml:space="preserve">55 - BENEY-EN-WOEVRE </v>
      </c>
      <c r="R2931" s="140"/>
      <c r="S2931" s="140"/>
    </row>
    <row r="2932" spans="14:19" ht="24">
      <c r="N2932" s="133" t="s">
        <v>7970</v>
      </c>
      <c r="O2932" s="133" t="s">
        <v>7979</v>
      </c>
      <c r="P2932" s="135" t="s">
        <v>3099</v>
      </c>
      <c r="Q2932" s="145" t="str">
        <f t="shared" si="46"/>
        <v xml:space="preserve">55 - BILLY-SOUS-MANGIENNES </v>
      </c>
      <c r="R2932" s="140"/>
      <c r="S2932" s="140"/>
    </row>
    <row r="2933" spans="14:19">
      <c r="N2933" s="133" t="s">
        <v>7970</v>
      </c>
      <c r="O2933" s="133" t="s">
        <v>7980</v>
      </c>
      <c r="P2933" s="135" t="s">
        <v>3100</v>
      </c>
      <c r="Q2933" s="145" t="str">
        <f t="shared" si="46"/>
        <v>55 - BISLEE</v>
      </c>
      <c r="R2933" s="140">
        <v>44813</v>
      </c>
      <c r="S2933" s="140"/>
    </row>
    <row r="2934" spans="14:19" ht="24">
      <c r="N2934" s="133" t="s">
        <v>7970</v>
      </c>
      <c r="O2934" s="133" t="s">
        <v>7981</v>
      </c>
      <c r="P2934" s="135" t="s">
        <v>3101</v>
      </c>
      <c r="Q2934" s="145" t="str">
        <f t="shared" si="46"/>
        <v>55 - BONCOURT-SUR-MEUSE</v>
      </c>
      <c r="R2934" s="140">
        <v>44813</v>
      </c>
      <c r="S2934" s="140"/>
    </row>
    <row r="2935" spans="14:19" ht="24">
      <c r="N2935" s="133" t="s">
        <v>7970</v>
      </c>
      <c r="O2935" s="133" t="s">
        <v>7982</v>
      </c>
      <c r="P2935" s="135" t="s">
        <v>3102</v>
      </c>
      <c r="Q2935" s="145" t="str">
        <f t="shared" si="46"/>
        <v xml:space="preserve">55 - BOUCONVILLE-SUR-MADT </v>
      </c>
      <c r="R2935" s="140"/>
      <c r="S2935" s="140"/>
    </row>
    <row r="2936" spans="14:19" ht="24">
      <c r="N2936" s="133" t="s">
        <v>7970</v>
      </c>
      <c r="O2936" s="133" t="s">
        <v>7983</v>
      </c>
      <c r="P2936" s="135" t="s">
        <v>3103</v>
      </c>
      <c r="Q2936" s="145" t="str">
        <f t="shared" si="46"/>
        <v xml:space="preserve">55 - BRABANT-SUR-MEUSE </v>
      </c>
      <c r="R2936" s="140"/>
      <c r="S2936" s="140"/>
    </row>
    <row r="2937" spans="14:19">
      <c r="N2937" s="133" t="s">
        <v>7970</v>
      </c>
      <c r="O2937" s="133" t="s">
        <v>7984</v>
      </c>
      <c r="P2937" s="135" t="s">
        <v>3104</v>
      </c>
      <c r="Q2937" s="145" t="str">
        <f t="shared" si="46"/>
        <v xml:space="preserve">55 - BREHEVILLE </v>
      </c>
      <c r="R2937" s="140"/>
      <c r="S2937" s="140"/>
    </row>
    <row r="2938" spans="14:19" ht="24">
      <c r="N2938" s="133" t="s">
        <v>7970</v>
      </c>
      <c r="O2938" s="133" t="s">
        <v>7985</v>
      </c>
      <c r="P2938" s="135" t="s">
        <v>3105</v>
      </c>
      <c r="Q2938" s="145" t="str">
        <f t="shared" si="46"/>
        <v xml:space="preserve">55 - BROUSSEY-RAULECOURT </v>
      </c>
      <c r="R2938" s="140"/>
      <c r="S2938" s="140"/>
    </row>
    <row r="2939" spans="14:19" ht="36">
      <c r="N2939" s="133" t="s">
        <v>7970</v>
      </c>
      <c r="O2939" s="133" t="s">
        <v>7986</v>
      </c>
      <c r="P2939" s="135" t="s">
        <v>3106</v>
      </c>
      <c r="Q2939" s="145" t="str">
        <f t="shared" si="46"/>
        <v xml:space="preserve">55 - BUXIERES-SOUS-LES-COTES </v>
      </c>
      <c r="R2939" s="140"/>
      <c r="S2939" s="140"/>
    </row>
    <row r="2940" spans="14:19">
      <c r="N2940" s="133" t="s">
        <v>7970</v>
      </c>
      <c r="O2940" s="133" t="s">
        <v>7987</v>
      </c>
      <c r="P2940" s="135" t="s">
        <v>3107</v>
      </c>
      <c r="Q2940" s="145" t="str">
        <f t="shared" si="46"/>
        <v xml:space="preserve">55 - CHAILLON </v>
      </c>
      <c r="R2940" s="140"/>
      <c r="S2940" s="140"/>
    </row>
    <row r="2941" spans="14:19" ht="36">
      <c r="N2941" s="133" t="s">
        <v>7970</v>
      </c>
      <c r="O2941" s="133" t="s">
        <v>7988</v>
      </c>
      <c r="P2941" s="135" t="s">
        <v>3108</v>
      </c>
      <c r="Q2941" s="145" t="str">
        <f t="shared" si="46"/>
        <v xml:space="preserve">55 - CHAUMONT-DEVANT-DAMVILLERS </v>
      </c>
      <c r="R2941" s="140"/>
      <c r="S2941" s="140"/>
    </row>
    <row r="2942" spans="14:19" ht="24">
      <c r="N2942" s="133" t="s">
        <v>7970</v>
      </c>
      <c r="O2942" s="133" t="s">
        <v>7989</v>
      </c>
      <c r="P2942" s="135" t="s">
        <v>3109</v>
      </c>
      <c r="Q2942" s="145" t="str">
        <f t="shared" si="46"/>
        <v>55 - CHAUVONCOURT</v>
      </c>
      <c r="R2942" s="140">
        <v>44813</v>
      </c>
      <c r="S2942" s="140"/>
    </row>
    <row r="2943" spans="14:19" ht="24">
      <c r="N2943" s="133" t="s">
        <v>7970</v>
      </c>
      <c r="O2943" s="133" t="s">
        <v>7990</v>
      </c>
      <c r="P2943" s="135" t="s">
        <v>3110</v>
      </c>
      <c r="Q2943" s="145" t="str">
        <f t="shared" si="46"/>
        <v>55 - CHONVILLE-MALAUMONT</v>
      </c>
      <c r="R2943" s="140">
        <v>44813</v>
      </c>
      <c r="S2943" s="140"/>
    </row>
    <row r="2944" spans="14:19">
      <c r="N2944" s="133" t="s">
        <v>7970</v>
      </c>
      <c r="O2944" s="133" t="s">
        <v>7991</v>
      </c>
      <c r="P2944" s="135" t="s">
        <v>3111</v>
      </c>
      <c r="Q2944" s="145" t="str">
        <f t="shared" si="46"/>
        <v xml:space="preserve">55 - CONSENVOYE </v>
      </c>
      <c r="R2944" s="140"/>
      <c r="S2944" s="140"/>
    </row>
    <row r="2945" spans="14:19" ht="24">
      <c r="N2945" s="133" t="s">
        <v>7970</v>
      </c>
      <c r="O2945" s="133" t="s">
        <v>7992</v>
      </c>
      <c r="P2945" s="135" t="s">
        <v>3112</v>
      </c>
      <c r="Q2945" s="145" t="str">
        <f t="shared" si="46"/>
        <v>55 - COURCELLES-EN-BARROIS</v>
      </c>
      <c r="R2945" s="140">
        <v>44813</v>
      </c>
      <c r="S2945" s="140"/>
    </row>
    <row r="2946" spans="14:19">
      <c r="N2946" s="133" t="s">
        <v>7970</v>
      </c>
      <c r="O2946" s="133" t="s">
        <v>7993</v>
      </c>
      <c r="P2946" s="135" t="s">
        <v>3113</v>
      </c>
      <c r="Q2946" s="145" t="str">
        <f t="shared" si="46"/>
        <v xml:space="preserve">55 - DAMVILLERS </v>
      </c>
      <c r="R2946" s="140"/>
      <c r="S2946" s="140"/>
    </row>
    <row r="2947" spans="14:19">
      <c r="N2947" s="133" t="s">
        <v>7970</v>
      </c>
      <c r="O2947" s="133" t="s">
        <v>7994</v>
      </c>
      <c r="P2947" s="135" t="s">
        <v>3114</v>
      </c>
      <c r="Q2947" s="145" t="str">
        <f t="shared" si="46"/>
        <v xml:space="preserve">55 - DELUT </v>
      </c>
      <c r="R2947" s="140"/>
      <c r="S2947" s="140"/>
    </row>
    <row r="2948" spans="14:19" ht="24">
      <c r="N2948" s="133" t="s">
        <v>7970</v>
      </c>
      <c r="O2948" s="133" t="s">
        <v>7995</v>
      </c>
      <c r="P2948" s="135" t="s">
        <v>3115</v>
      </c>
      <c r="Q2948" s="145" t="str">
        <f t="shared" si="46"/>
        <v xml:space="preserve">55 - DIEPPE-SOUS-DOUAUMONT </v>
      </c>
      <c r="R2948" s="140"/>
      <c r="S2948" s="140"/>
    </row>
    <row r="2949" spans="14:19">
      <c r="N2949" s="133" t="s">
        <v>7970</v>
      </c>
      <c r="O2949" s="133" t="s">
        <v>7996</v>
      </c>
      <c r="P2949" s="135" t="s">
        <v>3116</v>
      </c>
      <c r="Q2949" s="145" t="str">
        <f t="shared" si="46"/>
        <v xml:space="preserve">55 - DOMBRAS </v>
      </c>
      <c r="R2949" s="140"/>
      <c r="S2949" s="140"/>
    </row>
    <row r="2950" spans="14:19">
      <c r="N2950" s="133" t="s">
        <v>7970</v>
      </c>
      <c r="O2950" s="133" t="s">
        <v>7997</v>
      </c>
      <c r="P2950" s="135" t="s">
        <v>3117</v>
      </c>
      <c r="Q2950" s="145" t="str">
        <f t="shared" si="46"/>
        <v>55 - DOMPCEVRIN</v>
      </c>
      <c r="R2950" s="140">
        <v>44813</v>
      </c>
      <c r="S2950" s="140"/>
    </row>
    <row r="2951" spans="14:19" ht="36">
      <c r="N2951" s="133" t="s">
        <v>7970</v>
      </c>
      <c r="O2951" s="133" t="s">
        <v>7998</v>
      </c>
      <c r="P2951" s="135" t="s">
        <v>3118</v>
      </c>
      <c r="Q2951" s="145" t="str">
        <f t="shared" si="46"/>
        <v xml:space="preserve">55 - DONCOURT-AUX-TEMPLIERS </v>
      </c>
      <c r="R2951" s="140"/>
      <c r="S2951" s="140"/>
    </row>
    <row r="2952" spans="14:19">
      <c r="N2952" s="133" t="s">
        <v>7970</v>
      </c>
      <c r="O2952" s="133" t="s">
        <v>7999</v>
      </c>
      <c r="P2952" s="135" t="s">
        <v>3119</v>
      </c>
      <c r="Q2952" s="145" t="str">
        <f t="shared" si="46"/>
        <v xml:space="preserve">55 - DUZEY </v>
      </c>
      <c r="R2952" s="140"/>
      <c r="S2952" s="140"/>
    </row>
    <row r="2953" spans="14:19" ht="24">
      <c r="N2953" s="133" t="s">
        <v>7970</v>
      </c>
      <c r="O2953" s="133" t="s">
        <v>8000</v>
      </c>
      <c r="P2953" s="135" t="s">
        <v>3120</v>
      </c>
      <c r="Q2953" s="145" t="str">
        <f t="shared" si="46"/>
        <v xml:space="preserve">55 - ECUREY-EN-VERDUNOIS </v>
      </c>
      <c r="R2953" s="140"/>
      <c r="S2953" s="140"/>
    </row>
    <row r="2954" spans="14:19">
      <c r="N2954" s="133" t="s">
        <v>7970</v>
      </c>
      <c r="O2954" s="133" t="s">
        <v>8001</v>
      </c>
      <c r="P2954" s="135" t="s">
        <v>3121</v>
      </c>
      <c r="Q2954" s="145" t="str">
        <f t="shared" si="46"/>
        <v xml:space="preserve">55 - ETAIN </v>
      </c>
      <c r="R2954" s="140"/>
      <c r="S2954" s="140"/>
    </row>
    <row r="2955" spans="14:19">
      <c r="N2955" s="133" t="s">
        <v>7970</v>
      </c>
      <c r="O2955" s="133" t="s">
        <v>8002</v>
      </c>
      <c r="P2955" s="135" t="s">
        <v>3122</v>
      </c>
      <c r="Q2955" s="145" t="str">
        <f t="shared" ref="Q2955:Q3018" si="47">CONCATENATE(N2955," - ",P2955)</f>
        <v xml:space="preserve">55 - ETON </v>
      </c>
      <c r="R2955" s="140"/>
      <c r="S2955" s="140"/>
    </row>
    <row r="2956" spans="14:19">
      <c r="N2956" s="133" t="s">
        <v>7970</v>
      </c>
      <c r="O2956" s="133" t="s">
        <v>8003</v>
      </c>
      <c r="P2956" s="135" t="s">
        <v>3123</v>
      </c>
      <c r="Q2956" s="145" t="str">
        <f t="shared" si="47"/>
        <v xml:space="preserve">55 - ETRAYE </v>
      </c>
      <c r="R2956" s="140"/>
      <c r="S2956" s="140"/>
    </row>
    <row r="2957" spans="14:19">
      <c r="N2957" s="133" t="s">
        <v>7970</v>
      </c>
      <c r="O2957" s="133" t="s">
        <v>8004</v>
      </c>
      <c r="P2957" s="135" t="s">
        <v>3124</v>
      </c>
      <c r="Q2957" s="145" t="str">
        <f t="shared" si="47"/>
        <v xml:space="preserve">55 - EUVILLE </v>
      </c>
      <c r="R2957" s="140"/>
      <c r="S2957" s="140"/>
    </row>
    <row r="2958" spans="14:19" ht="24">
      <c r="N2958" s="133" t="s">
        <v>7970</v>
      </c>
      <c r="O2958" s="133" t="s">
        <v>8005</v>
      </c>
      <c r="P2958" s="135" t="s">
        <v>3125</v>
      </c>
      <c r="Q2958" s="145" t="str">
        <f t="shared" si="47"/>
        <v xml:space="preserve">55 - FOAMEIX-ORNEL </v>
      </c>
      <c r="R2958" s="140"/>
      <c r="S2958" s="140"/>
    </row>
    <row r="2959" spans="14:19" ht="36">
      <c r="N2959" s="133" t="s">
        <v>7970</v>
      </c>
      <c r="O2959" s="133" t="s">
        <v>8006</v>
      </c>
      <c r="P2959" s="135" t="s">
        <v>3126</v>
      </c>
      <c r="Q2959" s="145" t="str">
        <f t="shared" si="47"/>
        <v xml:space="preserve">55 - FREMEREVILLE-SOUS-LES-COTES </v>
      </c>
      <c r="R2959" s="140"/>
      <c r="S2959" s="140"/>
    </row>
    <row r="2960" spans="14:19" ht="24">
      <c r="N2960" s="133" t="s">
        <v>7970</v>
      </c>
      <c r="O2960" s="133" t="s">
        <v>8007</v>
      </c>
      <c r="P2960" s="135" t="s">
        <v>3127</v>
      </c>
      <c r="Q2960" s="145" t="str">
        <f t="shared" si="47"/>
        <v>55 - FRESNES-AU-MONT</v>
      </c>
      <c r="R2960" s="140">
        <v>44813</v>
      </c>
      <c r="S2960" s="140"/>
    </row>
    <row r="2961" spans="14:19">
      <c r="N2961" s="133" t="s">
        <v>7970</v>
      </c>
      <c r="O2961" s="133" t="s">
        <v>8008</v>
      </c>
      <c r="P2961" s="135" t="s">
        <v>3128</v>
      </c>
      <c r="Q2961" s="145" t="str">
        <f t="shared" si="47"/>
        <v xml:space="preserve">55 - FROMEZEY </v>
      </c>
      <c r="R2961" s="140"/>
      <c r="S2961" s="140"/>
    </row>
    <row r="2962" spans="14:19">
      <c r="N2962" s="133" t="s">
        <v>7970</v>
      </c>
      <c r="O2962" s="133" t="s">
        <v>8009</v>
      </c>
      <c r="P2962" s="135" t="s">
        <v>3139</v>
      </c>
      <c r="Q2962" s="145" t="str">
        <f t="shared" si="47"/>
        <v xml:space="preserve">55 - GEVILLE </v>
      </c>
      <c r="R2962" s="140"/>
      <c r="S2962" s="140"/>
    </row>
    <row r="2963" spans="14:19">
      <c r="N2963" s="133" t="s">
        <v>7970</v>
      </c>
      <c r="O2963" s="133" t="s">
        <v>8010</v>
      </c>
      <c r="P2963" s="135" t="s">
        <v>3129</v>
      </c>
      <c r="Q2963" s="145" t="str">
        <f t="shared" si="47"/>
        <v>55 - GIMECOURT</v>
      </c>
      <c r="R2963" s="140">
        <v>44813</v>
      </c>
      <c r="S2963" s="140"/>
    </row>
    <row r="2964" spans="14:19">
      <c r="N2964" s="133" t="s">
        <v>7970</v>
      </c>
      <c r="O2964" s="133" t="s">
        <v>8011</v>
      </c>
      <c r="P2964" s="135" t="s">
        <v>3130</v>
      </c>
      <c r="Q2964" s="145" t="str">
        <f t="shared" si="47"/>
        <v xml:space="preserve">55 - GINCREY </v>
      </c>
      <c r="R2964" s="140"/>
      <c r="S2964" s="140"/>
    </row>
    <row r="2965" spans="14:19">
      <c r="N2965" s="133" t="s">
        <v>7970</v>
      </c>
      <c r="O2965" s="133" t="s">
        <v>8012</v>
      </c>
      <c r="P2965" s="135" t="s">
        <v>3131</v>
      </c>
      <c r="Q2965" s="145" t="str">
        <f t="shared" si="47"/>
        <v xml:space="preserve">55 - GIRAUVOISIN </v>
      </c>
      <c r="R2965" s="140"/>
      <c r="S2965" s="140"/>
    </row>
    <row r="2966" spans="14:19" ht="24">
      <c r="N2966" s="133" t="s">
        <v>7970</v>
      </c>
      <c r="O2966" s="133" t="s">
        <v>8013</v>
      </c>
      <c r="P2966" s="135" t="s">
        <v>3132</v>
      </c>
      <c r="Q2966" s="145" t="str">
        <f t="shared" si="47"/>
        <v xml:space="preserve">55 - GOURAINCOURT </v>
      </c>
      <c r="R2966" s="140"/>
      <c r="S2966" s="140"/>
    </row>
    <row r="2967" spans="14:19">
      <c r="N2967" s="133" t="s">
        <v>7970</v>
      </c>
      <c r="O2967" s="133" t="s">
        <v>8014</v>
      </c>
      <c r="P2967" s="135" t="s">
        <v>3133</v>
      </c>
      <c r="Q2967" s="145" t="str">
        <f t="shared" si="47"/>
        <v xml:space="preserve">55 - GREMILLY </v>
      </c>
      <c r="R2967" s="140"/>
      <c r="S2967" s="140"/>
    </row>
    <row r="2968" spans="14:19" ht="36">
      <c r="N2968" s="133" t="s">
        <v>7970</v>
      </c>
      <c r="O2968" s="133" t="s">
        <v>8015</v>
      </c>
      <c r="P2968" s="135" t="s">
        <v>3134</v>
      </c>
      <c r="Q2968" s="145" t="str">
        <f t="shared" si="47"/>
        <v>55 - GRIMAUCOURT-PRES-SAMPIGNY</v>
      </c>
      <c r="R2968" s="140">
        <v>44813</v>
      </c>
      <c r="S2968" s="140"/>
    </row>
    <row r="2969" spans="14:19" ht="24">
      <c r="N2969" s="133" t="s">
        <v>7970</v>
      </c>
      <c r="O2969" s="133" t="s">
        <v>8016</v>
      </c>
      <c r="P2969" s="135" t="s">
        <v>3135</v>
      </c>
      <c r="Q2969" s="145" t="str">
        <f t="shared" si="47"/>
        <v>55 - HAN-SUR-MEUSE</v>
      </c>
      <c r="R2969" s="140">
        <v>44813</v>
      </c>
      <c r="S2969" s="140"/>
    </row>
    <row r="2970" spans="14:19" ht="36">
      <c r="N2970" s="133" t="s">
        <v>7970</v>
      </c>
      <c r="O2970" s="133" t="s">
        <v>8017</v>
      </c>
      <c r="P2970" s="135" t="s">
        <v>3136</v>
      </c>
      <c r="Q2970" s="145" t="str">
        <f t="shared" si="47"/>
        <v xml:space="preserve">55 - HEUDICOURT-SOUS-LES-COTES </v>
      </c>
      <c r="R2970" s="140"/>
      <c r="S2970" s="140"/>
    </row>
    <row r="2971" spans="14:19">
      <c r="N2971" s="133" t="s">
        <v>7970</v>
      </c>
      <c r="O2971" s="133" t="s">
        <v>8018</v>
      </c>
      <c r="P2971" s="135" t="s">
        <v>3137</v>
      </c>
      <c r="Q2971" s="145" t="str">
        <f t="shared" si="47"/>
        <v xml:space="preserve">55 - JAMETZ </v>
      </c>
      <c r="R2971" s="140"/>
      <c r="S2971" s="140"/>
    </row>
    <row r="2972" spans="14:19" ht="24">
      <c r="N2972" s="133" t="s">
        <v>7970</v>
      </c>
      <c r="O2972" s="133" t="s">
        <v>8019</v>
      </c>
      <c r="P2972" s="135" t="s">
        <v>3138</v>
      </c>
      <c r="Q2972" s="145" t="str">
        <f t="shared" si="47"/>
        <v xml:space="preserve">55 - JONVILLE-EN-WOEVRE </v>
      </c>
      <c r="R2972" s="140"/>
      <c r="S2972" s="140"/>
    </row>
    <row r="2973" spans="14:19" ht="24">
      <c r="N2973" s="133" t="s">
        <v>7970</v>
      </c>
      <c r="O2973" s="133" t="s">
        <v>8020</v>
      </c>
      <c r="P2973" s="135" t="s">
        <v>3140</v>
      </c>
      <c r="Q2973" s="145" t="str">
        <f t="shared" si="47"/>
        <v>55 - KOEUR-LA-GRANDE</v>
      </c>
      <c r="R2973" s="140">
        <v>44813</v>
      </c>
      <c r="S2973" s="140"/>
    </row>
    <row r="2974" spans="14:19" ht="24">
      <c r="N2974" s="133" t="s">
        <v>7970</v>
      </c>
      <c r="O2974" s="133" t="s">
        <v>8021</v>
      </c>
      <c r="P2974" s="135" t="s">
        <v>3141</v>
      </c>
      <c r="Q2974" s="145" t="str">
        <f t="shared" si="47"/>
        <v>55 - KOEUR-LA-PETITE</v>
      </c>
      <c r="R2974" s="140">
        <v>44813</v>
      </c>
      <c r="S2974" s="140"/>
    </row>
    <row r="2975" spans="14:19">
      <c r="N2975" s="133" t="s">
        <v>7970</v>
      </c>
      <c r="O2975" s="133" t="s">
        <v>8022</v>
      </c>
      <c r="P2975" s="135" t="s">
        <v>3142</v>
      </c>
      <c r="Q2975" s="145" t="str">
        <f t="shared" si="47"/>
        <v xml:space="preserve">55 - LABEUVILLE </v>
      </c>
      <c r="R2975" s="140"/>
      <c r="S2975" s="140"/>
    </row>
    <row r="2976" spans="14:19">
      <c r="N2976" s="133" t="s">
        <v>7970</v>
      </c>
      <c r="O2976" s="133" t="s">
        <v>8023</v>
      </c>
      <c r="P2976" s="135" t="s">
        <v>3143</v>
      </c>
      <c r="Q2976" s="145" t="str">
        <f t="shared" si="47"/>
        <v xml:space="preserve">55 - LACHAUSSEE </v>
      </c>
      <c r="R2976" s="140"/>
      <c r="S2976" s="140"/>
    </row>
    <row r="2977" spans="14:19">
      <c r="N2977" s="133" t="s">
        <v>7970</v>
      </c>
      <c r="O2977" s="133" t="s">
        <v>8024</v>
      </c>
      <c r="P2977" s="135" t="s">
        <v>3144</v>
      </c>
      <c r="Q2977" s="145" t="str">
        <f t="shared" si="47"/>
        <v>55 - LAHAYMEIX</v>
      </c>
      <c r="R2977" s="140">
        <v>44813</v>
      </c>
      <c r="S2977" s="140"/>
    </row>
    <row r="2978" spans="14:19">
      <c r="N2978" s="133" t="s">
        <v>7970</v>
      </c>
      <c r="O2978" s="133" t="s">
        <v>8025</v>
      </c>
      <c r="P2978" s="135" t="s">
        <v>3145</v>
      </c>
      <c r="Q2978" s="145" t="str">
        <f t="shared" si="47"/>
        <v xml:space="preserve">55 - LAHAYVILLE </v>
      </c>
      <c r="R2978" s="140"/>
      <c r="S2978" s="140"/>
    </row>
    <row r="2979" spans="14:19">
      <c r="N2979" s="133" t="s">
        <v>7970</v>
      </c>
      <c r="O2979" s="133" t="s">
        <v>8026</v>
      </c>
      <c r="P2979" s="135" t="s">
        <v>3146</v>
      </c>
      <c r="Q2979" s="145" t="str">
        <f t="shared" si="47"/>
        <v>55 - LAHEYCOURT</v>
      </c>
      <c r="R2979" s="140"/>
      <c r="S2979" s="140"/>
    </row>
    <row r="2980" spans="14:19">
      <c r="N2980" s="133" t="s">
        <v>7970</v>
      </c>
      <c r="O2980" s="133" t="s">
        <v>8027</v>
      </c>
      <c r="P2980" s="135" t="s">
        <v>3147</v>
      </c>
      <c r="Q2980" s="145" t="str">
        <f t="shared" si="47"/>
        <v>55 - LAMORVILLE</v>
      </c>
      <c r="R2980" s="140">
        <v>44813</v>
      </c>
      <c r="S2980" s="140"/>
    </row>
    <row r="2981" spans="14:19" ht="24">
      <c r="N2981" s="133" t="s">
        <v>7970</v>
      </c>
      <c r="O2981" s="133" t="s">
        <v>8028</v>
      </c>
      <c r="P2981" s="135" t="s">
        <v>3148</v>
      </c>
      <c r="Q2981" s="145" t="str">
        <f t="shared" si="47"/>
        <v xml:space="preserve">55 - LATOUR-EN-WOEVRE </v>
      </c>
      <c r="R2981" s="140"/>
      <c r="S2981" s="140"/>
    </row>
    <row r="2982" spans="14:19">
      <c r="N2982" s="133" t="s">
        <v>7970</v>
      </c>
      <c r="O2982" s="133" t="s">
        <v>8029</v>
      </c>
      <c r="P2982" s="135" t="s">
        <v>3149</v>
      </c>
      <c r="Q2982" s="145" t="str">
        <f t="shared" si="47"/>
        <v>55 - LEROUVILLE</v>
      </c>
      <c r="R2982" s="140">
        <v>44813</v>
      </c>
      <c r="S2982" s="140"/>
    </row>
    <row r="2983" spans="14:19">
      <c r="N2983" s="133" t="s">
        <v>7970</v>
      </c>
      <c r="O2983" s="133" t="s">
        <v>8030</v>
      </c>
      <c r="P2983" s="135" t="s">
        <v>3171</v>
      </c>
      <c r="Q2983" s="145" t="str">
        <f t="shared" si="47"/>
        <v>55 - LES PAROCHES</v>
      </c>
      <c r="R2983" s="140">
        <v>44813</v>
      </c>
      <c r="S2983" s="140"/>
    </row>
    <row r="2984" spans="14:19" ht="24">
      <c r="N2984" s="133" t="s">
        <v>7970</v>
      </c>
      <c r="O2984" s="133" t="s">
        <v>8031</v>
      </c>
      <c r="P2984" s="135" t="s">
        <v>3150</v>
      </c>
      <c r="Q2984" s="145" t="str">
        <f t="shared" si="47"/>
        <v>55 - LIGNIERES-SUR-AIRE</v>
      </c>
      <c r="R2984" s="140">
        <v>44813</v>
      </c>
      <c r="S2984" s="140"/>
    </row>
    <row r="2985" spans="14:19" ht="24">
      <c r="N2985" s="133" t="s">
        <v>7970</v>
      </c>
      <c r="O2985" s="133" t="s">
        <v>8032</v>
      </c>
      <c r="P2985" s="135" t="s">
        <v>3151</v>
      </c>
      <c r="Q2985" s="145" t="str">
        <f t="shared" si="47"/>
        <v>55 - LISLE-EN-BARROIS</v>
      </c>
      <c r="R2985" s="140"/>
      <c r="S2985" s="140"/>
    </row>
    <row r="2986" spans="14:19">
      <c r="N2986" s="133" t="s">
        <v>7970</v>
      </c>
      <c r="O2986" s="133" t="s">
        <v>8033</v>
      </c>
      <c r="P2986" s="135" t="s">
        <v>3152</v>
      </c>
      <c r="Q2986" s="145" t="str">
        <f t="shared" si="47"/>
        <v xml:space="preserve">55 - LISSEY </v>
      </c>
      <c r="R2986" s="140"/>
      <c r="S2986" s="140"/>
    </row>
    <row r="2987" spans="14:19">
      <c r="N2987" s="133" t="s">
        <v>7970</v>
      </c>
      <c r="O2987" s="133" t="s">
        <v>8034</v>
      </c>
      <c r="P2987" s="135" t="s">
        <v>3153</v>
      </c>
      <c r="Q2987" s="145" t="str">
        <f t="shared" si="47"/>
        <v xml:space="preserve">55 - LOISON </v>
      </c>
      <c r="R2987" s="140"/>
      <c r="S2987" s="140"/>
    </row>
    <row r="2988" spans="14:19">
      <c r="N2988" s="133" t="s">
        <v>7970</v>
      </c>
      <c r="O2988" s="133" t="s">
        <v>8035</v>
      </c>
      <c r="P2988" s="135" t="s">
        <v>3154</v>
      </c>
      <c r="Q2988" s="145" t="str">
        <f t="shared" si="47"/>
        <v xml:space="preserve">55 - LOUPMONT </v>
      </c>
      <c r="R2988" s="140"/>
      <c r="S2988" s="140"/>
    </row>
    <row r="2989" spans="14:19">
      <c r="N2989" s="133" t="s">
        <v>7970</v>
      </c>
      <c r="O2989" s="133" t="s">
        <v>8036</v>
      </c>
      <c r="P2989" s="135" t="s">
        <v>3155</v>
      </c>
      <c r="Q2989" s="145" t="str">
        <f t="shared" si="47"/>
        <v>55 - MAIZEY</v>
      </c>
      <c r="R2989" s="140">
        <v>44813</v>
      </c>
      <c r="S2989" s="140"/>
    </row>
    <row r="2990" spans="14:19">
      <c r="N2990" s="133" t="s">
        <v>7970</v>
      </c>
      <c r="O2990" s="133" t="s">
        <v>8037</v>
      </c>
      <c r="P2990" s="135" t="s">
        <v>3156</v>
      </c>
      <c r="Q2990" s="145" t="str">
        <f t="shared" si="47"/>
        <v xml:space="preserve">55 - MANGIENNES </v>
      </c>
      <c r="R2990" s="140"/>
      <c r="S2990" s="140"/>
    </row>
    <row r="2991" spans="14:19">
      <c r="N2991" s="133" t="s">
        <v>7970</v>
      </c>
      <c r="O2991" s="133" t="s">
        <v>8038</v>
      </c>
      <c r="P2991" s="135" t="s">
        <v>3157</v>
      </c>
      <c r="Q2991" s="145" t="str">
        <f t="shared" si="47"/>
        <v xml:space="preserve">55 - MARVILLE </v>
      </c>
      <c r="R2991" s="140"/>
      <c r="S2991" s="140"/>
    </row>
    <row r="2992" spans="14:19" ht="24">
      <c r="N2992" s="133" t="s">
        <v>7970</v>
      </c>
      <c r="O2992" s="133" t="s">
        <v>8039</v>
      </c>
      <c r="P2992" s="135" t="s">
        <v>3158</v>
      </c>
      <c r="Q2992" s="145" t="str">
        <f t="shared" si="47"/>
        <v xml:space="preserve">55 - MAUCOURT-SUR-ORNE </v>
      </c>
      <c r="R2992" s="140"/>
      <c r="S2992" s="140"/>
    </row>
    <row r="2993" spans="14:19">
      <c r="N2993" s="133" t="s">
        <v>7970</v>
      </c>
      <c r="O2993" s="133" t="s">
        <v>8040</v>
      </c>
      <c r="P2993" s="135" t="s">
        <v>3159</v>
      </c>
      <c r="Q2993" s="145" t="str">
        <f t="shared" si="47"/>
        <v>55 - MECRIN</v>
      </c>
      <c r="R2993" s="140">
        <v>44813</v>
      </c>
      <c r="S2993" s="140"/>
    </row>
    <row r="2994" spans="14:19" ht="24">
      <c r="N2994" s="133" t="s">
        <v>7970</v>
      </c>
      <c r="O2994" s="133" t="s">
        <v>8041</v>
      </c>
      <c r="P2994" s="135" t="s">
        <v>3160</v>
      </c>
      <c r="Q2994" s="145" t="str">
        <f t="shared" si="47"/>
        <v>55 - MENIL-AU-BOIS</v>
      </c>
      <c r="R2994" s="140">
        <v>44813</v>
      </c>
      <c r="S2994" s="140"/>
    </row>
    <row r="2995" spans="14:19" ht="24">
      <c r="N2995" s="133" t="s">
        <v>7970</v>
      </c>
      <c r="O2995" s="133" t="s">
        <v>8042</v>
      </c>
      <c r="P2995" s="135" t="s">
        <v>3161</v>
      </c>
      <c r="Q2995" s="145" t="str">
        <f t="shared" si="47"/>
        <v xml:space="preserve">55 - MERLES-SUR-LOISON </v>
      </c>
      <c r="R2995" s="140"/>
      <c r="S2995" s="140"/>
    </row>
    <row r="2996" spans="14:19">
      <c r="N2996" s="133" t="s">
        <v>7970</v>
      </c>
      <c r="O2996" s="133" t="s">
        <v>8043</v>
      </c>
      <c r="P2996" s="135" t="s">
        <v>3162</v>
      </c>
      <c r="Q2996" s="145" t="str">
        <f t="shared" si="47"/>
        <v xml:space="preserve">55 - MOGEVILLE </v>
      </c>
      <c r="R2996" s="140"/>
      <c r="S2996" s="140"/>
    </row>
    <row r="2997" spans="14:19" ht="36">
      <c r="N2997" s="133" t="s">
        <v>7970</v>
      </c>
      <c r="O2997" s="133" t="s">
        <v>8044</v>
      </c>
      <c r="P2997" s="135" t="s">
        <v>3163</v>
      </c>
      <c r="Q2997" s="145" t="str">
        <f t="shared" si="47"/>
        <v xml:space="preserve">55 - MOIREY-FLABAS-CREPION </v>
      </c>
      <c r="R2997" s="140"/>
      <c r="S2997" s="140"/>
    </row>
    <row r="2998" spans="14:19">
      <c r="N2998" s="133" t="s">
        <v>7970</v>
      </c>
      <c r="O2998" s="133" t="s">
        <v>8045</v>
      </c>
      <c r="P2998" s="135" t="s">
        <v>3164</v>
      </c>
      <c r="Q2998" s="145" t="str">
        <f t="shared" si="47"/>
        <v xml:space="preserve">55 - MONTSEC </v>
      </c>
      <c r="R2998" s="140"/>
      <c r="S2998" s="140"/>
    </row>
    <row r="2999" spans="14:19" ht="24">
      <c r="N2999" s="133" t="s">
        <v>7970</v>
      </c>
      <c r="O2999" s="133" t="s">
        <v>8046</v>
      </c>
      <c r="P2999" s="135" t="s">
        <v>3165</v>
      </c>
      <c r="Q2999" s="145" t="str">
        <f t="shared" si="47"/>
        <v xml:space="preserve">55 - MORGEMOULIN </v>
      </c>
      <c r="R2999" s="140"/>
      <c r="S2999" s="140"/>
    </row>
    <row r="3000" spans="14:19">
      <c r="N3000" s="133" t="s">
        <v>7970</v>
      </c>
      <c r="O3000" s="133" t="s">
        <v>8047</v>
      </c>
      <c r="P3000" s="135" t="s">
        <v>3166</v>
      </c>
      <c r="Q3000" s="145" t="str">
        <f t="shared" si="47"/>
        <v xml:space="preserve">55 - MUZERAY </v>
      </c>
      <c r="R3000" s="140"/>
      <c r="S3000" s="140"/>
    </row>
    <row r="3001" spans="14:19" ht="24">
      <c r="N3001" s="133" t="s">
        <v>7970</v>
      </c>
      <c r="O3001" s="133" t="s">
        <v>8048</v>
      </c>
      <c r="P3001" s="135" t="s">
        <v>3167</v>
      </c>
      <c r="Q3001" s="145" t="str">
        <f t="shared" si="47"/>
        <v xml:space="preserve">55 - NONSARD-LAMARCHE </v>
      </c>
      <c r="R3001" s="140"/>
      <c r="S3001" s="140"/>
    </row>
    <row r="3002" spans="14:19" ht="24">
      <c r="N3002" s="133" t="s">
        <v>7970</v>
      </c>
      <c r="O3002" s="133" t="s">
        <v>8049</v>
      </c>
      <c r="P3002" s="135" t="s">
        <v>3168</v>
      </c>
      <c r="Q3002" s="145" t="str">
        <f t="shared" si="47"/>
        <v>55 - NOYERS-AUZECOURT</v>
      </c>
      <c r="R3002" s="140"/>
      <c r="S3002" s="140"/>
    </row>
    <row r="3003" spans="14:19">
      <c r="N3003" s="133" t="s">
        <v>7970</v>
      </c>
      <c r="O3003" s="133" t="s">
        <v>8050</v>
      </c>
      <c r="P3003" s="135" t="s">
        <v>3169</v>
      </c>
      <c r="Q3003" s="145" t="str">
        <f t="shared" si="47"/>
        <v xml:space="preserve">55 - ORNES </v>
      </c>
      <c r="R3003" s="140"/>
      <c r="S3003" s="140"/>
    </row>
    <row r="3004" spans="14:19" ht="24">
      <c r="N3004" s="133" t="s">
        <v>7970</v>
      </c>
      <c r="O3004" s="133" t="s">
        <v>8051</v>
      </c>
      <c r="P3004" s="135" t="s">
        <v>3170</v>
      </c>
      <c r="Q3004" s="145" t="str">
        <f t="shared" si="47"/>
        <v xml:space="preserve">55 - PAGNY-SUR-MEUSE </v>
      </c>
      <c r="R3004" s="140"/>
      <c r="S3004" s="140"/>
    </row>
    <row r="3005" spans="14:19">
      <c r="N3005" s="133" t="s">
        <v>7970</v>
      </c>
      <c r="O3005" s="133" t="s">
        <v>8052</v>
      </c>
      <c r="P3005" s="135" t="s">
        <v>3172</v>
      </c>
      <c r="Q3005" s="145" t="str">
        <f t="shared" si="47"/>
        <v xml:space="preserve">55 - PEUVILLERS </v>
      </c>
      <c r="R3005" s="140"/>
      <c r="S3005" s="140"/>
    </row>
    <row r="3006" spans="14:19">
      <c r="N3006" s="133" t="s">
        <v>7970</v>
      </c>
      <c r="O3006" s="133" t="s">
        <v>8053</v>
      </c>
      <c r="P3006" s="135" t="s">
        <v>3173</v>
      </c>
      <c r="Q3006" s="145" t="str">
        <f t="shared" si="47"/>
        <v xml:space="preserve">55 - PILLON </v>
      </c>
      <c r="R3006" s="140"/>
      <c r="S3006" s="140"/>
    </row>
    <row r="3007" spans="14:19" ht="24">
      <c r="N3007" s="133" t="s">
        <v>7970</v>
      </c>
      <c r="O3007" s="133" t="s">
        <v>8054</v>
      </c>
      <c r="P3007" s="135" t="s">
        <v>3174</v>
      </c>
      <c r="Q3007" s="145" t="str">
        <f t="shared" si="47"/>
        <v>55 - PONT-SUR-MEUSE</v>
      </c>
      <c r="R3007" s="140">
        <v>44813</v>
      </c>
      <c r="S3007" s="140"/>
    </row>
    <row r="3008" spans="14:19">
      <c r="N3008" s="133" t="s">
        <v>7970</v>
      </c>
      <c r="O3008" s="133" t="s">
        <v>8055</v>
      </c>
      <c r="P3008" s="135" t="s">
        <v>3175</v>
      </c>
      <c r="Q3008" s="145" t="str">
        <f t="shared" si="47"/>
        <v xml:space="preserve">55 - RAMBUCOURT </v>
      </c>
      <c r="R3008" s="140"/>
      <c r="S3008" s="140"/>
    </row>
    <row r="3009" spans="14:19">
      <c r="N3009" s="133" t="s">
        <v>7970</v>
      </c>
      <c r="O3009" s="133" t="s">
        <v>8056</v>
      </c>
      <c r="P3009" s="135" t="s">
        <v>3176</v>
      </c>
      <c r="Q3009" s="145" t="str">
        <f t="shared" si="47"/>
        <v xml:space="preserve">55 - REMOIVILLE </v>
      </c>
      <c r="R3009" s="140"/>
      <c r="S3009" s="140"/>
    </row>
    <row r="3010" spans="14:19" ht="24">
      <c r="N3010" s="133" t="s">
        <v>7970</v>
      </c>
      <c r="O3010" s="133" t="s">
        <v>8057</v>
      </c>
      <c r="P3010" s="135" t="s">
        <v>3177</v>
      </c>
      <c r="Q3010" s="145" t="str">
        <f t="shared" si="47"/>
        <v xml:space="preserve">55 - REVILLE-AUX-BOIS </v>
      </c>
      <c r="R3010" s="140"/>
      <c r="S3010" s="140"/>
    </row>
    <row r="3011" spans="14:19">
      <c r="N3011" s="133" t="s">
        <v>7970</v>
      </c>
      <c r="O3011" s="133" t="s">
        <v>8058</v>
      </c>
      <c r="P3011" s="135" t="s">
        <v>3178</v>
      </c>
      <c r="Q3011" s="145" t="str">
        <f t="shared" si="47"/>
        <v xml:space="preserve">55 - RICHECOURT </v>
      </c>
      <c r="R3011" s="140"/>
      <c r="S3011" s="140"/>
    </row>
    <row r="3012" spans="14:19" ht="36">
      <c r="N3012" s="133" t="s">
        <v>7970</v>
      </c>
      <c r="O3012" s="133" t="s">
        <v>8059</v>
      </c>
      <c r="P3012" s="135" t="s">
        <v>3179</v>
      </c>
      <c r="Q3012" s="145" t="str">
        <f t="shared" si="47"/>
        <v xml:space="preserve">55 - ROMAGNE-SOUS-LES-COTES </v>
      </c>
      <c r="R3012" s="140"/>
      <c r="S3012" s="140"/>
    </row>
    <row r="3013" spans="14:19" ht="24">
      <c r="N3013" s="133" t="s">
        <v>7970</v>
      </c>
      <c r="O3013" s="133" t="s">
        <v>8060</v>
      </c>
      <c r="P3013" s="135" t="s">
        <v>3180</v>
      </c>
      <c r="Q3013" s="145" t="str">
        <f t="shared" si="47"/>
        <v xml:space="preserve">55 - ROUVRES-EN-WOEVRE </v>
      </c>
      <c r="R3013" s="140"/>
      <c r="S3013" s="140"/>
    </row>
    <row r="3014" spans="14:19" ht="24">
      <c r="N3014" s="133" t="s">
        <v>7970</v>
      </c>
      <c r="O3014" s="133" t="s">
        <v>8061</v>
      </c>
      <c r="P3014" s="135" t="s">
        <v>3181</v>
      </c>
      <c r="Q3014" s="145" t="str">
        <f t="shared" si="47"/>
        <v>55 - ROUVROIS-SUR-MEUSE</v>
      </c>
      <c r="R3014" s="140">
        <v>44813</v>
      </c>
      <c r="S3014" s="140"/>
    </row>
    <row r="3015" spans="14:19" ht="24">
      <c r="N3015" s="133" t="s">
        <v>7970</v>
      </c>
      <c r="O3015" s="133" t="s">
        <v>8062</v>
      </c>
      <c r="P3015" s="135" t="s">
        <v>3182</v>
      </c>
      <c r="Q3015" s="145" t="str">
        <f t="shared" si="47"/>
        <v>55 - RUPT-DEVANT-SAINT-MIHIEL</v>
      </c>
      <c r="R3015" s="140">
        <v>44813</v>
      </c>
      <c r="S3015" s="140"/>
    </row>
    <row r="3016" spans="14:19" ht="24">
      <c r="N3016" s="133" t="s">
        <v>7970</v>
      </c>
      <c r="O3016" s="133" t="s">
        <v>8063</v>
      </c>
      <c r="P3016" s="135" t="s">
        <v>3183</v>
      </c>
      <c r="Q3016" s="145" t="str">
        <f t="shared" si="47"/>
        <v xml:space="preserve">55 - RUPT-SUR-OTHAIN </v>
      </c>
      <c r="R3016" s="140"/>
      <c r="S3016" s="140"/>
    </row>
    <row r="3017" spans="14:19" ht="36">
      <c r="N3017" s="133" t="s">
        <v>7970</v>
      </c>
      <c r="O3017" s="133" t="s">
        <v>8064</v>
      </c>
      <c r="P3017" s="135" t="s">
        <v>3184</v>
      </c>
      <c r="Q3017" s="145" t="str">
        <f t="shared" si="47"/>
        <v>55 - SAINT-JULIEN-SOUS-LES-COTES</v>
      </c>
      <c r="R3017" s="140">
        <v>44813</v>
      </c>
      <c r="S3017" s="140"/>
    </row>
    <row r="3018" spans="14:19" ht="36">
      <c r="N3018" s="133" t="s">
        <v>7970</v>
      </c>
      <c r="O3018" s="133" t="s">
        <v>8065</v>
      </c>
      <c r="P3018" s="135" t="s">
        <v>3185</v>
      </c>
      <c r="Q3018" s="145" t="str">
        <f t="shared" si="47"/>
        <v xml:space="preserve">55 - SAINT-LAURENT-SUR-OTHAIN </v>
      </c>
      <c r="R3018" s="140"/>
      <c r="S3018" s="140"/>
    </row>
    <row r="3019" spans="14:19" ht="48">
      <c r="N3019" s="133" t="s">
        <v>7970</v>
      </c>
      <c r="O3019" s="133" t="s">
        <v>8066</v>
      </c>
      <c r="P3019" s="135" t="s">
        <v>3186</v>
      </c>
      <c r="Q3019" s="145" t="str">
        <f t="shared" ref="Q3019:Q3082" si="48">CONCATENATE(N3019," - ",P3019)</f>
        <v xml:space="preserve">55 - SAINT-MAURICE-SOUS-LES-COTES </v>
      </c>
      <c r="R3019" s="140"/>
      <c r="S3019" s="140"/>
    </row>
    <row r="3020" spans="14:19" ht="24">
      <c r="N3020" s="133" t="s">
        <v>7970</v>
      </c>
      <c r="O3020" s="133" t="s">
        <v>8067</v>
      </c>
      <c r="P3020" s="135" t="s">
        <v>3187</v>
      </c>
      <c r="Q3020" s="145" t="str">
        <f t="shared" si="48"/>
        <v>55 - SAINT-MIHIEL NORD</v>
      </c>
      <c r="R3020" s="140">
        <v>44813</v>
      </c>
      <c r="S3020" s="140"/>
    </row>
    <row r="3021" spans="14:19" ht="24">
      <c r="N3021" s="133" t="s">
        <v>7970</v>
      </c>
      <c r="O3021" s="133" t="s">
        <v>8067</v>
      </c>
      <c r="P3021" s="135" t="s">
        <v>3188</v>
      </c>
      <c r="Q3021" s="145" t="str">
        <f t="shared" si="48"/>
        <v>55 - SAINT-MIHIEL SUD</v>
      </c>
      <c r="R3021" s="140">
        <v>44813</v>
      </c>
      <c r="S3021" s="140"/>
    </row>
    <row r="3022" spans="14:19">
      <c r="N3022" s="133" t="s">
        <v>7970</v>
      </c>
      <c r="O3022" s="133" t="s">
        <v>8068</v>
      </c>
      <c r="P3022" s="135" t="s">
        <v>3189</v>
      </c>
      <c r="Q3022" s="145" t="str">
        <f t="shared" si="48"/>
        <v>55 - SAMPIGNY</v>
      </c>
      <c r="R3022" s="140">
        <v>44813</v>
      </c>
      <c r="S3022" s="140"/>
    </row>
    <row r="3023" spans="14:19">
      <c r="N3023" s="133" t="s">
        <v>7970</v>
      </c>
      <c r="O3023" s="133" t="s">
        <v>8069</v>
      </c>
      <c r="P3023" s="135" t="s">
        <v>3190</v>
      </c>
      <c r="Q3023" s="145" t="str">
        <f t="shared" si="48"/>
        <v xml:space="preserve">55 - SENON </v>
      </c>
      <c r="R3023" s="140"/>
      <c r="S3023" s="140"/>
    </row>
    <row r="3024" spans="14:19" ht="24">
      <c r="N3024" s="133" t="s">
        <v>7970</v>
      </c>
      <c r="O3024" s="133" t="s">
        <v>8070</v>
      </c>
      <c r="P3024" s="135" t="s">
        <v>3194</v>
      </c>
      <c r="Q3024" s="145" t="str">
        <f t="shared" si="48"/>
        <v>55 - SEUIL D'ARGONNE</v>
      </c>
      <c r="R3024" s="140"/>
      <c r="S3024" s="140"/>
    </row>
    <row r="3025" spans="14:19" ht="24">
      <c r="N3025" s="133" t="s">
        <v>7970</v>
      </c>
      <c r="O3025" s="133" t="s">
        <v>8071</v>
      </c>
      <c r="P3025" s="135" t="s">
        <v>3191</v>
      </c>
      <c r="Q3025" s="145" t="str">
        <f t="shared" si="48"/>
        <v xml:space="preserve">55 - SIVRY-SUR-MEUSE </v>
      </c>
      <c r="R3025" s="140"/>
      <c r="S3025" s="140"/>
    </row>
    <row r="3026" spans="14:19">
      <c r="N3026" s="133" t="s">
        <v>7970</v>
      </c>
      <c r="O3026" s="133" t="s">
        <v>8072</v>
      </c>
      <c r="P3026" s="135" t="s">
        <v>3192</v>
      </c>
      <c r="Q3026" s="145" t="str">
        <f t="shared" si="48"/>
        <v>55 - SOMMEILLES</v>
      </c>
      <c r="R3026" s="140"/>
      <c r="S3026" s="140"/>
    </row>
    <row r="3027" spans="14:19" ht="24">
      <c r="N3027" s="133" t="s">
        <v>7970</v>
      </c>
      <c r="O3027" s="133" t="s">
        <v>8073</v>
      </c>
      <c r="P3027" s="135" t="s">
        <v>3193</v>
      </c>
      <c r="Q3027" s="145" t="str">
        <f t="shared" si="48"/>
        <v xml:space="preserve">55 - SORCY-SAINT-MARTIN </v>
      </c>
      <c r="R3027" s="140"/>
      <c r="S3027" s="140"/>
    </row>
    <row r="3028" spans="14:19">
      <c r="N3028" s="133" t="s">
        <v>7970</v>
      </c>
      <c r="O3028" s="133" t="s">
        <v>8074</v>
      </c>
      <c r="P3028" s="135" t="s">
        <v>3195</v>
      </c>
      <c r="Q3028" s="145" t="str">
        <f t="shared" si="48"/>
        <v xml:space="preserve">55 - TROUSSEY </v>
      </c>
      <c r="R3028" s="140"/>
      <c r="S3028" s="140"/>
    </row>
    <row r="3029" spans="14:19">
      <c r="N3029" s="133" t="s">
        <v>7970</v>
      </c>
      <c r="O3029" s="133" t="s">
        <v>8075</v>
      </c>
      <c r="P3029" s="135" t="s">
        <v>3196</v>
      </c>
      <c r="Q3029" s="145" t="str">
        <f t="shared" si="48"/>
        <v>55 - VADONVILLE</v>
      </c>
      <c r="R3029" s="140">
        <v>44813</v>
      </c>
      <c r="S3029" s="140"/>
    </row>
    <row r="3030" spans="14:19">
      <c r="N3030" s="133" t="s">
        <v>7970</v>
      </c>
      <c r="O3030" s="133" t="s">
        <v>8076</v>
      </c>
      <c r="P3030" s="135" t="s">
        <v>3198</v>
      </c>
      <c r="Q3030" s="145" t="str">
        <f t="shared" si="48"/>
        <v>55 - VALBOIS</v>
      </c>
      <c r="R3030" s="140">
        <v>44813</v>
      </c>
      <c r="S3030" s="140"/>
    </row>
    <row r="3031" spans="14:19">
      <c r="N3031" s="133" t="s">
        <v>7970</v>
      </c>
      <c r="O3031" s="133" t="s">
        <v>8077</v>
      </c>
      <c r="P3031" s="135" t="s">
        <v>3197</v>
      </c>
      <c r="Q3031" s="145" t="str">
        <f t="shared" si="48"/>
        <v xml:space="preserve">55 - VARNEVILLE </v>
      </c>
      <c r="R3031" s="140"/>
      <c r="S3031" s="140"/>
    </row>
    <row r="3032" spans="14:19">
      <c r="N3032" s="133" t="s">
        <v>7970</v>
      </c>
      <c r="O3032" s="133" t="s">
        <v>8078</v>
      </c>
      <c r="P3032" s="135" t="s">
        <v>3199</v>
      </c>
      <c r="Q3032" s="145" t="str">
        <f t="shared" si="48"/>
        <v>55 - VAUBECOURT</v>
      </c>
      <c r="R3032" s="140"/>
      <c r="S3032" s="140"/>
    </row>
    <row r="3033" spans="14:19" ht="24">
      <c r="N3033" s="133" t="s">
        <v>7970</v>
      </c>
      <c r="O3033" s="133" t="s">
        <v>8079</v>
      </c>
      <c r="P3033" s="135" t="s">
        <v>3200</v>
      </c>
      <c r="Q3033" s="145" t="str">
        <f t="shared" si="48"/>
        <v xml:space="preserve">55 - VAUDONCOURT </v>
      </c>
      <c r="R3033" s="140"/>
      <c r="S3033" s="140"/>
    </row>
    <row r="3034" spans="14:19" ht="48">
      <c r="N3034" s="133" t="s">
        <v>7970</v>
      </c>
      <c r="O3034" s="133" t="s">
        <v>8080</v>
      </c>
      <c r="P3034" s="135" t="s">
        <v>3201</v>
      </c>
      <c r="Q3034" s="145" t="str">
        <f t="shared" si="48"/>
        <v xml:space="preserve">55 - VIGNEULLES-LES-HATTONCHATEL </v>
      </c>
      <c r="R3034" s="140"/>
      <c r="S3034" s="140"/>
    </row>
    <row r="3035" spans="14:19">
      <c r="N3035" s="133" t="s">
        <v>7970</v>
      </c>
      <c r="O3035" s="133" t="s">
        <v>8081</v>
      </c>
      <c r="P3035" s="135" t="s">
        <v>3202</v>
      </c>
      <c r="Q3035" s="145" t="str">
        <f t="shared" si="48"/>
        <v xml:space="preserve">55 - VIGNOT </v>
      </c>
      <c r="R3035" s="140"/>
      <c r="S3035" s="140"/>
    </row>
    <row r="3036" spans="14:19" ht="24">
      <c r="N3036" s="133" t="s">
        <v>7970</v>
      </c>
      <c r="O3036" s="133" t="s">
        <v>8082</v>
      </c>
      <c r="P3036" s="135" t="s">
        <v>3203</v>
      </c>
      <c r="Q3036" s="145" t="str">
        <f t="shared" si="48"/>
        <v xml:space="preserve">55 - VILLE-DEVANT-CHAUMONT </v>
      </c>
      <c r="R3036" s="140"/>
      <c r="S3036" s="140"/>
    </row>
    <row r="3037" spans="14:19" ht="24">
      <c r="N3037" s="133" t="s">
        <v>7970</v>
      </c>
      <c r="O3037" s="133" t="s">
        <v>8083</v>
      </c>
      <c r="P3037" s="135" t="s">
        <v>3204</v>
      </c>
      <c r="Q3037" s="145" t="str">
        <f t="shared" si="48"/>
        <v xml:space="preserve">55 - VILLERS-LES-MANGIENNES </v>
      </c>
      <c r="R3037" s="140"/>
      <c r="S3037" s="140"/>
    </row>
    <row r="3038" spans="14:19" ht="24">
      <c r="N3038" s="133" t="s">
        <v>7970</v>
      </c>
      <c r="O3038" s="133" t="s">
        <v>8084</v>
      </c>
      <c r="P3038" s="135" t="s">
        <v>3205</v>
      </c>
      <c r="Q3038" s="145" t="str">
        <f t="shared" si="48"/>
        <v>55 - VILLOTTE-SUR-AIRE</v>
      </c>
      <c r="R3038" s="140">
        <v>44813</v>
      </c>
      <c r="S3038" s="140"/>
    </row>
    <row r="3039" spans="14:19" ht="24">
      <c r="N3039" s="133" t="s">
        <v>7970</v>
      </c>
      <c r="O3039" s="133" t="s">
        <v>8085</v>
      </c>
      <c r="P3039" s="135" t="s">
        <v>3206</v>
      </c>
      <c r="Q3039" s="145" t="str">
        <f t="shared" si="48"/>
        <v xml:space="preserve">55 - VILOSNES-HARAUMONT </v>
      </c>
      <c r="R3039" s="140"/>
      <c r="S3039" s="140"/>
    </row>
    <row r="3040" spans="14:19">
      <c r="N3040" s="133" t="s">
        <v>7970</v>
      </c>
      <c r="O3040" s="133" t="s">
        <v>8086</v>
      </c>
      <c r="P3040" s="135" t="s">
        <v>3207</v>
      </c>
      <c r="Q3040" s="145" t="str">
        <f t="shared" si="48"/>
        <v xml:space="preserve">55 - VITTARVILLE </v>
      </c>
      <c r="R3040" s="140"/>
      <c r="S3040" s="140"/>
    </row>
    <row r="3041" spans="14:19">
      <c r="N3041" s="133" t="s">
        <v>7970</v>
      </c>
      <c r="O3041" s="133" t="s">
        <v>8087</v>
      </c>
      <c r="P3041" s="135" t="s">
        <v>3208</v>
      </c>
      <c r="Q3041" s="145" t="str">
        <f t="shared" si="48"/>
        <v xml:space="preserve">55 - WAVRILLE </v>
      </c>
      <c r="R3041" s="140"/>
      <c r="S3041" s="140"/>
    </row>
    <row r="3042" spans="14:19">
      <c r="N3042" s="133" t="s">
        <v>7970</v>
      </c>
      <c r="O3042" s="133" t="s">
        <v>8088</v>
      </c>
      <c r="P3042" s="135" t="s">
        <v>3209</v>
      </c>
      <c r="Q3042" s="145" t="str">
        <f t="shared" si="48"/>
        <v xml:space="preserve">55 - WOEL </v>
      </c>
      <c r="R3042" s="140"/>
      <c r="S3042" s="140"/>
    </row>
    <row r="3043" spans="14:19" ht="24">
      <c r="N3043" s="133" t="s">
        <v>7970</v>
      </c>
      <c r="O3043" s="133" t="s">
        <v>8089</v>
      </c>
      <c r="P3043" s="135" t="s">
        <v>3210</v>
      </c>
      <c r="Q3043" s="145" t="str">
        <f t="shared" si="48"/>
        <v xml:space="preserve">55 - XIVRAY-ET-MARVOISIN </v>
      </c>
      <c r="R3043" s="140"/>
      <c r="S3043" s="140"/>
    </row>
    <row r="3044" spans="14:19">
      <c r="N3044" s="133" t="s">
        <v>8090</v>
      </c>
      <c r="O3044" s="133" t="s">
        <v>8091</v>
      </c>
      <c r="P3044" s="135" t="s">
        <v>3211</v>
      </c>
      <c r="Q3044" s="145" t="str">
        <f t="shared" si="48"/>
        <v>56 - ALLAIRE</v>
      </c>
      <c r="R3044" s="140">
        <v>44648</v>
      </c>
      <c r="S3044" s="141">
        <v>44690</v>
      </c>
    </row>
    <row r="3045" spans="14:19">
      <c r="N3045" s="133" t="s">
        <v>8090</v>
      </c>
      <c r="O3045" s="133" t="s">
        <v>8092</v>
      </c>
      <c r="P3045" s="135" t="s">
        <v>3212</v>
      </c>
      <c r="Q3045" s="145" t="str">
        <f t="shared" si="48"/>
        <v>56 - AMBON</v>
      </c>
      <c r="R3045" s="140">
        <v>44636</v>
      </c>
      <c r="S3045" s="140">
        <v>44673</v>
      </c>
    </row>
    <row r="3046" spans="14:19">
      <c r="N3046" s="133" t="s">
        <v>8090</v>
      </c>
      <c r="O3046" s="133" t="s">
        <v>8093</v>
      </c>
      <c r="P3046" s="135" t="s">
        <v>3213</v>
      </c>
      <c r="Q3046" s="145" t="str">
        <f t="shared" si="48"/>
        <v>56 - ARZAL</v>
      </c>
      <c r="R3046" s="140">
        <v>44636</v>
      </c>
      <c r="S3046" s="140">
        <v>44673</v>
      </c>
    </row>
    <row r="3047" spans="14:19">
      <c r="N3047" s="133" t="s">
        <v>8090</v>
      </c>
      <c r="O3047" s="133" t="s">
        <v>8094</v>
      </c>
      <c r="P3047" s="137" t="s">
        <v>3214</v>
      </c>
      <c r="Q3047" s="145" t="str">
        <f t="shared" si="48"/>
        <v>56 - AUGAN</v>
      </c>
      <c r="R3047" s="142">
        <v>44791</v>
      </c>
      <c r="S3047" s="142">
        <v>44826</v>
      </c>
    </row>
    <row r="3048" spans="14:19">
      <c r="N3048" s="133" t="s">
        <v>8090</v>
      </c>
      <c r="O3048" s="133" t="s">
        <v>8095</v>
      </c>
      <c r="P3048" s="135" t="s">
        <v>3215</v>
      </c>
      <c r="Q3048" s="145" t="str">
        <f t="shared" si="48"/>
        <v>56 - BERRIC</v>
      </c>
      <c r="R3048" s="140">
        <v>44636</v>
      </c>
      <c r="S3048" s="140">
        <v>44673</v>
      </c>
    </row>
    <row r="3049" spans="14:19">
      <c r="N3049" s="133" t="s">
        <v>8090</v>
      </c>
      <c r="O3049" s="133" t="s">
        <v>8096</v>
      </c>
      <c r="P3049" s="135" t="s">
        <v>3216</v>
      </c>
      <c r="Q3049" s="145" t="str">
        <f t="shared" si="48"/>
        <v>56 - BILLIERS</v>
      </c>
      <c r="R3049" s="140">
        <v>44636</v>
      </c>
      <c r="S3049" s="140">
        <v>44673</v>
      </c>
    </row>
    <row r="3050" spans="14:19">
      <c r="N3050" s="133" t="s">
        <v>8090</v>
      </c>
      <c r="O3050" s="133" t="s">
        <v>8097</v>
      </c>
      <c r="P3050" s="137" t="s">
        <v>3217</v>
      </c>
      <c r="Q3050" s="145" t="str">
        <f t="shared" si="48"/>
        <v>56 - BRIGNAC</v>
      </c>
      <c r="R3050" s="142">
        <v>44796</v>
      </c>
      <c r="S3050" s="142">
        <v>44845</v>
      </c>
    </row>
    <row r="3051" spans="14:19">
      <c r="N3051" s="133" t="s">
        <v>8090</v>
      </c>
      <c r="O3051" s="133" t="s">
        <v>8098</v>
      </c>
      <c r="P3051" s="135" t="s">
        <v>3218</v>
      </c>
      <c r="Q3051" s="145" t="str">
        <f t="shared" si="48"/>
        <v>56 - CADEN</v>
      </c>
      <c r="R3051" s="140">
        <v>44648</v>
      </c>
      <c r="S3051" s="141">
        <v>44690</v>
      </c>
    </row>
    <row r="3052" spans="14:19">
      <c r="N3052" s="133" t="s">
        <v>8090</v>
      </c>
      <c r="O3052" s="133" t="s">
        <v>8099</v>
      </c>
      <c r="P3052" s="135" t="s">
        <v>3219</v>
      </c>
      <c r="Q3052" s="145" t="str">
        <f t="shared" si="48"/>
        <v>56 - CAMOEL</v>
      </c>
      <c r="R3052" s="140">
        <v>44636</v>
      </c>
      <c r="S3052" s="140">
        <v>44673</v>
      </c>
    </row>
    <row r="3053" spans="14:19">
      <c r="N3053" s="133" t="s">
        <v>8090</v>
      </c>
      <c r="O3053" s="133" t="s">
        <v>8100</v>
      </c>
      <c r="P3053" s="137" t="s">
        <v>3220</v>
      </c>
      <c r="Q3053" s="145" t="str">
        <f t="shared" si="48"/>
        <v>56 - CAMPENEAC</v>
      </c>
      <c r="R3053" s="142">
        <v>44791</v>
      </c>
      <c r="S3053" s="142">
        <v>44826</v>
      </c>
    </row>
    <row r="3054" spans="14:19">
      <c r="N3054" s="133" t="s">
        <v>8090</v>
      </c>
      <c r="O3054" s="133" t="s">
        <v>8101</v>
      </c>
      <c r="P3054" s="135" t="s">
        <v>3221</v>
      </c>
      <c r="Q3054" s="145" t="str">
        <f t="shared" si="48"/>
        <v>56 - CARENTOIR</v>
      </c>
      <c r="R3054" s="140">
        <v>44648</v>
      </c>
      <c r="S3054" s="141">
        <v>44690</v>
      </c>
    </row>
    <row r="3055" spans="14:19">
      <c r="N3055" s="133" t="s">
        <v>8090</v>
      </c>
      <c r="O3055" s="133" t="s">
        <v>8102</v>
      </c>
      <c r="P3055" s="135" t="s">
        <v>3222</v>
      </c>
      <c r="Q3055" s="145" t="str">
        <f t="shared" si="48"/>
        <v>56 - CARO</v>
      </c>
      <c r="R3055" s="142">
        <v>44791</v>
      </c>
      <c r="S3055" s="142">
        <v>44826</v>
      </c>
    </row>
    <row r="3056" spans="14:19">
      <c r="N3056" s="133" t="s">
        <v>8090</v>
      </c>
      <c r="O3056" s="133" t="s">
        <v>8103</v>
      </c>
      <c r="P3056" s="135" t="s">
        <v>3223</v>
      </c>
      <c r="Q3056" s="145" t="str">
        <f t="shared" si="48"/>
        <v>56 - COURNON</v>
      </c>
      <c r="R3056" s="140">
        <v>44648</v>
      </c>
      <c r="S3056" s="141">
        <v>44690</v>
      </c>
    </row>
    <row r="3057" spans="14:19">
      <c r="N3057" s="133" t="s">
        <v>8090</v>
      </c>
      <c r="O3057" s="133" t="s">
        <v>8104</v>
      </c>
      <c r="P3057" s="135" t="s">
        <v>3224</v>
      </c>
      <c r="Q3057" s="145" t="str">
        <f t="shared" si="48"/>
        <v>56 - DAMGAN</v>
      </c>
      <c r="R3057" s="140">
        <v>44636</v>
      </c>
      <c r="S3057" s="140">
        <v>44673</v>
      </c>
    </row>
    <row r="3058" spans="14:19">
      <c r="N3058" s="133" t="s">
        <v>8090</v>
      </c>
      <c r="O3058" s="133" t="s">
        <v>8105</v>
      </c>
      <c r="P3058" s="137" t="s">
        <v>3225</v>
      </c>
      <c r="Q3058" s="145" t="str">
        <f t="shared" si="48"/>
        <v>56 - EVRIGUET</v>
      </c>
      <c r="R3058" s="142">
        <v>44796</v>
      </c>
      <c r="S3058" s="142">
        <v>44845</v>
      </c>
    </row>
    <row r="3059" spans="14:19">
      <c r="N3059" s="133" t="s">
        <v>8090</v>
      </c>
      <c r="O3059" s="133" t="s">
        <v>8106</v>
      </c>
      <c r="P3059" s="137" t="s">
        <v>3229</v>
      </c>
      <c r="Q3059" s="145" t="str">
        <f t="shared" si="48"/>
        <v>56 - GOURHEL</v>
      </c>
      <c r="R3059" s="142">
        <v>44791</v>
      </c>
      <c r="S3059" s="142">
        <v>44826</v>
      </c>
    </row>
    <row r="3060" spans="14:19">
      <c r="N3060" s="133" t="s">
        <v>8090</v>
      </c>
      <c r="O3060" s="133" t="s">
        <v>8107</v>
      </c>
      <c r="P3060" s="137" t="s">
        <v>3231</v>
      </c>
      <c r="Q3060" s="145" t="str">
        <f t="shared" si="48"/>
        <v>56 - GUILLIERS</v>
      </c>
      <c r="R3060" s="142">
        <v>44796</v>
      </c>
      <c r="S3060" s="142">
        <v>44845</v>
      </c>
    </row>
    <row r="3061" spans="14:19">
      <c r="N3061" s="133" t="s">
        <v>8090</v>
      </c>
      <c r="O3061" s="133" t="s">
        <v>8108</v>
      </c>
      <c r="P3061" s="135" t="s">
        <v>3228</v>
      </c>
      <c r="Q3061" s="145" t="str">
        <f t="shared" si="48"/>
        <v>56 - LA GACILLY</v>
      </c>
      <c r="R3061" s="140">
        <v>44648</v>
      </c>
      <c r="S3061" s="141">
        <v>44690</v>
      </c>
    </row>
    <row r="3062" spans="14:19" ht="24">
      <c r="N3062" s="133" t="s">
        <v>8090</v>
      </c>
      <c r="O3062" s="133" t="s">
        <v>8109</v>
      </c>
      <c r="P3062" s="137" t="s">
        <v>3274</v>
      </c>
      <c r="Q3062" s="145" t="str">
        <f t="shared" si="48"/>
        <v>56 - LA TRINITÉ PORHOET</v>
      </c>
      <c r="R3062" s="142">
        <v>44796</v>
      </c>
      <c r="S3062" s="142">
        <v>44845</v>
      </c>
    </row>
    <row r="3063" spans="14:19" ht="24">
      <c r="N3063" s="133" t="s">
        <v>8090</v>
      </c>
      <c r="O3063" s="133" t="s">
        <v>8110</v>
      </c>
      <c r="P3063" s="135" t="s">
        <v>3275</v>
      </c>
      <c r="Q3063" s="145" t="str">
        <f t="shared" si="48"/>
        <v>56 - LA TRINITE-SURZUR</v>
      </c>
      <c r="R3063" s="140">
        <v>44636</v>
      </c>
      <c r="S3063" s="140">
        <v>44673</v>
      </c>
    </row>
    <row r="3064" spans="14:19">
      <c r="N3064" s="133" t="s">
        <v>8090</v>
      </c>
      <c r="O3064" s="133" t="s">
        <v>8111</v>
      </c>
      <c r="P3064" s="135" t="s">
        <v>3232</v>
      </c>
      <c r="Q3064" s="145" t="str">
        <f t="shared" si="48"/>
        <v>56 - LAUZACH</v>
      </c>
      <c r="R3064" s="140">
        <v>44636</v>
      </c>
      <c r="S3064" s="140">
        <v>44673</v>
      </c>
    </row>
    <row r="3065" spans="14:19">
      <c r="N3065" s="133" t="s">
        <v>8090</v>
      </c>
      <c r="O3065" s="133" t="s">
        <v>8112</v>
      </c>
      <c r="P3065" s="135" t="s">
        <v>3230</v>
      </c>
      <c r="Q3065" s="145" t="str">
        <f t="shared" si="48"/>
        <v>56 - LE GUERNO</v>
      </c>
      <c r="R3065" s="140">
        <v>44636</v>
      </c>
      <c r="S3065" s="140">
        <v>44673</v>
      </c>
    </row>
    <row r="3066" spans="14:19" ht="24">
      <c r="N3066" s="133" t="s">
        <v>8090</v>
      </c>
      <c r="O3066" s="133" t="s">
        <v>8113</v>
      </c>
      <c r="P3066" s="135" t="s">
        <v>3272</v>
      </c>
      <c r="Q3066" s="145" t="str">
        <f t="shared" si="48"/>
        <v>56 - LE TOUR-DU-PARC</v>
      </c>
      <c r="R3066" s="140">
        <v>44636</v>
      </c>
      <c r="S3066" s="140">
        <v>44673</v>
      </c>
    </row>
    <row r="3067" spans="14:19">
      <c r="N3067" s="133" t="s">
        <v>8090</v>
      </c>
      <c r="O3067" s="133" t="s">
        <v>8114</v>
      </c>
      <c r="P3067" s="137" t="s">
        <v>3226</v>
      </c>
      <c r="Q3067" s="145" t="str">
        <f t="shared" si="48"/>
        <v>56 - LES FORGES</v>
      </c>
      <c r="R3067" s="142">
        <v>44796</v>
      </c>
      <c r="S3067" s="142">
        <v>44845</v>
      </c>
    </row>
    <row r="3068" spans="14:19" ht="24">
      <c r="N3068" s="133" t="s">
        <v>8090</v>
      </c>
      <c r="O3068" s="133" t="s">
        <v>8115</v>
      </c>
      <c r="P3068" s="135" t="s">
        <v>3227</v>
      </c>
      <c r="Q3068" s="145" t="str">
        <f t="shared" si="48"/>
        <v>56 - LES FOUGERETS</v>
      </c>
      <c r="R3068" s="140">
        <v>44648</v>
      </c>
      <c r="S3068" s="141">
        <v>44690</v>
      </c>
    </row>
    <row r="3069" spans="14:19">
      <c r="N3069" s="133" t="s">
        <v>8090</v>
      </c>
      <c r="O3069" s="133" t="s">
        <v>8116</v>
      </c>
      <c r="P3069" s="135" t="s">
        <v>3233</v>
      </c>
      <c r="Q3069" s="145" t="str">
        <f t="shared" si="48"/>
        <v>56 - LIMERZEL</v>
      </c>
      <c r="R3069" s="140">
        <v>44648</v>
      </c>
      <c r="S3069" s="141">
        <v>44690</v>
      </c>
    </row>
    <row r="3070" spans="14:19">
      <c r="N3070" s="133" t="s">
        <v>8090</v>
      </c>
      <c r="O3070" s="133" t="s">
        <v>8117</v>
      </c>
      <c r="P3070" s="137" t="s">
        <v>3234</v>
      </c>
      <c r="Q3070" s="145" t="str">
        <f t="shared" si="48"/>
        <v>56 - LOYAT</v>
      </c>
      <c r="R3070" s="142">
        <v>44791</v>
      </c>
      <c r="S3070" s="142">
        <v>44826</v>
      </c>
    </row>
    <row r="3071" spans="14:19">
      <c r="N3071" s="133" t="s">
        <v>8090</v>
      </c>
      <c r="O3071" s="133" t="s">
        <v>8118</v>
      </c>
      <c r="P3071" s="135" t="s">
        <v>3235</v>
      </c>
      <c r="Q3071" s="145" t="str">
        <f t="shared" si="48"/>
        <v>56 - MALANSAC</v>
      </c>
      <c r="R3071" s="149">
        <v>44648</v>
      </c>
      <c r="S3071" s="149">
        <v>44690</v>
      </c>
    </row>
    <row r="3072" spans="14:19">
      <c r="N3072" s="133" t="s">
        <v>8090</v>
      </c>
      <c r="O3072" s="133" t="s">
        <v>8119</v>
      </c>
      <c r="P3072" s="135" t="s">
        <v>3236</v>
      </c>
      <c r="Q3072" s="145" t="str">
        <f t="shared" si="48"/>
        <v>56 - MARZAN</v>
      </c>
      <c r="R3072" s="140">
        <v>44636</v>
      </c>
      <c r="S3072" s="140">
        <v>44673</v>
      </c>
    </row>
    <row r="3073" spans="14:19">
      <c r="N3073" s="133" t="s">
        <v>8090</v>
      </c>
      <c r="O3073" s="133" t="s">
        <v>8120</v>
      </c>
      <c r="P3073" s="137" t="s">
        <v>3237</v>
      </c>
      <c r="Q3073" s="145" t="str">
        <f t="shared" si="48"/>
        <v>56 - MAURON</v>
      </c>
      <c r="R3073" s="142">
        <v>44796</v>
      </c>
      <c r="S3073" s="142">
        <v>44845</v>
      </c>
    </row>
    <row r="3074" spans="14:19">
      <c r="N3074" s="133" t="s">
        <v>8090</v>
      </c>
      <c r="O3074" s="133" t="s">
        <v>8121</v>
      </c>
      <c r="P3074" s="137" t="s">
        <v>3238</v>
      </c>
      <c r="Q3074" s="145" t="str">
        <f t="shared" si="48"/>
        <v>56 - MENEAC</v>
      </c>
      <c r="R3074" s="142">
        <v>44796</v>
      </c>
      <c r="S3074" s="142">
        <v>44845</v>
      </c>
    </row>
    <row r="3075" spans="14:19">
      <c r="N3075" s="133" t="s">
        <v>8090</v>
      </c>
      <c r="O3075" s="133" t="s">
        <v>8122</v>
      </c>
      <c r="P3075" s="137" t="s">
        <v>3239</v>
      </c>
      <c r="Q3075" s="145" t="str">
        <f t="shared" si="48"/>
        <v>56 - MISSIRIAC</v>
      </c>
      <c r="R3075" s="142">
        <v>44791</v>
      </c>
      <c r="S3075" s="142">
        <v>44826</v>
      </c>
    </row>
    <row r="3076" spans="14:19">
      <c r="N3076" s="133" t="s">
        <v>8090</v>
      </c>
      <c r="O3076" s="133" t="s">
        <v>8123</v>
      </c>
      <c r="P3076" s="137" t="s">
        <v>3240</v>
      </c>
      <c r="Q3076" s="145" t="str">
        <f t="shared" si="48"/>
        <v>56 - MOHON</v>
      </c>
      <c r="R3076" s="142">
        <v>44796</v>
      </c>
      <c r="S3076" s="142">
        <v>44845</v>
      </c>
    </row>
    <row r="3077" spans="14:19">
      <c r="N3077" s="133" t="s">
        <v>8090</v>
      </c>
      <c r="O3077" s="133" t="s">
        <v>8124</v>
      </c>
      <c r="P3077" s="137" t="s">
        <v>3241</v>
      </c>
      <c r="Q3077" s="145" t="str">
        <f t="shared" si="48"/>
        <v>56 - MONTENEUF</v>
      </c>
      <c r="R3077" s="142">
        <v>44791</v>
      </c>
      <c r="S3077" s="142">
        <v>44826</v>
      </c>
    </row>
    <row r="3078" spans="14:19">
      <c r="N3078" s="133" t="s">
        <v>8090</v>
      </c>
      <c r="O3078" s="133" t="s">
        <v>8125</v>
      </c>
      <c r="P3078" s="137" t="s">
        <v>3242</v>
      </c>
      <c r="Q3078" s="145" t="str">
        <f t="shared" si="48"/>
        <v>56 - MONTERREIN</v>
      </c>
      <c r="R3078" s="142">
        <v>44791</v>
      </c>
      <c r="S3078" s="142">
        <v>44826</v>
      </c>
    </row>
    <row r="3079" spans="14:19">
      <c r="N3079" s="133" t="s">
        <v>8090</v>
      </c>
      <c r="O3079" s="133" t="s">
        <v>8126</v>
      </c>
      <c r="P3079" s="137" t="s">
        <v>3243</v>
      </c>
      <c r="Q3079" s="145" t="str">
        <f t="shared" si="48"/>
        <v>56 - MONTERTELOT</v>
      </c>
      <c r="R3079" s="142">
        <v>44791</v>
      </c>
      <c r="S3079" s="142">
        <v>44826</v>
      </c>
    </row>
    <row r="3080" spans="14:19">
      <c r="N3080" s="133" t="s">
        <v>8090</v>
      </c>
      <c r="O3080" s="133" t="s">
        <v>8127</v>
      </c>
      <c r="P3080" s="135" t="s">
        <v>3244</v>
      </c>
      <c r="Q3080" s="145" t="str">
        <f t="shared" si="48"/>
        <v>56 - MUZILLAC</v>
      </c>
      <c r="R3080" s="140">
        <v>44636</v>
      </c>
      <c r="S3080" s="140">
        <v>44673</v>
      </c>
    </row>
    <row r="3081" spans="14:19" ht="24">
      <c r="N3081" s="133" t="s">
        <v>8090</v>
      </c>
      <c r="O3081" s="133" t="s">
        <v>8128</v>
      </c>
      <c r="P3081" s="135" t="s">
        <v>3245</v>
      </c>
      <c r="Q3081" s="145" t="str">
        <f t="shared" si="48"/>
        <v>56 - NOYAL-MUZILLAC</v>
      </c>
      <c r="R3081" s="140">
        <v>44636</v>
      </c>
      <c r="S3081" s="140">
        <v>44673</v>
      </c>
    </row>
    <row r="3082" spans="14:19">
      <c r="N3082" s="133" t="s">
        <v>8090</v>
      </c>
      <c r="O3082" s="133" t="s">
        <v>8129</v>
      </c>
      <c r="P3082" s="135" t="s">
        <v>3246</v>
      </c>
      <c r="Q3082" s="145" t="str">
        <f t="shared" si="48"/>
        <v>56 - PEILLAC</v>
      </c>
      <c r="R3082" s="140">
        <v>44648</v>
      </c>
      <c r="S3082" s="141">
        <v>44690</v>
      </c>
    </row>
    <row r="3083" spans="14:19">
      <c r="N3083" s="133" t="s">
        <v>8090</v>
      </c>
      <c r="O3083" s="133" t="s">
        <v>8130</v>
      </c>
      <c r="P3083" s="135" t="s">
        <v>3247</v>
      </c>
      <c r="Q3083" s="145" t="str">
        <f t="shared" ref="Q3083:Q3146" si="49">CONCATENATE(N3083," - ",P3083)</f>
        <v>56 - PENESTIN</v>
      </c>
      <c r="R3083" s="140">
        <v>44636</v>
      </c>
      <c r="S3083" s="140">
        <v>44673</v>
      </c>
    </row>
    <row r="3084" spans="14:19">
      <c r="N3084" s="133" t="s">
        <v>8090</v>
      </c>
      <c r="O3084" s="133" t="s">
        <v>8131</v>
      </c>
      <c r="P3084" s="135" t="s">
        <v>3248</v>
      </c>
      <c r="Q3084" s="145" t="str">
        <f t="shared" si="49"/>
        <v>56 - PLEUCADEUC</v>
      </c>
      <c r="R3084" s="140">
        <v>44648</v>
      </c>
      <c r="S3084" s="141">
        <v>44690</v>
      </c>
    </row>
    <row r="3085" spans="14:19">
      <c r="N3085" s="133" t="s">
        <v>8090</v>
      </c>
      <c r="O3085" s="133" t="s">
        <v>8132</v>
      </c>
      <c r="P3085" s="137" t="s">
        <v>3249</v>
      </c>
      <c r="Q3085" s="145" t="str">
        <f t="shared" si="49"/>
        <v>56 - PLOERMEL</v>
      </c>
      <c r="R3085" s="142">
        <v>44791</v>
      </c>
      <c r="S3085" s="142">
        <v>44826</v>
      </c>
    </row>
    <row r="3086" spans="14:19">
      <c r="N3086" s="133" t="s">
        <v>8090</v>
      </c>
      <c r="O3086" s="133" t="s">
        <v>8133</v>
      </c>
      <c r="P3086" s="134" t="s">
        <v>3250</v>
      </c>
      <c r="Q3086" s="145" t="str">
        <f t="shared" si="49"/>
        <v>56 - PLUHERLIN</v>
      </c>
      <c r="R3086" s="139">
        <v>44648</v>
      </c>
      <c r="S3086" s="141">
        <v>44690</v>
      </c>
    </row>
    <row r="3087" spans="14:19">
      <c r="N3087" s="133" t="s">
        <v>8090</v>
      </c>
      <c r="O3087" s="133" t="s">
        <v>8134</v>
      </c>
      <c r="P3087" s="137" t="s">
        <v>3251</v>
      </c>
      <c r="Q3087" s="145" t="str">
        <f t="shared" si="49"/>
        <v>56 - PORCARO</v>
      </c>
      <c r="R3087" s="142">
        <v>44791</v>
      </c>
      <c r="S3087" s="142">
        <v>44826</v>
      </c>
    </row>
    <row r="3088" spans="14:19">
      <c r="N3088" s="133" t="s">
        <v>8090</v>
      </c>
      <c r="O3088" s="133" t="s">
        <v>8135</v>
      </c>
      <c r="P3088" s="137" t="s">
        <v>3252</v>
      </c>
      <c r="Q3088" s="145" t="str">
        <f t="shared" si="49"/>
        <v>56 - REMINIAC</v>
      </c>
      <c r="R3088" s="142">
        <v>44791</v>
      </c>
      <c r="S3088" s="142">
        <v>44826</v>
      </c>
    </row>
    <row r="3089" spans="14:19" ht="24">
      <c r="N3089" s="133" t="s">
        <v>8090</v>
      </c>
      <c r="O3089" s="133" t="s">
        <v>8136</v>
      </c>
      <c r="P3089" s="135" t="s">
        <v>3253</v>
      </c>
      <c r="Q3089" s="145" t="str">
        <f t="shared" si="49"/>
        <v>56 - ROCHEFORT-EN-TERRE</v>
      </c>
      <c r="R3089" s="140">
        <v>44648</v>
      </c>
      <c r="S3089" s="141">
        <v>44690</v>
      </c>
    </row>
    <row r="3090" spans="14:19">
      <c r="N3090" s="133" t="s">
        <v>8090</v>
      </c>
      <c r="O3090" s="133" t="s">
        <v>8137</v>
      </c>
      <c r="P3090" s="135" t="s">
        <v>3255</v>
      </c>
      <c r="Q3090" s="145" t="str">
        <f t="shared" si="49"/>
        <v>56 - RUFFIAC</v>
      </c>
      <c r="R3090" s="140">
        <v>44648</v>
      </c>
      <c r="S3090" s="141">
        <v>44690</v>
      </c>
    </row>
    <row r="3091" spans="14:19" ht="24">
      <c r="N3091" s="133" t="s">
        <v>8090</v>
      </c>
      <c r="O3091" s="133" t="s">
        <v>8138</v>
      </c>
      <c r="P3091" s="137" t="s">
        <v>3256</v>
      </c>
      <c r="Q3091" s="145" t="str">
        <f t="shared" si="49"/>
        <v>56 - SAINT ABRAHAM</v>
      </c>
      <c r="R3091" s="142">
        <v>44791</v>
      </c>
      <c r="S3091" s="142">
        <v>44826</v>
      </c>
    </row>
    <row r="3092" spans="14:19" ht="24">
      <c r="N3092" s="133" t="s">
        <v>8090</v>
      </c>
      <c r="O3092" s="133" t="s">
        <v>8139</v>
      </c>
      <c r="P3092" s="137" t="s">
        <v>3257</v>
      </c>
      <c r="Q3092" s="145" t="str">
        <f t="shared" si="49"/>
        <v>56 - SAINT BRIEUC DE MAURON</v>
      </c>
      <c r="R3092" s="142">
        <v>44796</v>
      </c>
      <c r="S3092" s="142">
        <v>44845</v>
      </c>
    </row>
    <row r="3093" spans="14:19" ht="36">
      <c r="N3093" s="133" t="s">
        <v>8090</v>
      </c>
      <c r="O3093" s="133" t="s">
        <v>8140</v>
      </c>
      <c r="P3093" s="137" t="s">
        <v>3263</v>
      </c>
      <c r="Q3093" s="145" t="str">
        <f t="shared" si="49"/>
        <v>56 - SAINT MALO DES TROIS FONTAINES</v>
      </c>
      <c r="R3093" s="142">
        <v>44796</v>
      </c>
      <c r="S3093" s="142">
        <v>44845</v>
      </c>
    </row>
    <row r="3094" spans="14:19" ht="24">
      <c r="N3094" s="133" t="s">
        <v>8090</v>
      </c>
      <c r="O3094" s="133" t="s">
        <v>8141</v>
      </c>
      <c r="P3094" s="135" t="s">
        <v>3258</v>
      </c>
      <c r="Q3094" s="145" t="str">
        <f t="shared" si="49"/>
        <v>56 - SAINT-CONGARD</v>
      </c>
      <c r="R3094" s="140">
        <v>44648</v>
      </c>
      <c r="S3094" s="141">
        <v>44690</v>
      </c>
    </row>
    <row r="3095" spans="14:19" ht="24">
      <c r="N3095" s="133" t="s">
        <v>8090</v>
      </c>
      <c r="O3095" s="133" t="s">
        <v>8142</v>
      </c>
      <c r="P3095" s="135" t="s">
        <v>3259</v>
      </c>
      <c r="Q3095" s="145" t="str">
        <f t="shared" si="49"/>
        <v>56 - SAINT-GORGON</v>
      </c>
      <c r="R3095" s="140">
        <v>44648</v>
      </c>
      <c r="S3095" s="141">
        <v>44690</v>
      </c>
    </row>
    <row r="3096" spans="14:19">
      <c r="N3096" s="133" t="s">
        <v>8090</v>
      </c>
      <c r="O3096" s="133" t="s">
        <v>8143</v>
      </c>
      <c r="P3096" s="135" t="s">
        <v>3260</v>
      </c>
      <c r="Q3096" s="145" t="str">
        <f t="shared" si="49"/>
        <v>56 - SAINT-GRAVE</v>
      </c>
      <c r="R3096" s="140">
        <v>44648</v>
      </c>
      <c r="S3096" s="141">
        <v>44690</v>
      </c>
    </row>
    <row r="3097" spans="14:19" ht="24">
      <c r="N3097" s="133" t="s">
        <v>8090</v>
      </c>
      <c r="O3097" s="133" t="s">
        <v>8144</v>
      </c>
      <c r="P3097" s="135" t="s">
        <v>3261</v>
      </c>
      <c r="Q3097" s="145" t="str">
        <f t="shared" si="49"/>
        <v>56 - SAINT-JACUT-LES-PINS</v>
      </c>
      <c r="R3097" s="140">
        <v>44648</v>
      </c>
      <c r="S3097" s="141">
        <v>44690</v>
      </c>
    </row>
    <row r="3098" spans="14:19" ht="36">
      <c r="N3098" s="133" t="s">
        <v>8090</v>
      </c>
      <c r="O3098" s="133" t="s">
        <v>8145</v>
      </c>
      <c r="P3098" s="135" t="s">
        <v>3262</v>
      </c>
      <c r="Q3098" s="145" t="str">
        <f t="shared" si="49"/>
        <v>56 - SAINT-LAURENT-SUR-OUST</v>
      </c>
      <c r="R3098" s="140">
        <v>44648</v>
      </c>
      <c r="S3098" s="141">
        <v>44690</v>
      </c>
    </row>
    <row r="3099" spans="14:19" ht="24">
      <c r="N3099" s="133" t="s">
        <v>8090</v>
      </c>
      <c r="O3099" s="133" t="s">
        <v>8146</v>
      </c>
      <c r="P3099" s="135" t="s">
        <v>3264</v>
      </c>
      <c r="Q3099" s="145" t="str">
        <f t="shared" si="49"/>
        <v>56 - SAINT-MARTIN-SUR-OUST</v>
      </c>
      <c r="R3099" s="140">
        <v>44648</v>
      </c>
      <c r="S3099" s="141">
        <v>44690</v>
      </c>
    </row>
    <row r="3100" spans="14:19" ht="36">
      <c r="N3100" s="133" t="s">
        <v>8090</v>
      </c>
      <c r="O3100" s="133" t="s">
        <v>8147</v>
      </c>
      <c r="P3100" s="135" t="s">
        <v>3265</v>
      </c>
      <c r="Q3100" s="145" t="str">
        <f t="shared" si="49"/>
        <v>56 - SAINT-NICOLAS-DU-TERTRE</v>
      </c>
      <c r="R3100" s="140">
        <v>44648</v>
      </c>
      <c r="S3100" s="141">
        <v>44690</v>
      </c>
    </row>
    <row r="3101" spans="14:19" ht="24">
      <c r="N3101" s="133" t="s">
        <v>8090</v>
      </c>
      <c r="O3101" s="133" t="s">
        <v>8148</v>
      </c>
      <c r="P3101" s="135" t="s">
        <v>3266</v>
      </c>
      <c r="Q3101" s="145" t="str">
        <f t="shared" si="49"/>
        <v>56 - SAINT-PERREUX</v>
      </c>
      <c r="R3101" s="140">
        <v>44648</v>
      </c>
      <c r="S3101" s="141">
        <v>44690</v>
      </c>
    </row>
    <row r="3102" spans="14:19" ht="36">
      <c r="N3102" s="133" t="s">
        <v>8090</v>
      </c>
      <c r="O3102" s="133" t="s">
        <v>8149</v>
      </c>
      <c r="P3102" s="135" t="s">
        <v>3267</v>
      </c>
      <c r="Q3102" s="145" t="str">
        <f t="shared" si="49"/>
        <v>56 - SAINT-VINCENT-SUR-OUST</v>
      </c>
      <c r="R3102" s="140">
        <v>44648</v>
      </c>
      <c r="S3102" s="141">
        <v>44690</v>
      </c>
    </row>
    <row r="3103" spans="14:19">
      <c r="N3103" s="133" t="s">
        <v>8090</v>
      </c>
      <c r="O3103" s="133" t="s">
        <v>8150</v>
      </c>
      <c r="P3103" s="135" t="s">
        <v>3268</v>
      </c>
      <c r="Q3103" s="145" t="str">
        <f t="shared" si="49"/>
        <v>56 - SULNIAC</v>
      </c>
      <c r="R3103" s="140">
        <v>44636</v>
      </c>
      <c r="S3103" s="140">
        <v>44673</v>
      </c>
    </row>
    <row r="3104" spans="14:19">
      <c r="N3104" s="133" t="s">
        <v>8090</v>
      </c>
      <c r="O3104" s="133" t="s">
        <v>8151</v>
      </c>
      <c r="P3104" s="135" t="s">
        <v>3269</v>
      </c>
      <c r="Q3104" s="145" t="str">
        <f t="shared" si="49"/>
        <v>56 - SURZUR</v>
      </c>
      <c r="R3104" s="140">
        <v>44636</v>
      </c>
      <c r="S3104" s="140">
        <v>44673</v>
      </c>
    </row>
    <row r="3105" spans="14:19">
      <c r="N3105" s="133" t="s">
        <v>8090</v>
      </c>
      <c r="O3105" s="133" t="s">
        <v>8152</v>
      </c>
      <c r="P3105" s="137" t="s">
        <v>3270</v>
      </c>
      <c r="Q3105" s="145" t="str">
        <f t="shared" si="49"/>
        <v>56 - TAUPONT</v>
      </c>
      <c r="R3105" s="142">
        <v>44791</v>
      </c>
      <c r="S3105" s="142">
        <v>44826</v>
      </c>
    </row>
    <row r="3106" spans="14:19">
      <c r="N3106" s="133" t="s">
        <v>8090</v>
      </c>
      <c r="O3106" s="133" t="s">
        <v>8153</v>
      </c>
      <c r="P3106" s="135" t="s">
        <v>3271</v>
      </c>
      <c r="Q3106" s="145" t="str">
        <f t="shared" si="49"/>
        <v>56 - THEIX-NOYALO</v>
      </c>
      <c r="R3106" s="140">
        <v>44636</v>
      </c>
      <c r="S3106" s="140">
        <v>44673</v>
      </c>
    </row>
    <row r="3107" spans="14:19">
      <c r="N3107" s="133" t="s">
        <v>8090</v>
      </c>
      <c r="O3107" s="133" t="s">
        <v>8154</v>
      </c>
      <c r="P3107" s="135" t="s">
        <v>3273</v>
      </c>
      <c r="Q3107" s="145" t="str">
        <f t="shared" si="49"/>
        <v>56 - TREAL</v>
      </c>
      <c r="R3107" s="140">
        <v>44648</v>
      </c>
      <c r="S3107" s="141">
        <v>44690</v>
      </c>
    </row>
    <row r="3108" spans="14:19">
      <c r="N3108" s="133" t="s">
        <v>8090</v>
      </c>
      <c r="O3108" s="133" t="s">
        <v>8155</v>
      </c>
      <c r="P3108" s="135" t="s">
        <v>3254</v>
      </c>
      <c r="Q3108" s="145" t="str">
        <f t="shared" si="49"/>
        <v>56 - VAL D'OUST</v>
      </c>
      <c r="R3108" s="142">
        <v>44791</v>
      </c>
      <c r="S3108" s="142">
        <v>44826</v>
      </c>
    </row>
    <row r="3109" spans="14:19">
      <c r="N3109" s="133" t="s">
        <v>8156</v>
      </c>
      <c r="O3109" s="133" t="s">
        <v>8157</v>
      </c>
      <c r="P3109" s="135" t="s">
        <v>3276</v>
      </c>
      <c r="Q3109" s="145" t="str">
        <f t="shared" si="49"/>
        <v>57 - AMNEVILLE</v>
      </c>
      <c r="R3109" s="140"/>
      <c r="S3109" s="140"/>
    </row>
    <row r="3110" spans="14:19">
      <c r="N3110" s="133" t="s">
        <v>8156</v>
      </c>
      <c r="O3110" s="133" t="s">
        <v>8158</v>
      </c>
      <c r="P3110" s="135" t="s">
        <v>3277</v>
      </c>
      <c r="Q3110" s="145" t="str">
        <f t="shared" si="49"/>
        <v>57 - ANTILLY</v>
      </c>
      <c r="R3110" s="140"/>
      <c r="S3110" s="140"/>
    </row>
    <row r="3111" spans="14:19">
      <c r="N3111" s="133" t="s">
        <v>8156</v>
      </c>
      <c r="O3111" s="133" t="s">
        <v>8159</v>
      </c>
      <c r="P3111" s="135" t="s">
        <v>3278</v>
      </c>
      <c r="Q3111" s="145" t="str">
        <f t="shared" si="49"/>
        <v>57 - ARGANCY</v>
      </c>
      <c r="R3111" s="140"/>
      <c r="S3111" s="140"/>
    </row>
    <row r="3112" spans="14:19" ht="24">
      <c r="N3112" s="133" t="s">
        <v>8156</v>
      </c>
      <c r="O3112" s="133" t="s">
        <v>8160</v>
      </c>
      <c r="P3112" s="135" t="s">
        <v>3279</v>
      </c>
      <c r="Q3112" s="145" t="str">
        <f t="shared" si="49"/>
        <v>57 - AY-SUR-MOSELLE</v>
      </c>
      <c r="R3112" s="140"/>
      <c r="S3112" s="140"/>
    </row>
    <row r="3113" spans="14:19">
      <c r="N3113" s="133" t="s">
        <v>8156</v>
      </c>
      <c r="O3113" s="133" t="s">
        <v>8161</v>
      </c>
      <c r="P3113" s="135" t="s">
        <v>3281</v>
      </c>
      <c r="Q3113" s="145" t="str">
        <f t="shared" si="49"/>
        <v>57 - BOUSSE</v>
      </c>
      <c r="R3113" s="140"/>
      <c r="S3113" s="140"/>
    </row>
    <row r="3114" spans="14:19" ht="24">
      <c r="N3114" s="133" t="s">
        <v>8156</v>
      </c>
      <c r="O3114" s="133" t="s">
        <v>8162</v>
      </c>
      <c r="P3114" s="135" t="s">
        <v>3282</v>
      </c>
      <c r="Q3114" s="145" t="str">
        <f t="shared" si="49"/>
        <v>57 - CHAILLY-LES-ENNERY</v>
      </c>
      <c r="R3114" s="140"/>
      <c r="S3114" s="140"/>
    </row>
    <row r="3115" spans="14:19">
      <c r="N3115" s="133" t="s">
        <v>8156</v>
      </c>
      <c r="O3115" s="133" t="s">
        <v>8163</v>
      </c>
      <c r="P3115" s="135" t="s">
        <v>3283</v>
      </c>
      <c r="Q3115" s="145" t="str">
        <f t="shared" si="49"/>
        <v>57 - CHIEULLES</v>
      </c>
      <c r="R3115" s="140"/>
      <c r="S3115" s="140"/>
    </row>
    <row r="3116" spans="14:19">
      <c r="N3116" s="133" t="s">
        <v>8156</v>
      </c>
      <c r="O3116" s="133" t="s">
        <v>8164</v>
      </c>
      <c r="P3116" s="135" t="s">
        <v>3284</v>
      </c>
      <c r="Q3116" s="145" t="str">
        <f t="shared" si="49"/>
        <v>57 - COINCY</v>
      </c>
      <c r="R3116" s="140"/>
      <c r="S3116" s="140"/>
    </row>
    <row r="3117" spans="14:19">
      <c r="N3117" s="133" t="s">
        <v>8156</v>
      </c>
      <c r="O3117" s="133" t="s">
        <v>8165</v>
      </c>
      <c r="P3117" s="135" t="s">
        <v>3285</v>
      </c>
      <c r="Q3117" s="145" t="str">
        <f t="shared" si="49"/>
        <v>57 - ENNERY</v>
      </c>
      <c r="R3117" s="140"/>
      <c r="S3117" s="140"/>
    </row>
    <row r="3118" spans="14:19">
      <c r="N3118" s="133" t="s">
        <v>8156</v>
      </c>
      <c r="O3118" s="133" t="s">
        <v>8166</v>
      </c>
      <c r="P3118" s="135" t="s">
        <v>3286</v>
      </c>
      <c r="Q3118" s="145" t="str">
        <f t="shared" si="49"/>
        <v>57 - FLEVY</v>
      </c>
      <c r="R3118" s="140"/>
      <c r="S3118" s="140"/>
    </row>
    <row r="3119" spans="14:19">
      <c r="N3119" s="133" t="s">
        <v>8156</v>
      </c>
      <c r="O3119" s="133" t="s">
        <v>8167</v>
      </c>
      <c r="P3119" s="135" t="s">
        <v>3287</v>
      </c>
      <c r="Q3119" s="145" t="str">
        <f t="shared" si="49"/>
        <v>57 - HAGONDANGE</v>
      </c>
      <c r="R3119" s="140"/>
      <c r="S3119" s="140"/>
    </row>
    <row r="3120" spans="14:19" ht="24">
      <c r="N3120" s="133" t="s">
        <v>8156</v>
      </c>
      <c r="O3120" s="133" t="s">
        <v>8168</v>
      </c>
      <c r="P3120" s="135" t="s">
        <v>3288</v>
      </c>
      <c r="Q3120" s="145" t="str">
        <f t="shared" si="49"/>
        <v>57 - HAUCONCOURT</v>
      </c>
      <c r="R3120" s="140"/>
      <c r="S3120" s="140"/>
    </row>
    <row r="3121" spans="14:19">
      <c r="N3121" s="133" t="s">
        <v>8156</v>
      </c>
      <c r="O3121" s="133" t="s">
        <v>8169</v>
      </c>
      <c r="P3121" s="135" t="s">
        <v>3296</v>
      </c>
      <c r="Q3121" s="145" t="str">
        <f t="shared" si="49"/>
        <v>57 - LA MAXE</v>
      </c>
      <c r="R3121" s="140"/>
      <c r="S3121" s="140"/>
    </row>
    <row r="3122" spans="14:19" ht="24">
      <c r="N3122" s="133" t="s">
        <v>8156</v>
      </c>
      <c r="O3122" s="133" t="s">
        <v>8170</v>
      </c>
      <c r="P3122" s="135" t="s">
        <v>3280</v>
      </c>
      <c r="Q3122" s="145" t="str">
        <f t="shared" si="49"/>
        <v>57 - LE-BAN-SAINT-MARTIN</v>
      </c>
      <c r="R3122" s="140"/>
      <c r="S3122" s="140"/>
    </row>
    <row r="3123" spans="14:19">
      <c r="N3123" s="133" t="s">
        <v>8156</v>
      </c>
      <c r="O3123" s="133" t="s">
        <v>8171</v>
      </c>
      <c r="P3123" s="135" t="s">
        <v>3289</v>
      </c>
      <c r="Q3123" s="145" t="str">
        <f t="shared" si="49"/>
        <v>57 - LESSY</v>
      </c>
      <c r="R3123" s="140"/>
      <c r="S3123" s="140"/>
    </row>
    <row r="3124" spans="14:19" ht="24">
      <c r="N3124" s="133" t="s">
        <v>8156</v>
      </c>
      <c r="O3124" s="133" t="s">
        <v>8172</v>
      </c>
      <c r="P3124" s="135" t="s">
        <v>3290</v>
      </c>
      <c r="Q3124" s="145" t="str">
        <f t="shared" si="49"/>
        <v>57 - LONGEVILLE-LÈS-METZ</v>
      </c>
      <c r="R3124" s="140"/>
      <c r="S3124" s="140"/>
    </row>
    <row r="3125" spans="14:19" ht="24">
      <c r="N3125" s="133" t="s">
        <v>8156</v>
      </c>
      <c r="O3125" s="133" t="s">
        <v>8173</v>
      </c>
      <c r="P3125" s="135" t="s">
        <v>3291</v>
      </c>
      <c r="Q3125" s="145" t="str">
        <f t="shared" si="49"/>
        <v>57 - LORRY-LÈS-METZ</v>
      </c>
      <c r="R3125" s="140"/>
      <c r="S3125" s="140"/>
    </row>
    <row r="3126" spans="14:19" ht="24">
      <c r="N3126" s="133" t="s">
        <v>8156</v>
      </c>
      <c r="O3126" s="133" t="s">
        <v>8174</v>
      </c>
      <c r="P3126" s="135" t="s">
        <v>3292</v>
      </c>
      <c r="Q3126" s="145" t="str">
        <f t="shared" si="49"/>
        <v>57 - MAIZIERES-LES-METZ</v>
      </c>
      <c r="R3126" s="140"/>
      <c r="S3126" s="140"/>
    </row>
    <row r="3127" spans="14:19">
      <c r="N3127" s="133" t="s">
        <v>8156</v>
      </c>
      <c r="O3127" s="133" t="s">
        <v>8175</v>
      </c>
      <c r="P3127" s="135" t="s">
        <v>3293</v>
      </c>
      <c r="Q3127" s="145" t="str">
        <f t="shared" si="49"/>
        <v>57 - MALROY</v>
      </c>
      <c r="R3127" s="140"/>
      <c r="S3127" s="140"/>
    </row>
    <row r="3128" spans="14:19" ht="24">
      <c r="N3128" s="133" t="s">
        <v>8156</v>
      </c>
      <c r="O3128" s="133" t="s">
        <v>8176</v>
      </c>
      <c r="P3128" s="135" t="s">
        <v>3294</v>
      </c>
      <c r="Q3128" s="145" t="str">
        <f t="shared" si="49"/>
        <v>57 - MARANGE-SILVANGE</v>
      </c>
      <c r="R3128" s="140"/>
      <c r="S3128" s="140"/>
    </row>
    <row r="3129" spans="14:19">
      <c r="N3129" s="133" t="s">
        <v>8156</v>
      </c>
      <c r="O3129" s="133" t="s">
        <v>8177</v>
      </c>
      <c r="P3129" s="135" t="s">
        <v>3295</v>
      </c>
      <c r="Q3129" s="145" t="str">
        <f t="shared" si="49"/>
        <v>57 - MARLY</v>
      </c>
      <c r="R3129" s="140"/>
      <c r="S3129" s="140"/>
    </row>
    <row r="3130" spans="14:19">
      <c r="N3130" s="133" t="s">
        <v>8156</v>
      </c>
      <c r="O3130" s="133" t="s">
        <v>8178</v>
      </c>
      <c r="P3130" s="135" t="s">
        <v>3297</v>
      </c>
      <c r="Q3130" s="145" t="str">
        <f t="shared" si="49"/>
        <v>57 - METZ</v>
      </c>
      <c r="R3130" s="140"/>
      <c r="S3130" s="140"/>
    </row>
    <row r="3131" spans="14:19">
      <c r="N3131" s="133" t="s">
        <v>8156</v>
      </c>
      <c r="O3131" s="133" t="s">
        <v>8179</v>
      </c>
      <c r="P3131" s="135" t="s">
        <v>3298</v>
      </c>
      <c r="Q3131" s="145" t="str">
        <f t="shared" si="49"/>
        <v>57 - MEY</v>
      </c>
      <c r="R3131" s="140"/>
      <c r="S3131" s="140"/>
    </row>
    <row r="3132" spans="14:19">
      <c r="N3132" s="133" t="s">
        <v>8156</v>
      </c>
      <c r="O3132" s="133" t="s">
        <v>8180</v>
      </c>
      <c r="P3132" s="135" t="s">
        <v>3299</v>
      </c>
      <c r="Q3132" s="145" t="str">
        <f t="shared" si="49"/>
        <v>57 - MONDELANGE</v>
      </c>
      <c r="R3132" s="140"/>
      <c r="S3132" s="140"/>
    </row>
    <row r="3133" spans="14:19" ht="24">
      <c r="N3133" s="133" t="s">
        <v>8156</v>
      </c>
      <c r="O3133" s="133" t="s">
        <v>8181</v>
      </c>
      <c r="P3133" s="135" t="s">
        <v>3300</v>
      </c>
      <c r="Q3133" s="145" t="str">
        <f t="shared" si="49"/>
        <v>57 - MONTIGNY-LÈS-METZ</v>
      </c>
      <c r="R3133" s="140"/>
      <c r="S3133" s="140"/>
    </row>
    <row r="3134" spans="14:19" ht="24">
      <c r="N3134" s="133" t="s">
        <v>8156</v>
      </c>
      <c r="O3134" s="133" t="s">
        <v>8182</v>
      </c>
      <c r="P3134" s="135" t="s">
        <v>3301</v>
      </c>
      <c r="Q3134" s="145" t="str">
        <f t="shared" si="49"/>
        <v>57 - MOULINS-LÈS-METZ</v>
      </c>
      <c r="R3134" s="140"/>
      <c r="S3134" s="140"/>
    </row>
    <row r="3135" spans="14:19">
      <c r="N3135" s="133" t="s">
        <v>8156</v>
      </c>
      <c r="O3135" s="133" t="s">
        <v>8183</v>
      </c>
      <c r="P3135" s="135" t="s">
        <v>3302</v>
      </c>
      <c r="Q3135" s="145" t="str">
        <f t="shared" si="49"/>
        <v>57 - NOUILLY</v>
      </c>
      <c r="R3135" s="140"/>
      <c r="S3135" s="140"/>
    </row>
    <row r="3136" spans="14:19">
      <c r="N3136" s="133" t="s">
        <v>8156</v>
      </c>
      <c r="O3136" s="133" t="s">
        <v>8184</v>
      </c>
      <c r="P3136" s="135" t="s">
        <v>3303</v>
      </c>
      <c r="Q3136" s="145" t="str">
        <f t="shared" si="49"/>
        <v>57 - PELTRE</v>
      </c>
      <c r="R3136" s="140"/>
      <c r="S3136" s="140"/>
    </row>
    <row r="3137" spans="14:19">
      <c r="N3137" s="133" t="s">
        <v>8156</v>
      </c>
      <c r="O3137" s="133" t="s">
        <v>8185</v>
      </c>
      <c r="P3137" s="135" t="s">
        <v>3304</v>
      </c>
      <c r="Q3137" s="145" t="str">
        <f t="shared" si="49"/>
        <v>57 - PLAPPEVILLE</v>
      </c>
      <c r="R3137" s="140"/>
      <c r="S3137" s="140"/>
    </row>
    <row r="3138" spans="14:19" ht="24">
      <c r="N3138" s="133" t="s">
        <v>8156</v>
      </c>
      <c r="O3138" s="133" t="s">
        <v>8186</v>
      </c>
      <c r="P3138" s="135" t="s">
        <v>3305</v>
      </c>
      <c r="Q3138" s="145" t="str">
        <f t="shared" si="49"/>
        <v>57 - RURANGE-LES-THIONVILLE</v>
      </c>
      <c r="R3138" s="140"/>
      <c r="S3138" s="140"/>
    </row>
    <row r="3139" spans="14:19" ht="24">
      <c r="N3139" s="133" t="s">
        <v>8156</v>
      </c>
      <c r="O3139" s="133" t="s">
        <v>8187</v>
      </c>
      <c r="P3139" s="135" t="s">
        <v>3306</v>
      </c>
      <c r="Q3139" s="145" t="str">
        <f t="shared" si="49"/>
        <v>57 - SAINT-JULIEN-LÈS-METZ</v>
      </c>
      <c r="R3139" s="140"/>
      <c r="S3139" s="140"/>
    </row>
    <row r="3140" spans="14:19">
      <c r="N3140" s="133" t="s">
        <v>8156</v>
      </c>
      <c r="O3140" s="133" t="s">
        <v>8188</v>
      </c>
      <c r="P3140" s="135" t="s">
        <v>3307</v>
      </c>
      <c r="Q3140" s="145" t="str">
        <f t="shared" si="49"/>
        <v>57 - SAULNY</v>
      </c>
      <c r="R3140" s="140"/>
      <c r="S3140" s="140"/>
    </row>
    <row r="3141" spans="14:19">
      <c r="N3141" s="133" t="s">
        <v>8156</v>
      </c>
      <c r="O3141" s="133" t="s">
        <v>8189</v>
      </c>
      <c r="P3141" s="135" t="s">
        <v>3308</v>
      </c>
      <c r="Q3141" s="145" t="str">
        <f t="shared" si="49"/>
        <v>57 - SCY-CHAZELLES</v>
      </c>
      <c r="R3141" s="140"/>
      <c r="S3141" s="140"/>
    </row>
    <row r="3142" spans="14:19">
      <c r="N3142" s="133" t="s">
        <v>8156</v>
      </c>
      <c r="O3142" s="133" t="s">
        <v>8190</v>
      </c>
      <c r="P3142" s="135" t="s">
        <v>3309</v>
      </c>
      <c r="Q3142" s="145" t="str">
        <f t="shared" si="49"/>
        <v>57 - TALANGE</v>
      </c>
      <c r="R3142" s="140"/>
      <c r="S3142" s="140"/>
    </row>
    <row r="3143" spans="14:19">
      <c r="N3143" s="133" t="s">
        <v>8156</v>
      </c>
      <c r="O3143" s="133" t="s">
        <v>8191</v>
      </c>
      <c r="P3143" s="135" t="s">
        <v>3310</v>
      </c>
      <c r="Q3143" s="145" t="str">
        <f t="shared" si="49"/>
        <v>57 - TREMERY</v>
      </c>
      <c r="R3143" s="140"/>
      <c r="S3143" s="140"/>
    </row>
    <row r="3144" spans="14:19">
      <c r="N3144" s="133" t="s">
        <v>8156</v>
      </c>
      <c r="O3144" s="133" t="s">
        <v>8192</v>
      </c>
      <c r="P3144" s="135" t="s">
        <v>3311</v>
      </c>
      <c r="Q3144" s="145" t="str">
        <f t="shared" si="49"/>
        <v>57 - VANTOUX</v>
      </c>
      <c r="R3144" s="140"/>
      <c r="S3144" s="140"/>
    </row>
    <row r="3145" spans="14:19">
      <c r="N3145" s="133" t="s">
        <v>8156</v>
      </c>
      <c r="O3145" s="133" t="s">
        <v>8193</v>
      </c>
      <c r="P3145" s="135" t="s">
        <v>3312</v>
      </c>
      <c r="Q3145" s="145" t="str">
        <f t="shared" si="49"/>
        <v>57 - VANY</v>
      </c>
      <c r="R3145" s="140"/>
      <c r="S3145" s="140"/>
    </row>
    <row r="3146" spans="14:19">
      <c r="N3146" s="133" t="s">
        <v>8156</v>
      </c>
      <c r="O3146" s="133" t="s">
        <v>8194</v>
      </c>
      <c r="P3146" s="135" t="s">
        <v>3313</v>
      </c>
      <c r="Q3146" s="145" t="str">
        <f t="shared" si="49"/>
        <v>57 - WOIPPY</v>
      </c>
      <c r="R3146" s="140"/>
      <c r="S3146" s="140"/>
    </row>
    <row r="3147" spans="14:19">
      <c r="N3147" s="133" t="s">
        <v>8195</v>
      </c>
      <c r="O3147" s="133" t="s">
        <v>8196</v>
      </c>
      <c r="P3147" s="135" t="s">
        <v>3314</v>
      </c>
      <c r="Q3147" s="145" t="str">
        <f t="shared" ref="Q3147:Q3210" si="50">CONCATENATE(N3147," - ",P3147)</f>
        <v>58 - CHAMPVERT</v>
      </c>
      <c r="R3147" s="140"/>
      <c r="S3147" s="140"/>
    </row>
    <row r="3148" spans="14:19">
      <c r="N3148" s="133" t="s">
        <v>8195</v>
      </c>
      <c r="O3148" s="133" t="s">
        <v>8197</v>
      </c>
      <c r="P3148" s="135" t="s">
        <v>3315</v>
      </c>
      <c r="Q3148" s="145" t="str">
        <f t="shared" si="50"/>
        <v>58 - DECIZE</v>
      </c>
      <c r="R3148" s="140"/>
      <c r="S3148" s="140"/>
    </row>
    <row r="3149" spans="14:19" ht="24">
      <c r="N3149" s="133" t="s">
        <v>8195</v>
      </c>
      <c r="O3149" s="133" t="s">
        <v>8198</v>
      </c>
      <c r="P3149" s="135" t="s">
        <v>3316</v>
      </c>
      <c r="Q3149" s="145" t="str">
        <f t="shared" si="50"/>
        <v>58 - SAINT LEGER DES VIGNES</v>
      </c>
      <c r="R3149" s="140"/>
      <c r="S3149" s="140"/>
    </row>
    <row r="3150" spans="14:19" ht="24">
      <c r="N3150" s="133" t="s">
        <v>8195</v>
      </c>
      <c r="O3150" s="133" t="s">
        <v>8199</v>
      </c>
      <c r="P3150" s="135" t="s">
        <v>3317</v>
      </c>
      <c r="Q3150" s="145" t="str">
        <f t="shared" si="50"/>
        <v>58 - SOUGY SUR LOIRE</v>
      </c>
      <c r="R3150" s="140"/>
      <c r="S3150" s="140"/>
    </row>
    <row r="3151" spans="14:19">
      <c r="N3151" s="133" t="s">
        <v>8200</v>
      </c>
      <c r="O3151" s="133" t="s">
        <v>8201</v>
      </c>
      <c r="P3151" s="135" t="s">
        <v>3318</v>
      </c>
      <c r="Q3151" s="145" t="str">
        <f t="shared" si="50"/>
        <v>59 - ANZIN</v>
      </c>
      <c r="R3151" s="140"/>
      <c r="S3151" s="140"/>
    </row>
    <row r="3152" spans="14:19">
      <c r="N3152" s="133" t="s">
        <v>8200</v>
      </c>
      <c r="O3152" s="133" t="s">
        <v>8202</v>
      </c>
      <c r="P3152" s="135" t="s">
        <v>3319</v>
      </c>
      <c r="Q3152" s="145" t="str">
        <f t="shared" si="50"/>
        <v>59 - ARNEKE</v>
      </c>
      <c r="R3152" s="140">
        <v>44535</v>
      </c>
      <c r="S3152" s="140">
        <v>44581</v>
      </c>
    </row>
    <row r="3153" spans="14:19">
      <c r="N3153" s="133" t="s">
        <v>8200</v>
      </c>
      <c r="O3153" s="133" t="s">
        <v>8203</v>
      </c>
      <c r="P3153" s="135" t="s">
        <v>3320</v>
      </c>
      <c r="Q3153" s="145" t="str">
        <f t="shared" si="50"/>
        <v>59 - ARTRES</v>
      </c>
      <c r="R3153" s="140"/>
      <c r="S3153" s="140"/>
    </row>
    <row r="3154" spans="14:19" ht="24">
      <c r="N3154" s="133" t="s">
        <v>8200</v>
      </c>
      <c r="O3154" s="133" t="s">
        <v>8204</v>
      </c>
      <c r="P3154" s="135" t="s">
        <v>3321</v>
      </c>
      <c r="Q3154" s="145" t="str">
        <f t="shared" si="50"/>
        <v>59 - AUBRY-DU-HAINAUT</v>
      </c>
      <c r="R3154" s="140"/>
      <c r="S3154" s="140"/>
    </row>
    <row r="3155" spans="14:19" ht="24">
      <c r="N3155" s="133" t="s">
        <v>8200</v>
      </c>
      <c r="O3155" s="133" t="s">
        <v>8205</v>
      </c>
      <c r="P3155" s="135" t="s">
        <v>3322</v>
      </c>
      <c r="Q3155" s="145" t="str">
        <f t="shared" si="50"/>
        <v>59 - AULNOY-LEZ-VALENCIENNES</v>
      </c>
      <c r="R3155" s="140"/>
      <c r="S3155" s="140"/>
    </row>
    <row r="3156" spans="14:19">
      <c r="N3156" s="133" t="s">
        <v>8200</v>
      </c>
      <c r="O3156" s="133" t="s">
        <v>8206</v>
      </c>
      <c r="P3156" s="135" t="s">
        <v>3323</v>
      </c>
      <c r="Q3156" s="145" t="str">
        <f t="shared" si="50"/>
        <v>59 - BAMBECQUE</v>
      </c>
      <c r="R3156" s="140">
        <v>44526</v>
      </c>
      <c r="S3156" s="140">
        <v>44581</v>
      </c>
    </row>
    <row r="3157" spans="14:19">
      <c r="N3157" s="133" t="s">
        <v>8200</v>
      </c>
      <c r="O3157" s="133" t="s">
        <v>8207</v>
      </c>
      <c r="P3157" s="135" t="s">
        <v>3324</v>
      </c>
      <c r="Q3157" s="145" t="str">
        <f t="shared" si="50"/>
        <v>59 - BAVINCHOVE</v>
      </c>
      <c r="R3157" s="140">
        <v>44535</v>
      </c>
      <c r="S3157" s="140">
        <v>44581</v>
      </c>
    </row>
    <row r="3158" spans="14:19">
      <c r="N3158" s="133" t="s">
        <v>8200</v>
      </c>
      <c r="O3158" s="133" t="s">
        <v>8208</v>
      </c>
      <c r="P3158" s="135" t="s">
        <v>3325</v>
      </c>
      <c r="Q3158" s="145" t="str">
        <f t="shared" si="50"/>
        <v>59 - BELLAING</v>
      </c>
      <c r="R3158" s="140"/>
      <c r="S3158" s="140"/>
    </row>
    <row r="3159" spans="14:19">
      <c r="N3159" s="133" t="s">
        <v>8200</v>
      </c>
      <c r="O3159" s="133" t="s">
        <v>8209</v>
      </c>
      <c r="P3159" s="135" t="s">
        <v>3326</v>
      </c>
      <c r="Q3159" s="145" t="str">
        <f t="shared" si="50"/>
        <v>59 - BERGUES</v>
      </c>
      <c r="R3159" s="140">
        <v>44526</v>
      </c>
      <c r="S3159" s="140">
        <v>44581</v>
      </c>
    </row>
    <row r="3160" spans="14:19">
      <c r="N3160" s="133" t="s">
        <v>8200</v>
      </c>
      <c r="O3160" s="133" t="s">
        <v>8210</v>
      </c>
      <c r="P3160" s="135" t="s">
        <v>3327</v>
      </c>
      <c r="Q3160" s="145" t="str">
        <f t="shared" si="50"/>
        <v>59 - BEUVRAGES</v>
      </c>
      <c r="R3160" s="140"/>
      <c r="S3160" s="140"/>
    </row>
    <row r="3161" spans="14:19">
      <c r="N3161" s="133" t="s">
        <v>8200</v>
      </c>
      <c r="O3161" s="133" t="s">
        <v>8211</v>
      </c>
      <c r="P3161" s="135" t="s">
        <v>3328</v>
      </c>
      <c r="Q3161" s="145" t="str">
        <f t="shared" si="50"/>
        <v>59 - BIERNE</v>
      </c>
      <c r="R3161" s="140">
        <v>44526</v>
      </c>
      <c r="S3161" s="140">
        <v>44581</v>
      </c>
    </row>
    <row r="3162" spans="14:19">
      <c r="N3162" s="133" t="s">
        <v>8200</v>
      </c>
      <c r="O3162" s="133" t="s">
        <v>8212</v>
      </c>
      <c r="P3162" s="135" t="s">
        <v>3329</v>
      </c>
      <c r="Q3162" s="145" t="str">
        <f t="shared" si="50"/>
        <v>59 - BISSEZEELE</v>
      </c>
      <c r="R3162" s="140">
        <v>44537</v>
      </c>
      <c r="S3162" s="140">
        <v>44581</v>
      </c>
    </row>
    <row r="3163" spans="14:19">
      <c r="N3163" s="133" t="s">
        <v>8200</v>
      </c>
      <c r="O3163" s="133" t="s">
        <v>8213</v>
      </c>
      <c r="P3163" s="135" t="s">
        <v>3330</v>
      </c>
      <c r="Q3163" s="145" t="str">
        <f t="shared" si="50"/>
        <v>59 - BOESCHEPE</v>
      </c>
      <c r="R3163" s="140">
        <v>44535</v>
      </c>
      <c r="S3163" s="140">
        <v>44576</v>
      </c>
    </row>
    <row r="3164" spans="14:19">
      <c r="N3164" s="133" t="s">
        <v>8200</v>
      </c>
      <c r="O3164" s="133" t="s">
        <v>8214</v>
      </c>
      <c r="P3164" s="135" t="s">
        <v>3331</v>
      </c>
      <c r="Q3164" s="145" t="str">
        <f t="shared" si="50"/>
        <v>59 - BOLLEZEELE</v>
      </c>
      <c r="R3164" s="140">
        <v>44537</v>
      </c>
      <c r="S3164" s="140">
        <v>44581</v>
      </c>
    </row>
    <row r="3165" spans="14:19">
      <c r="N3165" s="133" t="s">
        <v>8200</v>
      </c>
      <c r="O3165" s="133" t="s">
        <v>8215</v>
      </c>
      <c r="P3165" s="135" t="s">
        <v>3387</v>
      </c>
      <c r="Q3165" s="145" t="str">
        <f t="shared" si="50"/>
        <v>59 - BOURBOURG</v>
      </c>
      <c r="R3165" s="140"/>
      <c r="S3165" s="140"/>
    </row>
    <row r="3166" spans="14:19">
      <c r="N3166" s="133" t="s">
        <v>8200</v>
      </c>
      <c r="O3166" s="133" t="s">
        <v>8216</v>
      </c>
      <c r="P3166" s="135" t="s">
        <v>3334</v>
      </c>
      <c r="Q3166" s="145" t="str">
        <f t="shared" si="50"/>
        <v>59 - BRAY-DUNES</v>
      </c>
      <c r="R3166" s="140">
        <v>44526</v>
      </c>
      <c r="S3166" s="140">
        <v>44574</v>
      </c>
    </row>
    <row r="3167" spans="14:19" ht="24">
      <c r="N3167" s="133" t="s">
        <v>8200</v>
      </c>
      <c r="O3167" s="133" t="s">
        <v>8217</v>
      </c>
      <c r="P3167" s="135" t="s">
        <v>3333</v>
      </c>
      <c r="Q3167" s="145" t="str">
        <f t="shared" si="50"/>
        <v>59 - BRUAY-SUR-L'ESCAUT</v>
      </c>
      <c r="R3167" s="140"/>
      <c r="S3167" s="140"/>
    </row>
    <row r="3168" spans="14:19">
      <c r="N3168" s="133" t="s">
        <v>8200</v>
      </c>
      <c r="O3168" s="133" t="s">
        <v>8218</v>
      </c>
      <c r="P3168" s="135" t="s">
        <v>3332</v>
      </c>
      <c r="Q3168" s="145" t="str">
        <f t="shared" si="50"/>
        <v>59 - CAESTRE</v>
      </c>
      <c r="R3168" s="140">
        <v>44535</v>
      </c>
      <c r="S3168" s="140">
        <v>44576</v>
      </c>
    </row>
    <row r="3169" spans="14:19">
      <c r="N3169" s="133" t="s">
        <v>8200</v>
      </c>
      <c r="O3169" s="133" t="s">
        <v>8219</v>
      </c>
      <c r="P3169" s="135" t="s">
        <v>3335</v>
      </c>
      <c r="Q3169" s="145" t="str">
        <f t="shared" si="50"/>
        <v>59 - CASSEL</v>
      </c>
      <c r="R3169" s="140">
        <v>44535</v>
      </c>
      <c r="S3169" s="140">
        <v>44581</v>
      </c>
    </row>
    <row r="3170" spans="14:19" ht="24">
      <c r="N3170" s="133" t="s">
        <v>8200</v>
      </c>
      <c r="O3170" s="133" t="s">
        <v>8220</v>
      </c>
      <c r="P3170" s="135" t="s">
        <v>3337</v>
      </c>
      <c r="Q3170" s="145" t="str">
        <f t="shared" si="50"/>
        <v>59 - COUDEKERQUE-BRANCHE</v>
      </c>
      <c r="R3170" s="140">
        <v>44526</v>
      </c>
      <c r="S3170" s="140">
        <v>44574</v>
      </c>
    </row>
    <row r="3171" spans="14:19">
      <c r="N3171" s="133" t="s">
        <v>8200</v>
      </c>
      <c r="O3171" s="133" t="s">
        <v>8221</v>
      </c>
      <c r="P3171" s="135" t="s">
        <v>3338</v>
      </c>
      <c r="Q3171" s="145" t="str">
        <f t="shared" si="50"/>
        <v>59 - CRAYWICK</v>
      </c>
      <c r="R3171" s="140"/>
      <c r="S3171" s="140"/>
    </row>
    <row r="3172" spans="14:19">
      <c r="N3172" s="133" t="s">
        <v>8200</v>
      </c>
      <c r="O3172" s="133" t="s">
        <v>8222</v>
      </c>
      <c r="P3172" s="135" t="s">
        <v>3339</v>
      </c>
      <c r="Q3172" s="145" t="str">
        <f t="shared" si="50"/>
        <v>59 - CROCHTE</v>
      </c>
      <c r="R3172" s="140">
        <v>44537</v>
      </c>
      <c r="S3172" s="140">
        <v>44581</v>
      </c>
    </row>
    <row r="3173" spans="14:19">
      <c r="N3173" s="133" t="s">
        <v>8200</v>
      </c>
      <c r="O3173" s="133" t="s">
        <v>8223</v>
      </c>
      <c r="P3173" s="135" t="s">
        <v>3340</v>
      </c>
      <c r="Q3173" s="145" t="str">
        <f t="shared" si="50"/>
        <v>59 - DUNKERQUE</v>
      </c>
      <c r="R3173" s="140"/>
      <c r="S3173" s="140"/>
    </row>
    <row r="3174" spans="14:19">
      <c r="N3174" s="133" t="s">
        <v>8200</v>
      </c>
      <c r="O3174" s="133" t="s">
        <v>8224</v>
      </c>
      <c r="P3174" s="135" t="s">
        <v>3341</v>
      </c>
      <c r="Q3174" s="145" t="str">
        <f t="shared" si="50"/>
        <v>59 - EECKE</v>
      </c>
      <c r="R3174" s="140">
        <v>44535</v>
      </c>
      <c r="S3174" s="140">
        <v>44576</v>
      </c>
    </row>
    <row r="3175" spans="14:19">
      <c r="N3175" s="133" t="s">
        <v>8200</v>
      </c>
      <c r="O3175" s="133" t="s">
        <v>8225</v>
      </c>
      <c r="P3175" s="135" t="s">
        <v>3342</v>
      </c>
      <c r="Q3175" s="145" t="str">
        <f t="shared" si="50"/>
        <v>59 - ESQUELBECQ</v>
      </c>
      <c r="R3175" s="140">
        <v>44535</v>
      </c>
      <c r="S3175" s="140">
        <v>44581</v>
      </c>
    </row>
    <row r="3176" spans="14:19">
      <c r="N3176" s="133" t="s">
        <v>8200</v>
      </c>
      <c r="O3176" s="133" t="s">
        <v>8226</v>
      </c>
      <c r="P3176" s="135" t="s">
        <v>3343</v>
      </c>
      <c r="Q3176" s="145" t="str">
        <f t="shared" si="50"/>
        <v>59 - FAMARS</v>
      </c>
      <c r="R3176" s="140"/>
      <c r="S3176" s="140"/>
    </row>
    <row r="3177" spans="14:19">
      <c r="N3177" s="133" t="s">
        <v>8200</v>
      </c>
      <c r="O3177" s="133" t="s">
        <v>8227</v>
      </c>
      <c r="P3177" s="135" t="s">
        <v>3344</v>
      </c>
      <c r="Q3177" s="145" t="str">
        <f t="shared" si="50"/>
        <v>59 - GHYVELDE</v>
      </c>
      <c r="R3177" s="140">
        <v>44526</v>
      </c>
      <c r="S3177" s="140">
        <v>44574</v>
      </c>
    </row>
    <row r="3178" spans="14:19" ht="24">
      <c r="N3178" s="133" t="s">
        <v>8200</v>
      </c>
      <c r="O3178" s="133" t="s">
        <v>8228</v>
      </c>
      <c r="P3178" s="135" t="s">
        <v>3345</v>
      </c>
      <c r="Q3178" s="145" t="str">
        <f t="shared" si="50"/>
        <v>59 - GODEWAERSVELDE</v>
      </c>
      <c r="R3178" s="140">
        <v>44535</v>
      </c>
      <c r="S3178" s="140">
        <v>44576</v>
      </c>
    </row>
    <row r="3179" spans="14:19" ht="24">
      <c r="N3179" s="133" t="s">
        <v>8200</v>
      </c>
      <c r="O3179" s="133" t="s">
        <v>8229</v>
      </c>
      <c r="P3179" s="135" t="s">
        <v>3336</v>
      </c>
      <c r="Q3179" s="145" t="str">
        <f t="shared" si="50"/>
        <v>59 - GRAND-FORT-PHILIPPE</v>
      </c>
      <c r="R3179" s="140"/>
      <c r="S3179" s="140"/>
    </row>
    <row r="3180" spans="14:19">
      <c r="N3180" s="133" t="s">
        <v>8200</v>
      </c>
      <c r="O3180" s="133" t="s">
        <v>8230</v>
      </c>
      <c r="P3180" s="135" t="s">
        <v>3399</v>
      </c>
      <c r="Q3180" s="145" t="str">
        <f t="shared" si="50"/>
        <v>59 - GRAVELINES</v>
      </c>
      <c r="R3180" s="140"/>
      <c r="S3180" s="140"/>
    </row>
    <row r="3181" spans="14:19">
      <c r="N3181" s="133" t="s">
        <v>8200</v>
      </c>
      <c r="O3181" s="133" t="s">
        <v>8231</v>
      </c>
      <c r="P3181" s="135" t="s">
        <v>3347</v>
      </c>
      <c r="Q3181" s="145" t="str">
        <f t="shared" si="50"/>
        <v>59 - HARDIFORT</v>
      </c>
      <c r="R3181" s="140">
        <v>44535</v>
      </c>
      <c r="S3181" s="140">
        <v>44581</v>
      </c>
    </row>
    <row r="3182" spans="14:19">
      <c r="N3182" s="133" t="s">
        <v>8200</v>
      </c>
      <c r="O3182" s="133" t="s">
        <v>8232</v>
      </c>
      <c r="P3182" s="135" t="s">
        <v>3348</v>
      </c>
      <c r="Q3182" s="145" t="str">
        <f t="shared" si="50"/>
        <v>59 - HÉRIN</v>
      </c>
      <c r="R3182" s="140"/>
      <c r="S3182" s="140"/>
    </row>
    <row r="3183" spans="14:19">
      <c r="N3183" s="133" t="s">
        <v>8200</v>
      </c>
      <c r="O3183" s="133" t="s">
        <v>8233</v>
      </c>
      <c r="P3183" s="135" t="s">
        <v>3349</v>
      </c>
      <c r="Q3183" s="145" t="str">
        <f t="shared" si="50"/>
        <v>59 - HERZEELE</v>
      </c>
      <c r="R3183" s="140">
        <v>44526</v>
      </c>
      <c r="S3183" s="140">
        <v>44581</v>
      </c>
    </row>
    <row r="3184" spans="14:19">
      <c r="N3184" s="133" t="s">
        <v>8200</v>
      </c>
      <c r="O3184" s="133" t="s">
        <v>8234</v>
      </c>
      <c r="P3184" s="135" t="s">
        <v>3350</v>
      </c>
      <c r="Q3184" s="145" t="str">
        <f t="shared" si="50"/>
        <v>59 - HONDEGHEM</v>
      </c>
      <c r="R3184" s="140">
        <v>44535</v>
      </c>
      <c r="S3184" s="140">
        <v>44576</v>
      </c>
    </row>
    <row r="3185" spans="14:19" ht="24">
      <c r="N3185" s="133" t="s">
        <v>8200</v>
      </c>
      <c r="O3185" s="133" t="s">
        <v>8235</v>
      </c>
      <c r="P3185" s="135" t="s">
        <v>3351</v>
      </c>
      <c r="Q3185" s="145" t="str">
        <f t="shared" si="50"/>
        <v>59 - HONDSCHOOTE</v>
      </c>
      <c r="R3185" s="140">
        <v>44526</v>
      </c>
      <c r="S3185" s="140">
        <v>44581</v>
      </c>
    </row>
    <row r="3186" spans="14:19">
      <c r="N3186" s="133" t="s">
        <v>8200</v>
      </c>
      <c r="O3186" s="133" t="s">
        <v>8236</v>
      </c>
      <c r="P3186" s="135" t="s">
        <v>3352</v>
      </c>
      <c r="Q3186" s="145" t="str">
        <f t="shared" si="50"/>
        <v>59 - HOUTKERQUE</v>
      </c>
      <c r="R3186" s="140">
        <v>44526</v>
      </c>
      <c r="S3186" s="140">
        <v>44581</v>
      </c>
    </row>
    <row r="3187" spans="14:19">
      <c r="N3187" s="133" t="s">
        <v>8200</v>
      </c>
      <c r="O3187" s="133" t="s">
        <v>8237</v>
      </c>
      <c r="P3187" s="135" t="s">
        <v>3353</v>
      </c>
      <c r="Q3187" s="145" t="str">
        <f t="shared" si="50"/>
        <v>59 - HOYMILLE</v>
      </c>
      <c r="R3187" s="140">
        <v>44526</v>
      </c>
      <c r="S3187" s="140">
        <v>44581</v>
      </c>
    </row>
    <row r="3188" spans="14:19">
      <c r="N3188" s="133" t="s">
        <v>8200</v>
      </c>
      <c r="O3188" s="133" t="s">
        <v>8238</v>
      </c>
      <c r="P3188" s="135" t="s">
        <v>3354</v>
      </c>
      <c r="Q3188" s="145" t="str">
        <f t="shared" si="50"/>
        <v>59 - KILLEM</v>
      </c>
      <c r="R3188" s="140">
        <v>44526</v>
      </c>
      <c r="S3188" s="140">
        <v>44581</v>
      </c>
    </row>
    <row r="3189" spans="14:19">
      <c r="N3189" s="133" t="s">
        <v>8200</v>
      </c>
      <c r="O3189" s="133" t="s">
        <v>8239</v>
      </c>
      <c r="P3189" s="135" t="s">
        <v>3377</v>
      </c>
      <c r="Q3189" s="145" t="str">
        <f t="shared" si="50"/>
        <v>59 - LA SENTINELLE</v>
      </c>
      <c r="R3189" s="140"/>
      <c r="S3189" s="140"/>
    </row>
    <row r="3190" spans="14:19">
      <c r="N3190" s="133" t="s">
        <v>8200</v>
      </c>
      <c r="O3190" s="133" t="s">
        <v>8240</v>
      </c>
      <c r="P3190" s="135" t="s">
        <v>3355</v>
      </c>
      <c r="Q3190" s="145" t="str">
        <f t="shared" si="50"/>
        <v>59 - LEDRINGHEM</v>
      </c>
      <c r="R3190" s="140">
        <v>44535</v>
      </c>
      <c r="S3190" s="140">
        <v>44581</v>
      </c>
    </row>
    <row r="3191" spans="14:19" ht="24">
      <c r="N3191" s="133" t="s">
        <v>8200</v>
      </c>
      <c r="O3191" s="133" t="s">
        <v>8241</v>
      </c>
      <c r="P3191" s="135" t="s">
        <v>3356</v>
      </c>
      <c r="Q3191" s="145" t="str">
        <f t="shared" si="50"/>
        <v>59 - LEFFRINCKOUCKE</v>
      </c>
      <c r="R3191" s="140">
        <v>44526</v>
      </c>
      <c r="S3191" s="140">
        <v>44574</v>
      </c>
    </row>
    <row r="3192" spans="14:19">
      <c r="N3192" s="133" t="s">
        <v>8200</v>
      </c>
      <c r="O3192" s="133" t="s">
        <v>8242</v>
      </c>
      <c r="P3192" s="135" t="s">
        <v>3346</v>
      </c>
      <c r="Q3192" s="145" t="str">
        <f t="shared" si="50"/>
        <v>59 - LOON-PLAGE</v>
      </c>
      <c r="R3192" s="140"/>
      <c r="S3192" s="140"/>
    </row>
    <row r="3193" spans="14:19">
      <c r="N3193" s="133" t="s">
        <v>8200</v>
      </c>
      <c r="O3193" s="133" t="s">
        <v>8243</v>
      </c>
      <c r="P3193" s="135" t="s">
        <v>3358</v>
      </c>
      <c r="Q3193" s="145" t="str">
        <f t="shared" si="50"/>
        <v>59 - MAING</v>
      </c>
      <c r="R3193" s="140"/>
      <c r="S3193" s="140"/>
    </row>
    <row r="3194" spans="14:19">
      <c r="N3194" s="133" t="s">
        <v>8200</v>
      </c>
      <c r="O3194" s="133" t="s">
        <v>8244</v>
      </c>
      <c r="P3194" s="135" t="s">
        <v>3295</v>
      </c>
      <c r="Q3194" s="145" t="str">
        <f t="shared" si="50"/>
        <v>59 - MARLY</v>
      </c>
      <c r="R3194" s="140"/>
      <c r="S3194" s="140"/>
    </row>
    <row r="3195" spans="14:19">
      <c r="N3195" s="133" t="s">
        <v>8200</v>
      </c>
      <c r="O3195" s="133" t="s">
        <v>8245</v>
      </c>
      <c r="P3195" s="135" t="s">
        <v>3357</v>
      </c>
      <c r="Q3195" s="145" t="str">
        <f t="shared" si="50"/>
        <v>59 - NOORDPEENE</v>
      </c>
      <c r="R3195" s="140">
        <v>44535</v>
      </c>
      <c r="S3195" s="140">
        <v>44576</v>
      </c>
    </row>
    <row r="3196" spans="14:19">
      <c r="N3196" s="133" t="s">
        <v>8200</v>
      </c>
      <c r="O3196" s="133" t="s">
        <v>8246</v>
      </c>
      <c r="P3196" s="135" t="s">
        <v>3359</v>
      </c>
      <c r="Q3196" s="145" t="str">
        <f t="shared" si="50"/>
        <v>59 - OCHTEZEELE</v>
      </c>
      <c r="R3196" s="140">
        <v>44535</v>
      </c>
      <c r="S3196" s="140">
        <v>44581</v>
      </c>
    </row>
    <row r="3197" spans="14:19">
      <c r="N3197" s="133" t="s">
        <v>8200</v>
      </c>
      <c r="O3197" s="133" t="s">
        <v>8247</v>
      </c>
      <c r="P3197" s="135" t="s">
        <v>3360</v>
      </c>
      <c r="Q3197" s="145" t="str">
        <f t="shared" si="50"/>
        <v>59 - OISY</v>
      </c>
      <c r="R3197" s="140"/>
      <c r="S3197" s="140"/>
    </row>
    <row r="3198" spans="14:19">
      <c r="N3198" s="133" t="s">
        <v>8200</v>
      </c>
      <c r="O3198" s="133" t="s">
        <v>8248</v>
      </c>
      <c r="P3198" s="135" t="s">
        <v>3361</v>
      </c>
      <c r="Q3198" s="145" t="str">
        <f t="shared" si="50"/>
        <v>59 - OOST-CAPPEL</v>
      </c>
      <c r="R3198" s="140">
        <v>44526</v>
      </c>
      <c r="S3198" s="140">
        <v>44581</v>
      </c>
    </row>
    <row r="3199" spans="14:19">
      <c r="N3199" s="133" t="s">
        <v>8200</v>
      </c>
      <c r="O3199" s="133" t="s">
        <v>8249</v>
      </c>
      <c r="P3199" s="135" t="s">
        <v>3362</v>
      </c>
      <c r="Q3199" s="145" t="str">
        <f t="shared" si="50"/>
        <v>59 - OUDEZEELE</v>
      </c>
      <c r="R3199" s="140">
        <v>44535</v>
      </c>
      <c r="S3199" s="140">
        <v>44581</v>
      </c>
    </row>
    <row r="3200" spans="14:19">
      <c r="N3200" s="133" t="s">
        <v>8200</v>
      </c>
      <c r="O3200" s="133" t="s">
        <v>8250</v>
      </c>
      <c r="P3200" s="135" t="s">
        <v>3363</v>
      </c>
      <c r="Q3200" s="145" t="str">
        <f t="shared" si="50"/>
        <v>59 - OXELAERE</v>
      </c>
      <c r="R3200" s="140">
        <v>44535</v>
      </c>
      <c r="S3200" s="140">
        <v>44581</v>
      </c>
    </row>
    <row r="3201" spans="14:19">
      <c r="N3201" s="133" t="s">
        <v>8200</v>
      </c>
      <c r="O3201" s="133" t="s">
        <v>8251</v>
      </c>
      <c r="P3201" s="135" t="s">
        <v>3364</v>
      </c>
      <c r="Q3201" s="145" t="str">
        <f t="shared" si="50"/>
        <v>59 - PETITE-FORÊT</v>
      </c>
      <c r="R3201" s="140"/>
      <c r="S3201" s="140"/>
    </row>
    <row r="3202" spans="14:19">
      <c r="N3202" s="133" t="s">
        <v>8200</v>
      </c>
      <c r="O3202" s="133" t="s">
        <v>8252</v>
      </c>
      <c r="P3202" s="135" t="s">
        <v>3365</v>
      </c>
      <c r="Q3202" s="145" t="str">
        <f t="shared" si="50"/>
        <v>59 - PITGAM</v>
      </c>
      <c r="R3202" s="140">
        <v>44537</v>
      </c>
      <c r="S3202" s="140">
        <v>44581</v>
      </c>
    </row>
    <row r="3203" spans="14:19">
      <c r="N3203" s="133" t="s">
        <v>8200</v>
      </c>
      <c r="O3203" s="133" t="s">
        <v>8253</v>
      </c>
      <c r="P3203" s="135" t="s">
        <v>3366</v>
      </c>
      <c r="Q3203" s="145" t="str">
        <f t="shared" si="50"/>
        <v>59 - PRÉSEAU</v>
      </c>
      <c r="R3203" s="140"/>
      <c r="S3203" s="140"/>
    </row>
    <row r="3204" spans="14:19">
      <c r="N3204" s="133" t="s">
        <v>8200</v>
      </c>
      <c r="O3204" s="133" t="s">
        <v>8254</v>
      </c>
      <c r="P3204" s="135" t="s">
        <v>3367</v>
      </c>
      <c r="Q3204" s="145" t="str">
        <f t="shared" si="50"/>
        <v>59 - PROUVY</v>
      </c>
      <c r="R3204" s="140"/>
      <c r="S3204" s="140"/>
    </row>
    <row r="3205" spans="14:19">
      <c r="N3205" s="133" t="s">
        <v>8200</v>
      </c>
      <c r="O3205" s="133" t="s">
        <v>8255</v>
      </c>
      <c r="P3205" s="135" t="s">
        <v>3368</v>
      </c>
      <c r="Q3205" s="145" t="str">
        <f t="shared" si="50"/>
        <v>59 - QUAEDYPRE</v>
      </c>
      <c r="R3205" s="140">
        <v>44526</v>
      </c>
      <c r="S3205" s="140">
        <v>44581</v>
      </c>
    </row>
    <row r="3206" spans="14:19">
      <c r="N3206" s="133" t="s">
        <v>8200</v>
      </c>
      <c r="O3206" s="133" t="s">
        <v>8256</v>
      </c>
      <c r="P3206" s="135" t="s">
        <v>3369</v>
      </c>
      <c r="Q3206" s="145" t="str">
        <f t="shared" si="50"/>
        <v>59 - RAISMES</v>
      </c>
      <c r="R3206" s="140"/>
      <c r="S3206" s="140"/>
    </row>
    <row r="3207" spans="14:19">
      <c r="N3207" s="133" t="s">
        <v>8200</v>
      </c>
      <c r="O3207" s="133" t="s">
        <v>8257</v>
      </c>
      <c r="P3207" s="135" t="s">
        <v>3370</v>
      </c>
      <c r="Q3207" s="145" t="str">
        <f t="shared" si="50"/>
        <v>59 - REXPOEDE</v>
      </c>
      <c r="R3207" s="140">
        <v>44526</v>
      </c>
      <c r="S3207" s="140">
        <v>44581</v>
      </c>
    </row>
    <row r="3208" spans="14:19">
      <c r="N3208" s="133" t="s">
        <v>8200</v>
      </c>
      <c r="O3208" s="133" t="s">
        <v>8258</v>
      </c>
      <c r="P3208" s="135" t="s">
        <v>3371</v>
      </c>
      <c r="Q3208" s="145" t="str">
        <f t="shared" si="50"/>
        <v>59 - ROUVIGNIES</v>
      </c>
      <c r="R3208" s="140"/>
      <c r="S3208" s="140"/>
    </row>
    <row r="3209" spans="14:19">
      <c r="N3209" s="133" t="s">
        <v>8200</v>
      </c>
      <c r="O3209" s="133" t="s">
        <v>8259</v>
      </c>
      <c r="P3209" s="135" t="s">
        <v>3372</v>
      </c>
      <c r="Q3209" s="145" t="str">
        <f t="shared" si="50"/>
        <v>59 - RUBROUCK</v>
      </c>
      <c r="R3209" s="140">
        <v>44537</v>
      </c>
      <c r="S3209" s="140">
        <v>44581</v>
      </c>
    </row>
    <row r="3210" spans="14:19" ht="24">
      <c r="N3210" s="133" t="s">
        <v>8200</v>
      </c>
      <c r="O3210" s="133" t="s">
        <v>8260</v>
      </c>
      <c r="P3210" s="135" t="s">
        <v>3373</v>
      </c>
      <c r="Q3210" s="145" t="str">
        <f t="shared" si="50"/>
        <v>59 - SAINTE-MARIE-CAPPEL</v>
      </c>
      <c r="R3210" s="140">
        <v>44535</v>
      </c>
      <c r="S3210" s="140">
        <v>44581</v>
      </c>
    </row>
    <row r="3211" spans="14:19" ht="36">
      <c r="N3211" s="133" t="s">
        <v>8200</v>
      </c>
      <c r="O3211" s="133" t="s">
        <v>8230</v>
      </c>
      <c r="P3211" s="135" t="s">
        <v>3400</v>
      </c>
      <c r="Q3211" s="145" t="str">
        <f t="shared" ref="Q3211:Q3274" si="51">CONCATENATE(N3211," - ",P3211)</f>
        <v>59 - SAINT-GEORGES-SUR-L'AA</v>
      </c>
      <c r="R3211" s="140"/>
      <c r="S3211" s="140"/>
    </row>
    <row r="3212" spans="14:19">
      <c r="N3212" s="133" t="s">
        <v>8200</v>
      </c>
      <c r="O3212" s="133" t="s">
        <v>8261</v>
      </c>
      <c r="P3212" s="135" t="s">
        <v>3374</v>
      </c>
      <c r="Q3212" s="145" t="str">
        <f t="shared" si="51"/>
        <v>59 - SAINT-SAULVE</v>
      </c>
      <c r="R3212" s="140"/>
      <c r="S3212" s="140"/>
    </row>
    <row r="3213" spans="14:19" ht="36">
      <c r="N3213" s="133" t="s">
        <v>8200</v>
      </c>
      <c r="O3213" s="133" t="s">
        <v>8262</v>
      </c>
      <c r="P3213" s="135" t="s">
        <v>3375</v>
      </c>
      <c r="Q3213" s="145" t="str">
        <f t="shared" si="51"/>
        <v>59 - SAINT-SYLVESTRE-CAPPEL</v>
      </c>
      <c r="R3213" s="140">
        <v>44535</v>
      </c>
      <c r="S3213" s="140">
        <v>44581</v>
      </c>
    </row>
    <row r="3214" spans="14:19">
      <c r="N3214" s="133" t="s">
        <v>8200</v>
      </c>
      <c r="O3214" s="133" t="s">
        <v>8263</v>
      </c>
      <c r="P3214" s="135" t="s">
        <v>3376</v>
      </c>
      <c r="Q3214" s="145" t="str">
        <f t="shared" si="51"/>
        <v>59 - SAULTAIN</v>
      </c>
      <c r="R3214" s="140"/>
      <c r="S3214" s="140"/>
    </row>
    <row r="3215" spans="14:19">
      <c r="N3215" s="133" t="s">
        <v>8200</v>
      </c>
      <c r="O3215" s="133" t="s">
        <v>8264</v>
      </c>
      <c r="P3215" s="135" t="s">
        <v>3378</v>
      </c>
      <c r="Q3215" s="145" t="str">
        <f t="shared" si="51"/>
        <v>59 - SOCX</v>
      </c>
      <c r="R3215" s="140">
        <v>44526</v>
      </c>
      <c r="S3215" s="140">
        <v>44581</v>
      </c>
    </row>
    <row r="3216" spans="14:19">
      <c r="N3216" s="133" t="s">
        <v>8200</v>
      </c>
      <c r="O3216" s="133" t="s">
        <v>8265</v>
      </c>
      <c r="P3216" s="135" t="s">
        <v>3379</v>
      </c>
      <c r="Q3216" s="145" t="str">
        <f t="shared" si="51"/>
        <v>59 - STEENE</v>
      </c>
      <c r="R3216" s="140">
        <v>44537</v>
      </c>
      <c r="S3216" s="140">
        <v>44581</v>
      </c>
    </row>
    <row r="3217" spans="14:19">
      <c r="N3217" s="133" t="s">
        <v>8200</v>
      </c>
      <c r="O3217" s="133" t="s">
        <v>8266</v>
      </c>
      <c r="P3217" s="135" t="s">
        <v>3380</v>
      </c>
      <c r="Q3217" s="145" t="str">
        <f t="shared" si="51"/>
        <v>59 - STEENVOORDE</v>
      </c>
      <c r="R3217" s="140">
        <v>44535</v>
      </c>
      <c r="S3217" s="140">
        <v>44581</v>
      </c>
    </row>
    <row r="3218" spans="14:19">
      <c r="N3218" s="133" t="s">
        <v>8200</v>
      </c>
      <c r="O3218" s="133" t="s">
        <v>8267</v>
      </c>
      <c r="P3218" s="135" t="s">
        <v>3381</v>
      </c>
      <c r="Q3218" s="145" t="str">
        <f t="shared" si="51"/>
        <v>59 - TERDEGHEM</v>
      </c>
      <c r="R3218" s="140">
        <v>44535</v>
      </c>
      <c r="S3218" s="140">
        <v>44581</v>
      </c>
    </row>
    <row r="3219" spans="14:19" ht="36">
      <c r="N3219" s="133" t="s">
        <v>8200</v>
      </c>
      <c r="O3219" s="133" t="s">
        <v>8268</v>
      </c>
      <c r="P3219" s="135" t="s">
        <v>3382</v>
      </c>
      <c r="Q3219" s="145" t="str">
        <f t="shared" si="51"/>
        <v>59 - TETEGHEM-COUDEKERQUE-VILLAGE</v>
      </c>
      <c r="R3219" s="140">
        <v>44526</v>
      </c>
      <c r="S3219" s="140">
        <v>44574</v>
      </c>
    </row>
    <row r="3220" spans="14:19">
      <c r="N3220" s="133" t="s">
        <v>8200</v>
      </c>
      <c r="O3220" s="133" t="s">
        <v>8269</v>
      </c>
      <c r="P3220" s="135" t="s">
        <v>3383</v>
      </c>
      <c r="Q3220" s="145" t="str">
        <f t="shared" si="51"/>
        <v>59 - THIANT</v>
      </c>
      <c r="R3220" s="140"/>
      <c r="S3220" s="140"/>
    </row>
    <row r="3221" spans="14:19" ht="24">
      <c r="N3221" s="133" t="s">
        <v>8200</v>
      </c>
      <c r="O3221" s="133" t="s">
        <v>8270</v>
      </c>
      <c r="P3221" s="135" t="s">
        <v>3384</v>
      </c>
      <c r="Q3221" s="145" t="str">
        <f t="shared" si="51"/>
        <v>59 - TRITH-SAINT-LÉGER</v>
      </c>
      <c r="R3221" s="140"/>
      <c r="S3221" s="140"/>
    </row>
    <row r="3222" spans="14:19">
      <c r="N3222" s="133" t="s">
        <v>8200</v>
      </c>
      <c r="O3222" s="133" t="s">
        <v>8271</v>
      </c>
      <c r="P3222" s="135" t="s">
        <v>3385</v>
      </c>
      <c r="Q3222" s="145" t="str">
        <f t="shared" si="51"/>
        <v>59 - UXEM</v>
      </c>
      <c r="R3222" s="140">
        <v>44526</v>
      </c>
      <c r="S3222" s="140">
        <v>44574</v>
      </c>
    </row>
    <row r="3223" spans="14:19">
      <c r="N3223" s="133" t="s">
        <v>8200</v>
      </c>
      <c r="O3223" s="133" t="s">
        <v>8272</v>
      </c>
      <c r="P3223" s="135" t="s">
        <v>3386</v>
      </c>
      <c r="Q3223" s="145" t="str">
        <f t="shared" si="51"/>
        <v>59 - VALENCIENNES</v>
      </c>
      <c r="R3223" s="140"/>
      <c r="S3223" s="140"/>
    </row>
    <row r="3224" spans="14:19">
      <c r="N3224" s="133" t="s">
        <v>8200</v>
      </c>
      <c r="O3224" s="133" t="s">
        <v>8273</v>
      </c>
      <c r="P3224" s="135" t="s">
        <v>3388</v>
      </c>
      <c r="Q3224" s="145" t="str">
        <f t="shared" si="51"/>
        <v>59 - WARHEM</v>
      </c>
      <c r="R3224" s="140">
        <v>44526</v>
      </c>
      <c r="S3224" s="140">
        <v>44581</v>
      </c>
    </row>
    <row r="3225" spans="14:19" ht="24">
      <c r="N3225" s="133" t="s">
        <v>8200</v>
      </c>
      <c r="O3225" s="133" t="s">
        <v>8274</v>
      </c>
      <c r="P3225" s="135" t="s">
        <v>3389</v>
      </c>
      <c r="Q3225" s="145" t="str">
        <f t="shared" si="51"/>
        <v>59 - WAVRECHAIN-SOUS-DENAIN</v>
      </c>
      <c r="R3225" s="140"/>
      <c r="S3225" s="140"/>
    </row>
    <row r="3226" spans="14:19" ht="24">
      <c r="N3226" s="133" t="s">
        <v>8200</v>
      </c>
      <c r="O3226" s="133" t="s">
        <v>8275</v>
      </c>
      <c r="P3226" s="135" t="s">
        <v>3390</v>
      </c>
      <c r="Q3226" s="145" t="str">
        <f t="shared" si="51"/>
        <v>59 - WEMAERS-CAPPEL</v>
      </c>
      <c r="R3226" s="140">
        <v>44535</v>
      </c>
      <c r="S3226" s="140">
        <v>44581</v>
      </c>
    </row>
    <row r="3227" spans="14:19">
      <c r="N3227" s="133" t="s">
        <v>8200</v>
      </c>
      <c r="O3227" s="133" t="s">
        <v>8276</v>
      </c>
      <c r="P3227" s="135" t="s">
        <v>3391</v>
      </c>
      <c r="Q3227" s="145" t="str">
        <f t="shared" si="51"/>
        <v>59 - WEST-CAPPEL</v>
      </c>
      <c r="R3227" s="140">
        <v>44526</v>
      </c>
      <c r="S3227" s="140">
        <v>44581</v>
      </c>
    </row>
    <row r="3228" spans="14:19">
      <c r="N3228" s="133" t="s">
        <v>8200</v>
      </c>
      <c r="O3228" s="133" t="s">
        <v>8277</v>
      </c>
      <c r="P3228" s="135" t="s">
        <v>3392</v>
      </c>
      <c r="Q3228" s="145" t="str">
        <f t="shared" si="51"/>
        <v>59 - WINNEZEELE</v>
      </c>
      <c r="R3228" s="140">
        <v>44535</v>
      </c>
      <c r="S3228" s="140">
        <v>44581</v>
      </c>
    </row>
    <row r="3229" spans="14:19">
      <c r="N3229" s="133" t="s">
        <v>8200</v>
      </c>
      <c r="O3229" s="133" t="s">
        <v>8278</v>
      </c>
      <c r="P3229" s="135" t="s">
        <v>3393</v>
      </c>
      <c r="Q3229" s="145" t="str">
        <f t="shared" si="51"/>
        <v>59 - WORMHOUT</v>
      </c>
      <c r="R3229" s="140">
        <v>44526</v>
      </c>
      <c r="S3229" s="140">
        <v>44581</v>
      </c>
    </row>
    <row r="3230" spans="14:19">
      <c r="N3230" s="133" t="s">
        <v>8200</v>
      </c>
      <c r="O3230" s="133" t="s">
        <v>8279</v>
      </c>
      <c r="P3230" s="135" t="s">
        <v>3394</v>
      </c>
      <c r="Q3230" s="145" t="str">
        <f t="shared" si="51"/>
        <v>59 - WYLDER</v>
      </c>
      <c r="R3230" s="140">
        <v>44526</v>
      </c>
      <c r="S3230" s="140">
        <v>44581</v>
      </c>
    </row>
    <row r="3231" spans="14:19">
      <c r="N3231" s="133" t="s">
        <v>8200</v>
      </c>
      <c r="O3231" s="133" t="s">
        <v>8280</v>
      </c>
      <c r="P3231" s="135" t="s">
        <v>3395</v>
      </c>
      <c r="Q3231" s="145" t="str">
        <f t="shared" si="51"/>
        <v>59 - ZEGERSCAPPEL</v>
      </c>
      <c r="R3231" s="140">
        <v>44535</v>
      </c>
      <c r="S3231" s="140">
        <v>44581</v>
      </c>
    </row>
    <row r="3232" spans="14:19">
      <c r="N3232" s="133" t="s">
        <v>8200</v>
      </c>
      <c r="O3232" s="133" t="s">
        <v>8281</v>
      </c>
      <c r="P3232" s="135" t="s">
        <v>3396</v>
      </c>
      <c r="Q3232" s="145" t="str">
        <f t="shared" si="51"/>
        <v>59 - ZERMEZEELE</v>
      </c>
      <c r="R3232" s="140">
        <v>44535</v>
      </c>
      <c r="S3232" s="140">
        <v>44581</v>
      </c>
    </row>
    <row r="3233" spans="14:19">
      <c r="N3233" s="133" t="s">
        <v>8200</v>
      </c>
      <c r="O3233" s="133" t="s">
        <v>8282</v>
      </c>
      <c r="P3233" s="135" t="s">
        <v>3397</v>
      </c>
      <c r="Q3233" s="145" t="str">
        <f t="shared" si="51"/>
        <v>59 - ZUYDCOOTE</v>
      </c>
      <c r="R3233" s="140">
        <v>44526</v>
      </c>
      <c r="S3233" s="140">
        <v>44574</v>
      </c>
    </row>
    <row r="3234" spans="14:19">
      <c r="N3234" s="133" t="s">
        <v>8200</v>
      </c>
      <c r="O3234" s="133" t="s">
        <v>8283</v>
      </c>
      <c r="P3234" s="135" t="s">
        <v>3398</v>
      </c>
      <c r="Q3234" s="145" t="str">
        <f t="shared" si="51"/>
        <v>59 - ZUYTPEENE</v>
      </c>
      <c r="R3234" s="140">
        <v>44535</v>
      </c>
      <c r="S3234" s="140">
        <v>44581</v>
      </c>
    </row>
    <row r="3235" spans="14:19">
      <c r="N3235" s="133" t="s">
        <v>8284</v>
      </c>
      <c r="O3235" s="133" t="s">
        <v>8285</v>
      </c>
      <c r="P3235" s="135" t="s">
        <v>3401</v>
      </c>
      <c r="Q3235" s="145" t="str">
        <f t="shared" si="51"/>
        <v>60 - CAMPEAUX</v>
      </c>
      <c r="R3235" s="140">
        <v>44600</v>
      </c>
      <c r="S3235" s="140">
        <v>44635</v>
      </c>
    </row>
    <row r="3236" spans="14:19" ht="24">
      <c r="N3236" s="133" t="s">
        <v>8284</v>
      </c>
      <c r="O3236" s="133" t="s">
        <v>8286</v>
      </c>
      <c r="P3236" s="135" t="s">
        <v>3402</v>
      </c>
      <c r="Q3236" s="145" t="str">
        <f t="shared" si="51"/>
        <v>60 - CANNY-SUR-THERAIN</v>
      </c>
      <c r="R3236" s="140">
        <v>44600</v>
      </c>
      <c r="S3236" s="140">
        <v>44635</v>
      </c>
    </row>
    <row r="3237" spans="14:19">
      <c r="N3237" s="133" t="s">
        <v>8284</v>
      </c>
      <c r="O3237" s="133" t="s">
        <v>8287</v>
      </c>
      <c r="P3237" s="135" t="s">
        <v>3403</v>
      </c>
      <c r="Q3237" s="145" t="str">
        <f t="shared" si="51"/>
        <v>60 - FORMERIE</v>
      </c>
      <c r="R3237" s="140">
        <v>44600</v>
      </c>
      <c r="S3237" s="140">
        <v>44635</v>
      </c>
    </row>
    <row r="3238" spans="14:19" ht="36">
      <c r="N3238" s="133" t="s">
        <v>8284</v>
      </c>
      <c r="O3238" s="133" t="s">
        <v>8288</v>
      </c>
      <c r="P3238" s="135" t="s">
        <v>3404</v>
      </c>
      <c r="Q3238" s="145" t="str">
        <f t="shared" si="51"/>
        <v>60 - SAINT-SAMSON-LA-POTERIE</v>
      </c>
      <c r="R3238" s="140">
        <v>44600</v>
      </c>
      <c r="S3238" s="140">
        <v>44635</v>
      </c>
    </row>
    <row r="3239" spans="14:19" ht="24">
      <c r="N3239" s="133" t="s">
        <v>8284</v>
      </c>
      <c r="O3239" s="133" t="s">
        <v>8289</v>
      </c>
      <c r="P3239" s="135" t="s">
        <v>3405</v>
      </c>
      <c r="Q3239" s="145" t="str">
        <f t="shared" si="51"/>
        <v>60 - VILLERS-VERMONT</v>
      </c>
      <c r="R3239" s="140">
        <v>44600</v>
      </c>
      <c r="S3239" s="140">
        <v>44635</v>
      </c>
    </row>
    <row r="3240" spans="14:19" ht="24">
      <c r="N3240" s="133" t="s">
        <v>8290</v>
      </c>
      <c r="O3240" s="133" t="s">
        <v>8291</v>
      </c>
      <c r="P3240" s="135" t="s">
        <v>3406</v>
      </c>
      <c r="Q3240" s="145" t="str">
        <f t="shared" si="51"/>
        <v>62 - AIRON-NOTRE-DAME</v>
      </c>
      <c r="R3240" s="140"/>
      <c r="S3240" s="140"/>
    </row>
    <row r="3241" spans="14:19" ht="24">
      <c r="N3241" s="133" t="s">
        <v>8290</v>
      </c>
      <c r="O3241" s="133" t="s">
        <v>8292</v>
      </c>
      <c r="P3241" s="135" t="s">
        <v>3407</v>
      </c>
      <c r="Q3241" s="145" t="str">
        <f t="shared" si="51"/>
        <v>62 - AIRON-SAINT-VAAST</v>
      </c>
      <c r="R3241" s="140"/>
      <c r="S3241" s="140"/>
    </row>
    <row r="3242" spans="14:19">
      <c r="N3242" s="133" t="s">
        <v>8290</v>
      </c>
      <c r="O3242" s="133" t="s">
        <v>8293</v>
      </c>
      <c r="P3242" s="135" t="s">
        <v>3408</v>
      </c>
      <c r="Q3242" s="145" t="str">
        <f t="shared" si="51"/>
        <v>62 - AMBLETEUSE</v>
      </c>
      <c r="R3242" s="140"/>
      <c r="S3242" s="140"/>
    </row>
    <row r="3243" spans="14:19">
      <c r="N3243" s="133" t="s">
        <v>8290</v>
      </c>
      <c r="O3243" s="133" t="s">
        <v>8294</v>
      </c>
      <c r="P3243" s="135" t="s">
        <v>3409</v>
      </c>
      <c r="Q3243" s="145" t="str">
        <f t="shared" si="51"/>
        <v>62 - AUDINGHEN</v>
      </c>
      <c r="R3243" s="140"/>
      <c r="S3243" s="140"/>
    </row>
    <row r="3244" spans="14:19">
      <c r="N3244" s="133" t="s">
        <v>8290</v>
      </c>
      <c r="O3244" s="133" t="s">
        <v>8295</v>
      </c>
      <c r="P3244" s="135" t="s">
        <v>3410</v>
      </c>
      <c r="Q3244" s="145" t="str">
        <f t="shared" si="51"/>
        <v>62 - AUDRESSELLE</v>
      </c>
      <c r="R3244" s="140"/>
      <c r="S3244" s="140"/>
    </row>
    <row r="3245" spans="14:19">
      <c r="N3245" s="133" t="s">
        <v>8290</v>
      </c>
      <c r="O3245" s="133" t="s">
        <v>8296</v>
      </c>
      <c r="P3245" s="135" t="s">
        <v>3411</v>
      </c>
      <c r="Q3245" s="145" t="str">
        <f t="shared" si="51"/>
        <v>62 - BERCK</v>
      </c>
      <c r="R3245" s="140"/>
      <c r="S3245" s="140"/>
    </row>
    <row r="3246" spans="14:19" ht="24">
      <c r="N3246" s="133" t="s">
        <v>8290</v>
      </c>
      <c r="O3246" s="133" t="s">
        <v>8297</v>
      </c>
      <c r="P3246" s="135" t="s">
        <v>3412</v>
      </c>
      <c r="Q3246" s="145" t="str">
        <f t="shared" si="51"/>
        <v>62 - BOULOGNE- SUR -MER</v>
      </c>
      <c r="R3246" s="140"/>
      <c r="S3246" s="140"/>
    </row>
    <row r="3247" spans="14:19">
      <c r="N3247" s="133" t="s">
        <v>8290</v>
      </c>
      <c r="O3247" s="133" t="s">
        <v>8298</v>
      </c>
      <c r="P3247" s="135" t="s">
        <v>3413</v>
      </c>
      <c r="Q3247" s="145" t="str">
        <f t="shared" si="51"/>
        <v>62 - CALAIS</v>
      </c>
      <c r="R3247" s="140"/>
      <c r="S3247" s="140"/>
    </row>
    <row r="3248" spans="14:19">
      <c r="N3248" s="133" t="s">
        <v>8290</v>
      </c>
      <c r="O3248" s="133" t="s">
        <v>8299</v>
      </c>
      <c r="P3248" s="135" t="s">
        <v>3414</v>
      </c>
      <c r="Q3248" s="145" t="str">
        <f t="shared" si="51"/>
        <v>62 - CAMIERS</v>
      </c>
      <c r="R3248" s="140"/>
      <c r="S3248" s="140"/>
    </row>
    <row r="3249" spans="14:19" ht="24">
      <c r="N3249" s="133" t="s">
        <v>8290</v>
      </c>
      <c r="O3249" s="133" t="s">
        <v>8300</v>
      </c>
      <c r="P3249" s="135" t="s">
        <v>3415</v>
      </c>
      <c r="Q3249" s="145" t="str">
        <f t="shared" si="51"/>
        <v>62 - CONCHIL-LE-TEMPLE</v>
      </c>
      <c r="R3249" s="140"/>
      <c r="S3249" s="140"/>
    </row>
    <row r="3250" spans="14:19">
      <c r="N3250" s="133" t="s">
        <v>8290</v>
      </c>
      <c r="O3250" s="133" t="s">
        <v>8301</v>
      </c>
      <c r="P3250" s="135" t="s">
        <v>3416</v>
      </c>
      <c r="Q3250" s="145" t="str">
        <f t="shared" si="51"/>
        <v>62 - CONDETTE</v>
      </c>
      <c r="R3250" s="140"/>
      <c r="S3250" s="140"/>
    </row>
    <row r="3251" spans="14:19">
      <c r="N3251" s="133" t="s">
        <v>8290</v>
      </c>
      <c r="O3251" s="133" t="s">
        <v>8302</v>
      </c>
      <c r="P3251" s="135" t="s">
        <v>3417</v>
      </c>
      <c r="Q3251" s="145" t="str">
        <f t="shared" si="51"/>
        <v>62 - COQUELLES</v>
      </c>
      <c r="R3251" s="140"/>
      <c r="S3251" s="140"/>
    </row>
    <row r="3252" spans="14:19">
      <c r="N3252" s="133" t="s">
        <v>8290</v>
      </c>
      <c r="O3252" s="133" t="s">
        <v>8303</v>
      </c>
      <c r="P3252" s="135" t="s">
        <v>3418</v>
      </c>
      <c r="Q3252" s="145" t="str">
        <f t="shared" si="51"/>
        <v>62 - COULOGNE</v>
      </c>
      <c r="R3252" s="140"/>
      <c r="S3252" s="140"/>
    </row>
    <row r="3253" spans="14:19">
      <c r="N3253" s="133" t="s">
        <v>8290</v>
      </c>
      <c r="O3253" s="133" t="s">
        <v>8304</v>
      </c>
      <c r="P3253" s="135" t="s">
        <v>3419</v>
      </c>
      <c r="Q3253" s="145" t="str">
        <f t="shared" si="51"/>
        <v>62 - CUCQ</v>
      </c>
      <c r="R3253" s="140"/>
      <c r="S3253" s="140"/>
    </row>
    <row r="3254" spans="14:19">
      <c r="N3254" s="133" t="s">
        <v>8290</v>
      </c>
      <c r="O3254" s="133" t="s">
        <v>8305</v>
      </c>
      <c r="P3254" s="135" t="s">
        <v>3420</v>
      </c>
      <c r="Q3254" s="145" t="str">
        <f t="shared" si="51"/>
        <v>62 - DANNES</v>
      </c>
      <c r="R3254" s="140"/>
      <c r="S3254" s="140"/>
    </row>
    <row r="3255" spans="14:19">
      <c r="N3255" s="133" t="s">
        <v>8290</v>
      </c>
      <c r="O3255" s="133" t="s">
        <v>8306</v>
      </c>
      <c r="P3255" s="135" t="s">
        <v>3421</v>
      </c>
      <c r="Q3255" s="145" t="str">
        <f t="shared" si="51"/>
        <v>62 - ECHINGHEN</v>
      </c>
      <c r="R3255" s="140"/>
      <c r="S3255" s="140"/>
    </row>
    <row r="3256" spans="14:19" ht="24">
      <c r="N3256" s="133" t="s">
        <v>8290</v>
      </c>
      <c r="O3256" s="133" t="s">
        <v>8307</v>
      </c>
      <c r="P3256" s="135" t="s">
        <v>3422</v>
      </c>
      <c r="Q3256" s="145" t="str">
        <f t="shared" si="51"/>
        <v>62 - EQUIHEN-PLAGE</v>
      </c>
      <c r="R3256" s="140"/>
      <c r="S3256" s="140"/>
    </row>
    <row r="3257" spans="14:19">
      <c r="N3257" s="133" t="s">
        <v>8290</v>
      </c>
      <c r="O3257" s="133" t="s">
        <v>8308</v>
      </c>
      <c r="P3257" s="135" t="s">
        <v>3423</v>
      </c>
      <c r="Q3257" s="145" t="str">
        <f t="shared" si="51"/>
        <v>62 - ESCALES</v>
      </c>
      <c r="R3257" s="140"/>
      <c r="S3257" s="140"/>
    </row>
    <row r="3258" spans="14:19">
      <c r="N3258" s="133" t="s">
        <v>8290</v>
      </c>
      <c r="O3258" s="133" t="s">
        <v>8309</v>
      </c>
      <c r="P3258" s="135" t="s">
        <v>3424</v>
      </c>
      <c r="Q3258" s="145" t="str">
        <f t="shared" si="51"/>
        <v>62 - ETAPLES</v>
      </c>
      <c r="R3258" s="140"/>
      <c r="S3258" s="140"/>
    </row>
    <row r="3259" spans="14:19">
      <c r="N3259" s="133" t="s">
        <v>8290</v>
      </c>
      <c r="O3259" s="133" t="s">
        <v>8310</v>
      </c>
      <c r="P3259" s="135" t="s">
        <v>3425</v>
      </c>
      <c r="Q3259" s="145" t="str">
        <f t="shared" si="51"/>
        <v>62 - FRENCQ</v>
      </c>
      <c r="R3259" s="140"/>
      <c r="S3259" s="140"/>
    </row>
    <row r="3260" spans="14:19">
      <c r="N3260" s="133" t="s">
        <v>8290</v>
      </c>
      <c r="O3260" s="133" t="s">
        <v>8311</v>
      </c>
      <c r="P3260" s="135" t="s">
        <v>3426</v>
      </c>
      <c r="Q3260" s="145" t="str">
        <f t="shared" si="51"/>
        <v>62 - GROFFLIERS</v>
      </c>
      <c r="R3260" s="140"/>
      <c r="S3260" s="140"/>
    </row>
    <row r="3261" spans="14:19">
      <c r="N3261" s="133" t="s">
        <v>8290</v>
      </c>
      <c r="O3261" s="133" t="s">
        <v>8312</v>
      </c>
      <c r="P3261" s="135" t="s">
        <v>3427</v>
      </c>
      <c r="Q3261" s="145" t="str">
        <f t="shared" si="51"/>
        <v>62 - HALINGHEN</v>
      </c>
      <c r="R3261" s="140"/>
      <c r="S3261" s="140"/>
    </row>
    <row r="3262" spans="14:19" ht="36">
      <c r="N3262" s="133" t="s">
        <v>8290</v>
      </c>
      <c r="O3262" s="133" t="s">
        <v>8313</v>
      </c>
      <c r="P3262" s="135" t="s">
        <v>3428</v>
      </c>
      <c r="Q3262" s="145" t="str">
        <f t="shared" si="51"/>
        <v>62 - HESDIGNEUL-LES-BOULOGNE</v>
      </c>
      <c r="R3262" s="140"/>
      <c r="S3262" s="140"/>
    </row>
    <row r="3263" spans="14:19" ht="24">
      <c r="N3263" s="133" t="s">
        <v>8290</v>
      </c>
      <c r="O3263" s="133" t="s">
        <v>8314</v>
      </c>
      <c r="P3263" s="135" t="s">
        <v>3429</v>
      </c>
      <c r="Q3263" s="145" t="str">
        <f t="shared" si="51"/>
        <v>62 - HESDIN L’ABBE</v>
      </c>
      <c r="R3263" s="140"/>
      <c r="S3263" s="140"/>
    </row>
    <row r="3264" spans="14:19">
      <c r="N3264" s="133" t="s">
        <v>8290</v>
      </c>
      <c r="O3264" s="133" t="s">
        <v>8315</v>
      </c>
      <c r="P3264" s="135" t="s">
        <v>3430</v>
      </c>
      <c r="Q3264" s="145" t="str">
        <f t="shared" si="51"/>
        <v>62 - ISQUES</v>
      </c>
      <c r="R3264" s="140"/>
      <c r="S3264" s="140"/>
    </row>
    <row r="3265" spans="14:19">
      <c r="N3265" s="133" t="s">
        <v>8290</v>
      </c>
      <c r="O3265" s="133" t="s">
        <v>8316</v>
      </c>
      <c r="P3265" s="135" t="s">
        <v>3439</v>
      </c>
      <c r="Q3265" s="145" t="str">
        <f t="shared" si="51"/>
        <v>62 - LE PORTEL</v>
      </c>
      <c r="R3265" s="140"/>
      <c r="S3265" s="140"/>
    </row>
    <row r="3266" spans="14:19" ht="24">
      <c r="N3266" s="133" t="s">
        <v>8290</v>
      </c>
      <c r="O3266" s="133" t="s">
        <v>8317</v>
      </c>
      <c r="P3266" s="135" t="s">
        <v>3450</v>
      </c>
      <c r="Q3266" s="145" t="str">
        <f t="shared" si="51"/>
        <v>62 - LE TOUQUET-PARIS-PLAGE</v>
      </c>
      <c r="R3266" s="140"/>
      <c r="S3266" s="140"/>
    </row>
    <row r="3267" spans="14:19">
      <c r="N3267" s="133" t="s">
        <v>8290</v>
      </c>
      <c r="O3267" s="133" t="s">
        <v>8318</v>
      </c>
      <c r="P3267" s="135" t="s">
        <v>3451</v>
      </c>
      <c r="Q3267" s="145" t="str">
        <f t="shared" si="51"/>
        <v>62 - LE TRANSLOY</v>
      </c>
      <c r="R3267" s="140">
        <v>44774</v>
      </c>
      <c r="S3267" s="140">
        <v>44811</v>
      </c>
    </row>
    <row r="3268" spans="14:19">
      <c r="N3268" s="133" t="s">
        <v>8290</v>
      </c>
      <c r="O3268" s="133" t="s">
        <v>8319</v>
      </c>
      <c r="P3268" s="135" t="s">
        <v>3431</v>
      </c>
      <c r="Q3268" s="145" t="str">
        <f t="shared" si="51"/>
        <v>62 - LEFAUX</v>
      </c>
      <c r="R3268" s="140"/>
      <c r="S3268" s="140"/>
    </row>
    <row r="3269" spans="14:19">
      <c r="N3269" s="133" t="s">
        <v>8290</v>
      </c>
      <c r="O3269" s="133" t="s">
        <v>8320</v>
      </c>
      <c r="P3269" s="135" t="s">
        <v>3432</v>
      </c>
      <c r="Q3269" s="145" t="str">
        <f t="shared" si="51"/>
        <v>62 - MARCK</v>
      </c>
      <c r="R3269" s="140"/>
      <c r="S3269" s="140"/>
    </row>
    <row r="3270" spans="14:19">
      <c r="N3270" s="133" t="s">
        <v>8290</v>
      </c>
      <c r="O3270" s="133" t="s">
        <v>8321</v>
      </c>
      <c r="P3270" s="135" t="s">
        <v>3433</v>
      </c>
      <c r="Q3270" s="145" t="str">
        <f t="shared" si="51"/>
        <v>62 - MERLIMONT</v>
      </c>
      <c r="R3270" s="140"/>
      <c r="S3270" s="140"/>
    </row>
    <row r="3271" spans="14:19">
      <c r="N3271" s="133" t="s">
        <v>8290</v>
      </c>
      <c r="O3271" s="133" t="s">
        <v>8322</v>
      </c>
      <c r="P3271" s="135" t="s">
        <v>3434</v>
      </c>
      <c r="Q3271" s="145" t="str">
        <f t="shared" si="51"/>
        <v>62 - MORVAL</v>
      </c>
      <c r="R3271" s="140">
        <v>44774</v>
      </c>
      <c r="S3271" s="140">
        <v>44811</v>
      </c>
    </row>
    <row r="3272" spans="14:19">
      <c r="N3272" s="133" t="s">
        <v>8290</v>
      </c>
      <c r="O3272" s="133" t="s">
        <v>8323</v>
      </c>
      <c r="P3272" s="135" t="s">
        <v>3435</v>
      </c>
      <c r="Q3272" s="145" t="str">
        <f t="shared" si="51"/>
        <v>62 - NESLES</v>
      </c>
      <c r="R3272" s="140"/>
      <c r="S3272" s="140"/>
    </row>
    <row r="3273" spans="14:19" ht="24">
      <c r="N3273" s="133" t="s">
        <v>8290</v>
      </c>
      <c r="O3273" s="133" t="s">
        <v>8324</v>
      </c>
      <c r="P3273" s="135" t="s">
        <v>3436</v>
      </c>
      <c r="Q3273" s="145" t="str">
        <f t="shared" si="51"/>
        <v>62 - NEUFCHATEL-HARDELOT</v>
      </c>
      <c r="R3273" s="140"/>
      <c r="S3273" s="140"/>
    </row>
    <row r="3274" spans="14:19">
      <c r="N3274" s="133" t="s">
        <v>8290</v>
      </c>
      <c r="O3274" s="133" t="s">
        <v>8325</v>
      </c>
      <c r="P3274" s="135" t="s">
        <v>3437</v>
      </c>
      <c r="Q3274" s="145" t="str">
        <f t="shared" si="51"/>
        <v>62 - OUTREAU</v>
      </c>
      <c r="R3274" s="140"/>
      <c r="S3274" s="140"/>
    </row>
    <row r="3275" spans="14:19">
      <c r="N3275" s="133" t="s">
        <v>8290</v>
      </c>
      <c r="O3275" s="133" t="s">
        <v>8326</v>
      </c>
      <c r="P3275" s="135" t="s">
        <v>3441</v>
      </c>
      <c r="Q3275" s="145" t="str">
        <f t="shared" ref="Q3275:Q3338" si="52">CONCATENATE(N3275," - ",P3275)</f>
        <v>62 - OYE-PLAGE</v>
      </c>
      <c r="R3275" s="140"/>
      <c r="S3275" s="140"/>
    </row>
    <row r="3276" spans="14:19">
      <c r="N3276" s="133" t="s">
        <v>8290</v>
      </c>
      <c r="O3276" s="133" t="s">
        <v>8327</v>
      </c>
      <c r="P3276" s="135" t="s">
        <v>3438</v>
      </c>
      <c r="Q3276" s="145" t="str">
        <f t="shared" si="52"/>
        <v>62 - PEUPLINGUES</v>
      </c>
      <c r="R3276" s="140"/>
      <c r="S3276" s="140"/>
    </row>
    <row r="3277" spans="14:19" ht="24">
      <c r="N3277" s="133" t="s">
        <v>8290</v>
      </c>
      <c r="O3277" s="133" t="s">
        <v>8328</v>
      </c>
      <c r="P3277" s="135" t="s">
        <v>3440</v>
      </c>
      <c r="Q3277" s="145" t="str">
        <f t="shared" si="52"/>
        <v>62 - RANG-DU-FLIERS</v>
      </c>
      <c r="R3277" s="140"/>
      <c r="S3277" s="140"/>
    </row>
    <row r="3278" spans="14:19">
      <c r="N3278" s="133" t="s">
        <v>8290</v>
      </c>
      <c r="O3278" s="133" t="s">
        <v>8329</v>
      </c>
      <c r="P3278" s="135" t="s">
        <v>1824</v>
      </c>
      <c r="Q3278" s="145" t="str">
        <f t="shared" si="52"/>
        <v>62 - SAINT-AUBIN</v>
      </c>
      <c r="R3278" s="140"/>
      <c r="S3278" s="140"/>
    </row>
    <row r="3279" spans="14:19" ht="24">
      <c r="N3279" s="133" t="s">
        <v>8290</v>
      </c>
      <c r="O3279" s="133" t="s">
        <v>8330</v>
      </c>
      <c r="P3279" s="135" t="s">
        <v>3445</v>
      </c>
      <c r="Q3279" s="145" t="str">
        <f t="shared" si="52"/>
        <v>62 - SAINTE-MARIE-KERQUE</v>
      </c>
      <c r="R3279" s="140"/>
      <c r="S3279" s="140"/>
    </row>
    <row r="3280" spans="14:19" ht="36">
      <c r="N3280" s="133" t="s">
        <v>8290</v>
      </c>
      <c r="O3280" s="133" t="s">
        <v>8331</v>
      </c>
      <c r="P3280" s="135" t="s">
        <v>3442</v>
      </c>
      <c r="Q3280" s="145" t="str">
        <f t="shared" si="52"/>
        <v>62 - SAINT-ETIENNE-AU-MONT</v>
      </c>
      <c r="R3280" s="140"/>
      <c r="S3280" s="140"/>
    </row>
    <row r="3281" spans="14:19" ht="24">
      <c r="N3281" s="133" t="s">
        <v>8290</v>
      </c>
      <c r="O3281" s="133" t="s">
        <v>8332</v>
      </c>
      <c r="P3281" s="135" t="s">
        <v>3443</v>
      </c>
      <c r="Q3281" s="145" t="str">
        <f t="shared" si="52"/>
        <v>62 - SAINT-FOLQUIN</v>
      </c>
      <c r="R3281" s="140"/>
      <c r="S3281" s="140"/>
    </row>
    <row r="3282" spans="14:19">
      <c r="N3282" s="133" t="s">
        <v>8290</v>
      </c>
      <c r="O3282" s="133" t="s">
        <v>8333</v>
      </c>
      <c r="P3282" s="135" t="s">
        <v>3444</v>
      </c>
      <c r="Q3282" s="145" t="str">
        <f t="shared" si="52"/>
        <v>62 - SAINT-JOSSE</v>
      </c>
      <c r="R3282" s="140"/>
      <c r="S3282" s="140"/>
    </row>
    <row r="3283" spans="14:19" ht="24">
      <c r="N3283" s="133" t="s">
        <v>8290</v>
      </c>
      <c r="O3283" s="133" t="s">
        <v>8334</v>
      </c>
      <c r="P3283" s="135" t="s">
        <v>1416</v>
      </c>
      <c r="Q3283" s="145" t="str">
        <f t="shared" si="52"/>
        <v>62 - SAINT-LEONARD</v>
      </c>
      <c r="R3283" s="140"/>
      <c r="S3283" s="140"/>
    </row>
    <row r="3284" spans="14:19" ht="24">
      <c r="N3284" s="133" t="s">
        <v>8290</v>
      </c>
      <c r="O3284" s="133" t="s">
        <v>8335</v>
      </c>
      <c r="P3284" s="135" t="s">
        <v>3446</v>
      </c>
      <c r="Q3284" s="145" t="str">
        <f t="shared" si="52"/>
        <v>62 - SAINT-MARTIN-BOULOGNE</v>
      </c>
      <c r="R3284" s="140"/>
      <c r="S3284" s="140"/>
    </row>
    <row r="3285" spans="14:19" ht="24">
      <c r="N3285" s="133" t="s">
        <v>8290</v>
      </c>
      <c r="O3285" s="133" t="s">
        <v>8336</v>
      </c>
      <c r="P3285" s="135" t="s">
        <v>3447</v>
      </c>
      <c r="Q3285" s="145" t="str">
        <f t="shared" si="52"/>
        <v>62 - SAINT-OMER-CAPELLE</v>
      </c>
      <c r="R3285" s="140"/>
      <c r="S3285" s="140"/>
    </row>
    <row r="3286" spans="14:19">
      <c r="N3286" s="133" t="s">
        <v>8290</v>
      </c>
      <c r="O3286" s="133" t="s">
        <v>8337</v>
      </c>
      <c r="P3286" s="135" t="s">
        <v>3448</v>
      </c>
      <c r="Q3286" s="145" t="str">
        <f t="shared" si="52"/>
        <v>62 - SANGATTE</v>
      </c>
      <c r="R3286" s="140"/>
      <c r="S3286" s="140"/>
    </row>
    <row r="3287" spans="14:19">
      <c r="N3287" s="133" t="s">
        <v>8290</v>
      </c>
      <c r="O3287" s="133" t="s">
        <v>8338</v>
      </c>
      <c r="P3287" s="135" t="s">
        <v>3449</v>
      </c>
      <c r="Q3287" s="145" t="str">
        <f t="shared" si="52"/>
        <v>62 - TARDINGHEN</v>
      </c>
      <c r="R3287" s="140"/>
      <c r="S3287" s="140"/>
    </row>
    <row r="3288" spans="14:19">
      <c r="N3288" s="133" t="s">
        <v>8290</v>
      </c>
      <c r="O3288" s="133" t="s">
        <v>8339</v>
      </c>
      <c r="P3288" s="135" t="s">
        <v>3452</v>
      </c>
      <c r="Q3288" s="145" t="str">
        <f t="shared" si="52"/>
        <v>62 - TUBERSENT</v>
      </c>
      <c r="R3288" s="140"/>
      <c r="S3288" s="140"/>
    </row>
    <row r="3289" spans="14:19">
      <c r="N3289" s="133" t="s">
        <v>8290</v>
      </c>
      <c r="O3289" s="133" t="s">
        <v>8340</v>
      </c>
      <c r="P3289" s="135" t="s">
        <v>3453</v>
      </c>
      <c r="Q3289" s="145" t="str">
        <f t="shared" si="52"/>
        <v>62 - VERLINCTHUN</v>
      </c>
      <c r="R3289" s="140"/>
      <c r="S3289" s="140"/>
    </row>
    <row r="3290" spans="14:19">
      <c r="N3290" s="133" t="s">
        <v>8290</v>
      </c>
      <c r="O3290" s="133" t="s">
        <v>8341</v>
      </c>
      <c r="P3290" s="135" t="s">
        <v>3454</v>
      </c>
      <c r="Q3290" s="145" t="str">
        <f t="shared" si="52"/>
        <v>62 - VERTON</v>
      </c>
      <c r="R3290" s="140"/>
      <c r="S3290" s="140"/>
    </row>
    <row r="3291" spans="14:19">
      <c r="N3291" s="133" t="s">
        <v>8290</v>
      </c>
      <c r="O3291" s="133" t="s">
        <v>8342</v>
      </c>
      <c r="P3291" s="135" t="s">
        <v>3455</v>
      </c>
      <c r="Q3291" s="145" t="str">
        <f t="shared" si="52"/>
        <v>62 - WABEN</v>
      </c>
      <c r="R3291" s="140"/>
      <c r="S3291" s="140"/>
    </row>
    <row r="3292" spans="14:19">
      <c r="N3292" s="133" t="s">
        <v>8290</v>
      </c>
      <c r="O3292" s="133" t="s">
        <v>8343</v>
      </c>
      <c r="P3292" s="135" t="s">
        <v>3456</v>
      </c>
      <c r="Q3292" s="145" t="str">
        <f t="shared" si="52"/>
        <v>62 - WIDEHEM</v>
      </c>
      <c r="R3292" s="140"/>
      <c r="S3292" s="140"/>
    </row>
    <row r="3293" spans="14:19">
      <c r="N3293" s="133" t="s">
        <v>8290</v>
      </c>
      <c r="O3293" s="133" t="s">
        <v>8344</v>
      </c>
      <c r="P3293" s="135" t="s">
        <v>3457</v>
      </c>
      <c r="Q3293" s="145" t="str">
        <f t="shared" si="52"/>
        <v>62 - WIMEREUX</v>
      </c>
      <c r="R3293" s="140"/>
      <c r="S3293" s="140"/>
    </row>
    <row r="3294" spans="14:19">
      <c r="N3294" s="133" t="s">
        <v>8290</v>
      </c>
      <c r="O3294" s="133" t="s">
        <v>8345</v>
      </c>
      <c r="P3294" s="135" t="s">
        <v>3458</v>
      </c>
      <c r="Q3294" s="145" t="str">
        <f t="shared" si="52"/>
        <v>62 - WIMILLE</v>
      </c>
      <c r="R3294" s="140"/>
      <c r="S3294" s="140"/>
    </row>
    <row r="3295" spans="14:19">
      <c r="N3295" s="133" t="s">
        <v>8290</v>
      </c>
      <c r="O3295" s="133" t="s">
        <v>8346</v>
      </c>
      <c r="P3295" s="135" t="s">
        <v>3459</v>
      </c>
      <c r="Q3295" s="145" t="str">
        <f t="shared" si="52"/>
        <v>62 - WISSANT</v>
      </c>
      <c r="R3295" s="140"/>
      <c r="S3295" s="140"/>
    </row>
    <row r="3296" spans="14:19">
      <c r="N3296" s="133" t="s">
        <v>8347</v>
      </c>
      <c r="O3296" s="133" t="s">
        <v>8348</v>
      </c>
      <c r="P3296" s="135" t="s">
        <v>3460</v>
      </c>
      <c r="Q3296" s="145" t="str">
        <f t="shared" si="52"/>
        <v>64 - AAST</v>
      </c>
      <c r="R3296" s="140">
        <v>44560</v>
      </c>
      <c r="S3296" s="140">
        <v>44652</v>
      </c>
    </row>
    <row r="3297" spans="14:19">
      <c r="N3297" s="133" t="s">
        <v>8347</v>
      </c>
      <c r="O3297" s="133" t="s">
        <v>8349</v>
      </c>
      <c r="P3297" s="135" t="s">
        <v>3461</v>
      </c>
      <c r="Q3297" s="145" t="str">
        <f t="shared" si="52"/>
        <v>64 - ABÈRE</v>
      </c>
      <c r="R3297" s="140">
        <v>44560</v>
      </c>
      <c r="S3297" s="140">
        <v>44676</v>
      </c>
    </row>
    <row r="3298" spans="14:19">
      <c r="N3298" s="133" t="s">
        <v>8347</v>
      </c>
      <c r="O3298" s="133" t="s">
        <v>8350</v>
      </c>
      <c r="P3298" s="135" t="s">
        <v>3462</v>
      </c>
      <c r="Q3298" s="145" t="str">
        <f t="shared" si="52"/>
        <v>64 - ABIDOS</v>
      </c>
      <c r="R3298" s="140">
        <v>44577</v>
      </c>
      <c r="S3298" s="140">
        <v>44658</v>
      </c>
    </row>
    <row r="3299" spans="14:19">
      <c r="N3299" s="133" t="s">
        <v>8347</v>
      </c>
      <c r="O3299" s="133" t="s">
        <v>8351</v>
      </c>
      <c r="P3299" s="135" t="s">
        <v>3463</v>
      </c>
      <c r="Q3299" s="145" t="str">
        <f t="shared" si="52"/>
        <v>64 - ABITAIN</v>
      </c>
      <c r="R3299" s="140">
        <v>44579</v>
      </c>
      <c r="S3299" s="140">
        <v>44676</v>
      </c>
    </row>
    <row r="3300" spans="14:19">
      <c r="N3300" s="133" t="s">
        <v>8347</v>
      </c>
      <c r="O3300" s="133" t="s">
        <v>8352</v>
      </c>
      <c r="P3300" s="135" t="s">
        <v>3464</v>
      </c>
      <c r="Q3300" s="145" t="str">
        <f t="shared" si="52"/>
        <v>64 - AGNOS</v>
      </c>
      <c r="R3300" s="140">
        <v>44572</v>
      </c>
      <c r="S3300" s="140">
        <v>44652</v>
      </c>
    </row>
    <row r="3301" spans="14:19" ht="36">
      <c r="N3301" s="133" t="s">
        <v>8347</v>
      </c>
      <c r="O3301" s="133" t="s">
        <v>8353</v>
      </c>
      <c r="P3301" s="135" t="s">
        <v>3465</v>
      </c>
      <c r="Q3301" s="145" t="str">
        <f t="shared" si="52"/>
        <v>64 - AÏCIRITS-CAMOU-SUHAST</v>
      </c>
      <c r="R3301" s="140">
        <v>44572</v>
      </c>
      <c r="S3301" s="140">
        <v>44676</v>
      </c>
    </row>
    <row r="3302" spans="14:19">
      <c r="N3302" s="133" t="s">
        <v>8347</v>
      </c>
      <c r="O3302" s="133" t="s">
        <v>8354</v>
      </c>
      <c r="P3302" s="135" t="s">
        <v>3466</v>
      </c>
      <c r="Q3302" s="145" t="str">
        <f t="shared" si="52"/>
        <v>64 - AINHARP</v>
      </c>
      <c r="R3302" s="140">
        <v>44566</v>
      </c>
      <c r="S3302" s="140">
        <v>44652</v>
      </c>
    </row>
    <row r="3303" spans="14:19" ht="24">
      <c r="N3303" s="133" t="s">
        <v>8347</v>
      </c>
      <c r="O3303" s="133" t="s">
        <v>8355</v>
      </c>
      <c r="P3303" s="135" t="s">
        <v>3467</v>
      </c>
      <c r="Q3303" s="145" t="str">
        <f t="shared" si="52"/>
        <v>64 - AMENDEUIX-ONEIX</v>
      </c>
      <c r="R3303" s="140">
        <v>44572</v>
      </c>
      <c r="S3303" s="140">
        <v>44666</v>
      </c>
    </row>
    <row r="3304" spans="14:19" ht="24">
      <c r="N3304" s="133" t="s">
        <v>8347</v>
      </c>
      <c r="O3304" s="133" t="s">
        <v>8356</v>
      </c>
      <c r="P3304" s="135" t="s">
        <v>3468</v>
      </c>
      <c r="Q3304" s="145" t="str">
        <f t="shared" si="52"/>
        <v>64 - AMOROTS-SUCCOS</v>
      </c>
      <c r="R3304" s="140">
        <v>44602</v>
      </c>
      <c r="S3304" s="140">
        <v>44652</v>
      </c>
    </row>
    <row r="3305" spans="14:19">
      <c r="N3305" s="133" t="s">
        <v>8347</v>
      </c>
      <c r="O3305" s="133" t="s">
        <v>8357</v>
      </c>
      <c r="P3305" s="135" t="s">
        <v>3469</v>
      </c>
      <c r="Q3305" s="145" t="str">
        <f t="shared" si="52"/>
        <v>64 - ANCE</v>
      </c>
      <c r="R3305" s="140">
        <v>44576</v>
      </c>
      <c r="S3305" s="140">
        <v>44652</v>
      </c>
    </row>
    <row r="3306" spans="14:19">
      <c r="N3306" s="133" t="s">
        <v>8347</v>
      </c>
      <c r="O3306" s="133" t="s">
        <v>8358</v>
      </c>
      <c r="P3306" s="135" t="s">
        <v>3470</v>
      </c>
      <c r="Q3306" s="145" t="str">
        <f t="shared" si="52"/>
        <v>64 - ANDOINS</v>
      </c>
      <c r="R3306" s="140">
        <v>44593</v>
      </c>
      <c r="S3306" s="140">
        <v>44676</v>
      </c>
    </row>
    <row r="3307" spans="14:19">
      <c r="N3307" s="133" t="s">
        <v>8347</v>
      </c>
      <c r="O3307" s="133" t="s">
        <v>8359</v>
      </c>
      <c r="P3307" s="135" t="s">
        <v>3471</v>
      </c>
      <c r="Q3307" s="145" t="str">
        <f t="shared" si="52"/>
        <v>64 - ANDREIN</v>
      </c>
      <c r="R3307" s="140">
        <v>44566</v>
      </c>
      <c r="S3307" s="140">
        <v>44666</v>
      </c>
    </row>
    <row r="3308" spans="14:19">
      <c r="N3308" s="133" t="s">
        <v>8347</v>
      </c>
      <c r="O3308" s="133" t="s">
        <v>8360</v>
      </c>
      <c r="P3308" s="135" t="s">
        <v>3472</v>
      </c>
      <c r="Q3308" s="145" t="str">
        <f t="shared" si="52"/>
        <v>64 - ANGAÏS</v>
      </c>
      <c r="R3308" s="140">
        <v>44590</v>
      </c>
      <c r="S3308" s="140">
        <v>44660</v>
      </c>
    </row>
    <row r="3309" spans="14:19">
      <c r="N3309" s="133" t="s">
        <v>8347</v>
      </c>
      <c r="O3309" s="133" t="s">
        <v>8361</v>
      </c>
      <c r="P3309" s="135" t="s">
        <v>3473</v>
      </c>
      <c r="Q3309" s="145" t="str">
        <f t="shared" si="52"/>
        <v>64 - ANGOUS</v>
      </c>
      <c r="R3309" s="140">
        <v>44565</v>
      </c>
      <c r="S3309" s="140">
        <v>44658</v>
      </c>
    </row>
    <row r="3310" spans="14:19">
      <c r="N3310" s="133" t="s">
        <v>8347</v>
      </c>
      <c r="O3310" s="133" t="s">
        <v>8362</v>
      </c>
      <c r="P3310" s="135" t="s">
        <v>3474</v>
      </c>
      <c r="Q3310" s="145" t="str">
        <f t="shared" si="52"/>
        <v>64 - ANOS</v>
      </c>
      <c r="R3310" s="140">
        <v>44573</v>
      </c>
      <c r="S3310" s="140">
        <v>44676</v>
      </c>
    </row>
    <row r="3311" spans="14:19">
      <c r="N3311" s="133" t="s">
        <v>8347</v>
      </c>
      <c r="O3311" s="133" t="s">
        <v>8363</v>
      </c>
      <c r="P3311" s="135" t="s">
        <v>3475</v>
      </c>
      <c r="Q3311" s="145" t="str">
        <f t="shared" si="52"/>
        <v>64 - ANOYE</v>
      </c>
      <c r="R3311" s="140">
        <v>44560</v>
      </c>
      <c r="S3311" s="140">
        <v>44676</v>
      </c>
    </row>
    <row r="3312" spans="14:19">
      <c r="N3312" s="133" t="s">
        <v>8347</v>
      </c>
      <c r="O3312" s="133" t="s">
        <v>8364</v>
      </c>
      <c r="P3312" s="135" t="s">
        <v>3476</v>
      </c>
      <c r="Q3312" s="145" t="str">
        <f t="shared" si="52"/>
        <v>64 - ARANCOU</v>
      </c>
      <c r="R3312" s="140">
        <v>44547</v>
      </c>
      <c r="S3312" s="140">
        <v>44666</v>
      </c>
    </row>
    <row r="3313" spans="14:19">
      <c r="N3313" s="133" t="s">
        <v>8347</v>
      </c>
      <c r="O3313" s="133" t="s">
        <v>8365</v>
      </c>
      <c r="P3313" s="135" t="s">
        <v>3477</v>
      </c>
      <c r="Q3313" s="145" t="str">
        <f t="shared" si="52"/>
        <v>64 - ARAUJUZON</v>
      </c>
      <c r="R3313" s="140">
        <v>44566</v>
      </c>
      <c r="S3313" s="140">
        <v>44660</v>
      </c>
    </row>
    <row r="3314" spans="14:19">
      <c r="N3314" s="133" t="s">
        <v>8347</v>
      </c>
      <c r="O3314" s="133" t="s">
        <v>8366</v>
      </c>
      <c r="P3314" s="135" t="s">
        <v>3478</v>
      </c>
      <c r="Q3314" s="145" t="str">
        <f t="shared" si="52"/>
        <v>64 - ARAUX</v>
      </c>
      <c r="R3314" s="140">
        <v>44565</v>
      </c>
      <c r="S3314" s="140">
        <v>44660</v>
      </c>
    </row>
    <row r="3315" spans="14:19" ht="24">
      <c r="N3315" s="133" t="s">
        <v>8347</v>
      </c>
      <c r="O3315" s="133" t="s">
        <v>8367</v>
      </c>
      <c r="P3315" s="135" t="s">
        <v>3479</v>
      </c>
      <c r="Q3315" s="145" t="str">
        <f t="shared" si="52"/>
        <v>64 - ARBÉRATS-SILLÈGUE</v>
      </c>
      <c r="R3315" s="140">
        <v>44566</v>
      </c>
      <c r="S3315" s="140">
        <v>44666</v>
      </c>
    </row>
    <row r="3316" spans="14:19" ht="24">
      <c r="N3316" s="133" t="s">
        <v>8347</v>
      </c>
      <c r="O3316" s="133" t="s">
        <v>8368</v>
      </c>
      <c r="P3316" s="135" t="s">
        <v>3480</v>
      </c>
      <c r="Q3316" s="145" t="str">
        <f t="shared" si="52"/>
        <v>64 - ARBOUET-SUSSAUTE</v>
      </c>
      <c r="R3316" s="140">
        <v>44566</v>
      </c>
      <c r="S3316" s="140">
        <v>44676</v>
      </c>
    </row>
    <row r="3317" spans="14:19">
      <c r="N3317" s="133" t="s">
        <v>8347</v>
      </c>
      <c r="O3317" s="133" t="s">
        <v>8369</v>
      </c>
      <c r="P3317" s="135" t="s">
        <v>3481</v>
      </c>
      <c r="Q3317" s="145" t="str">
        <f t="shared" si="52"/>
        <v>64 - AREN</v>
      </c>
      <c r="R3317" s="140">
        <v>44563</v>
      </c>
      <c r="S3317" s="140">
        <v>44658</v>
      </c>
    </row>
    <row r="3318" spans="14:19">
      <c r="N3318" s="133" t="s">
        <v>8347</v>
      </c>
      <c r="O3318" s="133" t="s">
        <v>8370</v>
      </c>
      <c r="P3318" s="135" t="s">
        <v>3482</v>
      </c>
      <c r="Q3318" s="145" t="str">
        <f t="shared" si="52"/>
        <v>64 - ARESSY</v>
      </c>
      <c r="R3318" s="140">
        <v>44598</v>
      </c>
      <c r="S3318" s="140">
        <v>44660</v>
      </c>
    </row>
    <row r="3319" spans="14:19">
      <c r="N3319" s="133" t="s">
        <v>8347</v>
      </c>
      <c r="O3319" s="133" t="s">
        <v>8371</v>
      </c>
      <c r="P3319" s="135" t="s">
        <v>3483</v>
      </c>
      <c r="Q3319" s="145" t="str">
        <f t="shared" si="52"/>
        <v>64 - ARGAGNON</v>
      </c>
      <c r="R3319" s="140">
        <v>44565</v>
      </c>
      <c r="S3319" s="140">
        <v>44658</v>
      </c>
    </row>
    <row r="3320" spans="14:19">
      <c r="N3320" s="133" t="s">
        <v>8347</v>
      </c>
      <c r="O3320" s="133" t="s">
        <v>8372</v>
      </c>
      <c r="P3320" s="135" t="s">
        <v>1641</v>
      </c>
      <c r="Q3320" s="145" t="str">
        <f t="shared" si="52"/>
        <v>64 - ARGELOS</v>
      </c>
      <c r="R3320" s="140">
        <v>44573</v>
      </c>
      <c r="S3320" s="140">
        <v>44676</v>
      </c>
    </row>
    <row r="3321" spans="14:19">
      <c r="N3321" s="133" t="s">
        <v>8347</v>
      </c>
      <c r="O3321" s="133" t="s">
        <v>8373</v>
      </c>
      <c r="P3321" s="135" t="s">
        <v>3484</v>
      </c>
      <c r="Q3321" s="145" t="str">
        <f t="shared" si="52"/>
        <v>64 - ARGET</v>
      </c>
      <c r="R3321" s="140">
        <v>44553</v>
      </c>
      <c r="S3321" s="140">
        <v>44677</v>
      </c>
    </row>
    <row r="3322" spans="14:19">
      <c r="N3322" s="133" t="s">
        <v>8347</v>
      </c>
      <c r="O3322" s="133" t="s">
        <v>8374</v>
      </c>
      <c r="P3322" s="135" t="s">
        <v>3485</v>
      </c>
      <c r="Q3322" s="145" t="str">
        <f t="shared" si="52"/>
        <v>64 - ARHANSUS</v>
      </c>
      <c r="R3322" s="140">
        <v>44572</v>
      </c>
      <c r="S3322" s="140">
        <v>44652</v>
      </c>
    </row>
    <row r="3323" spans="14:19">
      <c r="N3323" s="133" t="s">
        <v>8347</v>
      </c>
      <c r="O3323" s="133" t="s">
        <v>8375</v>
      </c>
      <c r="P3323" s="135" t="s">
        <v>3486</v>
      </c>
      <c r="Q3323" s="145" t="str">
        <f t="shared" si="52"/>
        <v>64 - ARNOS</v>
      </c>
      <c r="R3323" s="140">
        <v>44572</v>
      </c>
      <c r="S3323" s="140">
        <v>44652</v>
      </c>
    </row>
    <row r="3324" spans="14:19" ht="36">
      <c r="N3324" s="133" t="s">
        <v>8347</v>
      </c>
      <c r="O3324" s="133" t="s">
        <v>8376</v>
      </c>
      <c r="P3324" s="135" t="s">
        <v>3487</v>
      </c>
      <c r="Q3324" s="145" t="str">
        <f t="shared" si="52"/>
        <v>64 - AROUE-ITHOROTS-OLHAÏBY</v>
      </c>
      <c r="R3324" s="140">
        <v>44566</v>
      </c>
      <c r="S3324" s="140">
        <v>44652</v>
      </c>
    </row>
    <row r="3325" spans="14:19" ht="24">
      <c r="N3325" s="133" t="s">
        <v>8347</v>
      </c>
      <c r="O3325" s="133" t="s">
        <v>8377</v>
      </c>
      <c r="P3325" s="135" t="s">
        <v>3488</v>
      </c>
      <c r="Q3325" s="145" t="str">
        <f t="shared" si="52"/>
        <v>64 - ARRAST-LARREBIEU</v>
      </c>
      <c r="R3325" s="140">
        <v>44565</v>
      </c>
      <c r="S3325" s="140">
        <v>44658</v>
      </c>
    </row>
    <row r="3326" spans="14:19" ht="24">
      <c r="N3326" s="133" t="s">
        <v>8347</v>
      </c>
      <c r="O3326" s="133" t="s">
        <v>8378</v>
      </c>
      <c r="P3326" s="135" t="s">
        <v>3489</v>
      </c>
      <c r="Q3326" s="145" t="str">
        <f t="shared" si="52"/>
        <v>64 - ARRAUTE-CHARRITTE</v>
      </c>
      <c r="R3326" s="140">
        <v>44547</v>
      </c>
      <c r="S3326" s="140">
        <v>44666</v>
      </c>
    </row>
    <row r="3327" spans="14:19" ht="24">
      <c r="N3327" s="133" t="s">
        <v>8347</v>
      </c>
      <c r="O3327" s="133" t="s">
        <v>8379</v>
      </c>
      <c r="P3327" s="135" t="s">
        <v>3490</v>
      </c>
      <c r="Q3327" s="145" t="str">
        <f t="shared" si="52"/>
        <v>64 - ARRICAU-BORDES</v>
      </c>
      <c r="R3327" s="140">
        <v>44568</v>
      </c>
      <c r="S3327" s="140">
        <v>44676</v>
      </c>
    </row>
    <row r="3328" spans="14:19">
      <c r="N3328" s="133" t="s">
        <v>8347</v>
      </c>
      <c r="O3328" s="133" t="s">
        <v>8380</v>
      </c>
      <c r="P3328" s="135" t="s">
        <v>3491</v>
      </c>
      <c r="Q3328" s="145" t="str">
        <f t="shared" si="52"/>
        <v>64 - ARRIEN</v>
      </c>
      <c r="R3328" s="140">
        <v>44593</v>
      </c>
      <c r="S3328" s="140">
        <v>44676</v>
      </c>
    </row>
    <row r="3329" spans="14:19" ht="24">
      <c r="N3329" s="133" t="s">
        <v>8347</v>
      </c>
      <c r="O3329" s="133" t="s">
        <v>8381</v>
      </c>
      <c r="P3329" s="135" t="s">
        <v>3492</v>
      </c>
      <c r="Q3329" s="145" t="str">
        <f t="shared" si="52"/>
        <v>64 - ARROS-DE-NAY</v>
      </c>
      <c r="R3329" s="140">
        <v>44598</v>
      </c>
      <c r="S3329" s="140">
        <v>44660</v>
      </c>
    </row>
    <row r="3330" spans="14:19">
      <c r="N3330" s="133" t="s">
        <v>8347</v>
      </c>
      <c r="O3330" s="133" t="s">
        <v>8382</v>
      </c>
      <c r="P3330" s="135" t="s">
        <v>3493</v>
      </c>
      <c r="Q3330" s="145" t="str">
        <f t="shared" si="52"/>
        <v>64 - ARROSÈS</v>
      </c>
      <c r="R3330" s="140">
        <v>44568</v>
      </c>
      <c r="S3330" s="140">
        <v>44652</v>
      </c>
    </row>
    <row r="3331" spans="14:19" ht="24">
      <c r="N3331" s="133" t="s">
        <v>8347</v>
      </c>
      <c r="O3331" s="133" t="s">
        <v>8383</v>
      </c>
      <c r="P3331" s="135" t="s">
        <v>3495</v>
      </c>
      <c r="Q3331" s="145" t="str">
        <f t="shared" si="52"/>
        <v>64 - ARTHEZ-D'ASSON</v>
      </c>
      <c r="R3331" s="140">
        <v>44590</v>
      </c>
      <c r="S3331" s="140">
        <v>44660</v>
      </c>
    </row>
    <row r="3332" spans="14:19" ht="24">
      <c r="N3332" s="133" t="s">
        <v>8347</v>
      </c>
      <c r="O3332" s="133" t="s">
        <v>8384</v>
      </c>
      <c r="P3332" s="135" t="s">
        <v>3494</v>
      </c>
      <c r="Q3332" s="145" t="str">
        <f t="shared" si="52"/>
        <v>64 - ARTHEZ-DE-BÉARN</v>
      </c>
      <c r="R3332" s="140">
        <v>44555</v>
      </c>
      <c r="S3332" s="140">
        <v>44652</v>
      </c>
    </row>
    <row r="3333" spans="14:19" ht="24">
      <c r="N3333" s="133" t="s">
        <v>8347</v>
      </c>
      <c r="O3333" s="133" t="s">
        <v>8385</v>
      </c>
      <c r="P3333" s="135" t="s">
        <v>3496</v>
      </c>
      <c r="Q3333" s="145" t="str">
        <f t="shared" si="52"/>
        <v>64 - ARTIGUELOUTAN</v>
      </c>
      <c r="R3333" s="140">
        <v>44598</v>
      </c>
      <c r="S3333" s="140">
        <v>44660</v>
      </c>
    </row>
    <row r="3334" spans="14:19" ht="24">
      <c r="N3334" s="133" t="s">
        <v>8347</v>
      </c>
      <c r="O3334" s="133" t="s">
        <v>8386</v>
      </c>
      <c r="P3334" s="135" t="s">
        <v>3497</v>
      </c>
      <c r="Q3334" s="145" t="str">
        <f t="shared" si="52"/>
        <v>64 - ARZACQ-ARRAZIGUET</v>
      </c>
      <c r="R3334" s="140">
        <v>44553</v>
      </c>
      <c r="S3334" s="140">
        <v>44677</v>
      </c>
    </row>
    <row r="3335" spans="14:19">
      <c r="N3335" s="133" t="s">
        <v>8347</v>
      </c>
      <c r="O3335" s="133" t="s">
        <v>8387</v>
      </c>
      <c r="P3335" s="135" t="s">
        <v>3498</v>
      </c>
      <c r="Q3335" s="145" t="str">
        <f t="shared" si="52"/>
        <v>64 - ASSAT</v>
      </c>
      <c r="R3335" s="140">
        <v>44598</v>
      </c>
      <c r="S3335" s="140">
        <v>44660</v>
      </c>
    </row>
    <row r="3336" spans="14:19">
      <c r="N3336" s="133" t="s">
        <v>8347</v>
      </c>
      <c r="O3336" s="133" t="s">
        <v>8388</v>
      </c>
      <c r="P3336" s="135" t="s">
        <v>3499</v>
      </c>
      <c r="Q3336" s="145" t="str">
        <f t="shared" si="52"/>
        <v>64 - ASSON</v>
      </c>
      <c r="R3336" s="140">
        <v>44590</v>
      </c>
      <c r="S3336" s="140">
        <v>44660</v>
      </c>
    </row>
    <row r="3337" spans="14:19">
      <c r="N3337" s="133" t="s">
        <v>8347</v>
      </c>
      <c r="O3337" s="133" t="s">
        <v>8389</v>
      </c>
      <c r="P3337" s="135" t="s">
        <v>3500</v>
      </c>
      <c r="Q3337" s="145" t="str">
        <f t="shared" si="52"/>
        <v>64 - ASTIS</v>
      </c>
      <c r="R3337" s="140">
        <v>44573</v>
      </c>
      <c r="S3337" s="140">
        <v>44676</v>
      </c>
    </row>
    <row r="3338" spans="14:19">
      <c r="N3338" s="133" t="s">
        <v>8347</v>
      </c>
      <c r="O3338" s="133" t="s">
        <v>8390</v>
      </c>
      <c r="P3338" s="135" t="s">
        <v>3501</v>
      </c>
      <c r="Q3338" s="145" t="str">
        <f t="shared" si="52"/>
        <v>64 - ATHOS-ASPIS</v>
      </c>
      <c r="R3338" s="140">
        <v>44579</v>
      </c>
      <c r="S3338" s="140">
        <v>44676</v>
      </c>
    </row>
    <row r="3339" spans="14:19">
      <c r="N3339" s="133" t="s">
        <v>8347</v>
      </c>
      <c r="O3339" s="133" t="s">
        <v>8391</v>
      </c>
      <c r="P3339" s="135" t="s">
        <v>3502</v>
      </c>
      <c r="Q3339" s="145" t="str">
        <f t="shared" ref="Q3339:Q3402" si="53">CONCATENATE(N3339," - ",P3339)</f>
        <v>64 - AUBIN</v>
      </c>
      <c r="R3339" s="140">
        <v>44588</v>
      </c>
      <c r="S3339" s="140">
        <v>44676</v>
      </c>
    </row>
    <row r="3340" spans="14:19">
      <c r="N3340" s="133" t="s">
        <v>8347</v>
      </c>
      <c r="O3340" s="133" t="s">
        <v>8392</v>
      </c>
      <c r="P3340" s="135" t="s">
        <v>3503</v>
      </c>
      <c r="Q3340" s="145" t="str">
        <f t="shared" si="53"/>
        <v>64 - AUBOUS</v>
      </c>
      <c r="R3340" s="140">
        <v>44568</v>
      </c>
      <c r="S3340" s="140">
        <v>44652</v>
      </c>
    </row>
    <row r="3341" spans="14:19">
      <c r="N3341" s="133" t="s">
        <v>8347</v>
      </c>
      <c r="O3341" s="133" t="s">
        <v>8393</v>
      </c>
      <c r="P3341" s="135" t="s">
        <v>3504</v>
      </c>
      <c r="Q3341" s="145" t="str">
        <f t="shared" si="53"/>
        <v>64 - AUDAUX</v>
      </c>
      <c r="R3341" s="140">
        <v>44566</v>
      </c>
      <c r="S3341" s="140">
        <v>44660</v>
      </c>
    </row>
    <row r="3342" spans="14:19">
      <c r="N3342" s="133" t="s">
        <v>8347</v>
      </c>
      <c r="O3342" s="133" t="s">
        <v>8394</v>
      </c>
      <c r="P3342" s="135" t="s">
        <v>3505</v>
      </c>
      <c r="Q3342" s="145" t="str">
        <f t="shared" si="53"/>
        <v>64 - AUGA</v>
      </c>
      <c r="R3342" s="140">
        <v>44573</v>
      </c>
      <c r="S3342" s="140">
        <v>44676</v>
      </c>
    </row>
    <row r="3343" spans="14:19">
      <c r="N3343" s="133" t="s">
        <v>8347</v>
      </c>
      <c r="O3343" s="133" t="s">
        <v>8395</v>
      </c>
      <c r="P3343" s="135" t="s">
        <v>3506</v>
      </c>
      <c r="Q3343" s="145" t="str">
        <f t="shared" si="53"/>
        <v>64 - AURIAC</v>
      </c>
      <c r="R3343" s="140">
        <v>44573</v>
      </c>
      <c r="S3343" s="140">
        <v>44676</v>
      </c>
    </row>
    <row r="3344" spans="14:19" ht="24">
      <c r="N3344" s="133" t="s">
        <v>8347</v>
      </c>
      <c r="O3344" s="133" t="s">
        <v>8396</v>
      </c>
      <c r="P3344" s="135" t="s">
        <v>3507</v>
      </c>
      <c r="Q3344" s="145" t="str">
        <f t="shared" si="53"/>
        <v>64 - AURIONS-IDERNES</v>
      </c>
      <c r="R3344" s="140">
        <v>44568</v>
      </c>
      <c r="S3344" s="140">
        <v>44652</v>
      </c>
    </row>
    <row r="3345" spans="14:19">
      <c r="N3345" s="133" t="s">
        <v>8347</v>
      </c>
      <c r="O3345" s="133" t="s">
        <v>8397</v>
      </c>
      <c r="P3345" s="135" t="s">
        <v>3508</v>
      </c>
      <c r="Q3345" s="145" t="str">
        <f t="shared" si="53"/>
        <v>64 - AUSSURUCQ</v>
      </c>
      <c r="R3345" s="140">
        <v>44576</v>
      </c>
      <c r="S3345" s="140">
        <v>44652</v>
      </c>
    </row>
    <row r="3346" spans="14:19">
      <c r="N3346" s="133" t="s">
        <v>8347</v>
      </c>
      <c r="O3346" s="133" t="s">
        <v>8398</v>
      </c>
      <c r="P3346" s="135" t="s">
        <v>3509</v>
      </c>
      <c r="Q3346" s="145" t="str">
        <f t="shared" si="53"/>
        <v>64 - AUTERRIVE</v>
      </c>
      <c r="R3346" s="140">
        <v>44548</v>
      </c>
      <c r="S3346" s="140">
        <v>44666</v>
      </c>
    </row>
    <row r="3347" spans="14:19" ht="36">
      <c r="N3347" s="133" t="s">
        <v>8347</v>
      </c>
      <c r="O3347" s="133" t="s">
        <v>8399</v>
      </c>
      <c r="P3347" s="135" t="s">
        <v>3510</v>
      </c>
      <c r="Q3347" s="145" t="str">
        <f t="shared" si="53"/>
        <v>64 - AUTEVIELLE-ST-MARTIN-BIDEREN</v>
      </c>
      <c r="R3347" s="140">
        <v>44579</v>
      </c>
      <c r="S3347" s="140">
        <v>44676</v>
      </c>
    </row>
    <row r="3348" spans="14:19">
      <c r="N3348" s="133" t="s">
        <v>8347</v>
      </c>
      <c r="O3348" s="133" t="s">
        <v>8400</v>
      </c>
      <c r="P3348" s="135" t="s">
        <v>3511</v>
      </c>
      <c r="Q3348" s="145" t="str">
        <f t="shared" si="53"/>
        <v>64 - AYDIE</v>
      </c>
      <c r="R3348" s="140">
        <v>44568</v>
      </c>
      <c r="S3348" s="140">
        <v>44652</v>
      </c>
    </row>
    <row r="3349" spans="14:19" ht="24">
      <c r="N3349" s="133" t="s">
        <v>8347</v>
      </c>
      <c r="O3349" s="133" t="s">
        <v>8401</v>
      </c>
      <c r="P3349" s="135" t="s">
        <v>3512</v>
      </c>
      <c r="Q3349" s="145" t="str">
        <f t="shared" si="53"/>
        <v>64 - BAIGTS-DE-BÉARN</v>
      </c>
      <c r="R3349" s="140">
        <v>44565</v>
      </c>
      <c r="S3349" s="140">
        <v>44677</v>
      </c>
    </row>
    <row r="3350" spans="14:19">
      <c r="N3350" s="133" t="s">
        <v>8347</v>
      </c>
      <c r="O3350" s="133" t="s">
        <v>8402</v>
      </c>
      <c r="P3350" s="135" t="s">
        <v>3513</v>
      </c>
      <c r="Q3350" s="145" t="str">
        <f t="shared" si="53"/>
        <v>64 - BALANSUN</v>
      </c>
      <c r="R3350" s="140">
        <v>44559</v>
      </c>
      <c r="S3350" s="140">
        <v>44652</v>
      </c>
    </row>
    <row r="3351" spans="14:19">
      <c r="N3351" s="133" t="s">
        <v>8347</v>
      </c>
      <c r="O3351" s="133" t="s">
        <v>8403</v>
      </c>
      <c r="P3351" s="135" t="s">
        <v>3514</v>
      </c>
      <c r="Q3351" s="145" t="str">
        <f t="shared" si="53"/>
        <v>64 - BALEIX</v>
      </c>
      <c r="R3351" s="140">
        <v>44560</v>
      </c>
      <c r="S3351" s="140">
        <v>44676</v>
      </c>
    </row>
    <row r="3352" spans="14:19" ht="24">
      <c r="N3352" s="133" t="s">
        <v>8347</v>
      </c>
      <c r="O3352" s="133" t="s">
        <v>8404</v>
      </c>
      <c r="P3352" s="135" t="s">
        <v>3515</v>
      </c>
      <c r="Q3352" s="145" t="str">
        <f t="shared" si="53"/>
        <v>64 - BALIRACQ-MAUMUSSON</v>
      </c>
      <c r="R3352" s="140">
        <v>44564</v>
      </c>
      <c r="S3352" s="140">
        <v>44677</v>
      </c>
    </row>
    <row r="3353" spans="14:19">
      <c r="N3353" s="133" t="s">
        <v>8347</v>
      </c>
      <c r="O3353" s="133" t="s">
        <v>8405</v>
      </c>
      <c r="P3353" s="135" t="s">
        <v>3516</v>
      </c>
      <c r="Q3353" s="145" t="str">
        <f t="shared" si="53"/>
        <v>64 - BALIROS</v>
      </c>
      <c r="R3353" s="140">
        <v>44598</v>
      </c>
      <c r="S3353" s="140">
        <v>44660</v>
      </c>
    </row>
    <row r="3354" spans="14:19">
      <c r="N3354" s="133" t="s">
        <v>8347</v>
      </c>
      <c r="O3354" s="133" t="s">
        <v>8406</v>
      </c>
      <c r="P3354" s="135" t="s">
        <v>3517</v>
      </c>
      <c r="Q3354" s="145" t="str">
        <f t="shared" si="53"/>
        <v>64 - BARCUS</v>
      </c>
      <c r="R3354" s="140">
        <v>44576</v>
      </c>
      <c r="S3354" s="140">
        <v>44652</v>
      </c>
    </row>
    <row r="3355" spans="14:19">
      <c r="N3355" s="133" t="s">
        <v>8347</v>
      </c>
      <c r="O3355" s="133" t="s">
        <v>8407</v>
      </c>
      <c r="P3355" s="135" t="s">
        <v>3518</v>
      </c>
      <c r="Q3355" s="145" t="str">
        <f t="shared" si="53"/>
        <v>64 - BARDOS</v>
      </c>
      <c r="R3355" s="140">
        <v>44547</v>
      </c>
      <c r="S3355" s="140">
        <v>44652</v>
      </c>
    </row>
    <row r="3356" spans="14:19">
      <c r="N3356" s="133" t="s">
        <v>8347</v>
      </c>
      <c r="O3356" s="133" t="s">
        <v>8408</v>
      </c>
      <c r="P3356" s="135" t="s">
        <v>3519</v>
      </c>
      <c r="Q3356" s="145" t="str">
        <f t="shared" si="53"/>
        <v>64 - BARINQUE</v>
      </c>
      <c r="R3356" s="140">
        <v>44573</v>
      </c>
      <c r="S3356" s="140">
        <v>44676</v>
      </c>
    </row>
    <row r="3357" spans="14:19" ht="24">
      <c r="N3357" s="133" t="s">
        <v>8347</v>
      </c>
      <c r="O3357" s="133" t="s">
        <v>8409</v>
      </c>
      <c r="P3357" s="135" t="s">
        <v>3520</v>
      </c>
      <c r="Q3357" s="145" t="str">
        <f t="shared" si="53"/>
        <v>64 - BARRAUTE-CAMU</v>
      </c>
      <c r="R3357" s="140">
        <v>44566</v>
      </c>
      <c r="S3357" s="140">
        <v>44666</v>
      </c>
    </row>
    <row r="3358" spans="14:19">
      <c r="N3358" s="133" t="s">
        <v>8347</v>
      </c>
      <c r="O3358" s="133" t="s">
        <v>8410</v>
      </c>
      <c r="P3358" s="135" t="s">
        <v>3521</v>
      </c>
      <c r="Q3358" s="145" t="str">
        <f t="shared" si="53"/>
        <v>64 - BARZUN</v>
      </c>
      <c r="R3358" s="140">
        <v>44568</v>
      </c>
      <c r="S3358" s="140">
        <v>44660</v>
      </c>
    </row>
    <row r="3359" spans="14:19" ht="24">
      <c r="N3359" s="133" t="s">
        <v>8347</v>
      </c>
      <c r="O3359" s="133" t="s">
        <v>8411</v>
      </c>
      <c r="P3359" s="135" t="s">
        <v>3522</v>
      </c>
      <c r="Q3359" s="145" t="str">
        <f t="shared" si="53"/>
        <v>64 - BASSILLON-VAUZÉ</v>
      </c>
      <c r="R3359" s="140">
        <v>44560</v>
      </c>
      <c r="S3359" s="140">
        <v>44652</v>
      </c>
    </row>
    <row r="3360" spans="14:19">
      <c r="N3360" s="133" t="s">
        <v>8347</v>
      </c>
      <c r="O3360" s="133" t="s">
        <v>8412</v>
      </c>
      <c r="P3360" s="135" t="s">
        <v>3523</v>
      </c>
      <c r="Q3360" s="145" t="str">
        <f t="shared" si="53"/>
        <v>64 - BASTANÈS</v>
      </c>
      <c r="R3360" s="140">
        <v>44565</v>
      </c>
      <c r="S3360" s="140">
        <v>44660</v>
      </c>
    </row>
    <row r="3361" spans="14:19">
      <c r="N3361" s="133" t="s">
        <v>8347</v>
      </c>
      <c r="O3361" s="133" t="s">
        <v>8413</v>
      </c>
      <c r="P3361" s="135" t="s">
        <v>3524</v>
      </c>
      <c r="Q3361" s="145" t="str">
        <f t="shared" si="53"/>
        <v>64 - BAUDREIX</v>
      </c>
      <c r="R3361" s="140">
        <v>44590</v>
      </c>
      <c r="S3361" s="140">
        <v>44660</v>
      </c>
    </row>
    <row r="3362" spans="14:19">
      <c r="N3362" s="133" t="s">
        <v>8347</v>
      </c>
      <c r="O3362" s="133" t="s">
        <v>8414</v>
      </c>
      <c r="P3362" s="135" t="s">
        <v>3525</v>
      </c>
      <c r="Q3362" s="145" t="str">
        <f t="shared" si="53"/>
        <v>64 - BÉDEILLE</v>
      </c>
      <c r="R3362" s="140">
        <v>44560</v>
      </c>
      <c r="S3362" s="140">
        <v>44676</v>
      </c>
    </row>
    <row r="3363" spans="14:19">
      <c r="N3363" s="133" t="s">
        <v>8347</v>
      </c>
      <c r="O3363" s="133" t="s">
        <v>8415</v>
      </c>
      <c r="P3363" s="135" t="s">
        <v>3526</v>
      </c>
      <c r="Q3363" s="145" t="str">
        <f t="shared" si="53"/>
        <v>64 - BÉGUIOS</v>
      </c>
      <c r="R3363" s="140">
        <v>44602</v>
      </c>
      <c r="S3363" s="140">
        <v>44666</v>
      </c>
    </row>
    <row r="3364" spans="14:19" ht="24">
      <c r="N3364" s="133" t="s">
        <v>8347</v>
      </c>
      <c r="O3364" s="133" t="s">
        <v>8416</v>
      </c>
      <c r="P3364" s="135" t="s">
        <v>3527</v>
      </c>
      <c r="Q3364" s="145" t="str">
        <f t="shared" si="53"/>
        <v>64 - BÉHASQUE-LAPISTE</v>
      </c>
      <c r="R3364" s="140">
        <v>44572</v>
      </c>
      <c r="S3364" s="140">
        <v>44666</v>
      </c>
    </row>
    <row r="3365" spans="14:19">
      <c r="N3365" s="133" t="s">
        <v>8347</v>
      </c>
      <c r="O3365" s="133" t="s">
        <v>8417</v>
      </c>
      <c r="P3365" s="135" t="s">
        <v>3528</v>
      </c>
      <c r="Q3365" s="145" t="str">
        <f t="shared" si="53"/>
        <v>64 - BELLOCQ</v>
      </c>
      <c r="R3365" s="140">
        <v>44576</v>
      </c>
      <c r="S3365" s="140">
        <v>44666</v>
      </c>
    </row>
    <row r="3366" spans="14:19">
      <c r="N3366" s="133" t="s">
        <v>8347</v>
      </c>
      <c r="O3366" s="133" t="s">
        <v>8418</v>
      </c>
      <c r="P3366" s="135" t="s">
        <v>3529</v>
      </c>
      <c r="Q3366" s="145" t="str">
        <f t="shared" si="53"/>
        <v>64 - BÉNÉJACQ</v>
      </c>
      <c r="R3366" s="140">
        <v>44578</v>
      </c>
      <c r="S3366" s="140">
        <v>44660</v>
      </c>
    </row>
    <row r="3367" spans="14:19" ht="24">
      <c r="N3367" s="133" t="s">
        <v>8347</v>
      </c>
      <c r="O3367" s="133" t="s">
        <v>8419</v>
      </c>
      <c r="P3367" s="135" t="s">
        <v>3530</v>
      </c>
      <c r="Q3367" s="145" t="str">
        <f t="shared" si="53"/>
        <v>64 - BENTAYOU-SÉRÉE</v>
      </c>
      <c r="R3367" s="140">
        <v>44560</v>
      </c>
      <c r="S3367" s="140">
        <v>44652</v>
      </c>
    </row>
    <row r="3368" spans="14:19">
      <c r="N3368" s="133" t="s">
        <v>8347</v>
      </c>
      <c r="O3368" s="133" t="s">
        <v>8420</v>
      </c>
      <c r="P3368" s="135" t="s">
        <v>3531</v>
      </c>
      <c r="Q3368" s="145" t="str">
        <f t="shared" si="53"/>
        <v>64 - BÉRENX</v>
      </c>
      <c r="R3368" s="140">
        <v>44565</v>
      </c>
      <c r="S3368" s="140">
        <v>44666</v>
      </c>
    </row>
    <row r="3369" spans="14:19" ht="24">
      <c r="N3369" s="133" t="s">
        <v>8347</v>
      </c>
      <c r="O3369" s="133" t="s">
        <v>8421</v>
      </c>
      <c r="P3369" s="135" t="s">
        <v>3532</v>
      </c>
      <c r="Q3369" s="145" t="str">
        <f t="shared" si="53"/>
        <v>64 - BERGOUEY-VIELLENAVE</v>
      </c>
      <c r="R3369" s="140">
        <v>44548</v>
      </c>
      <c r="S3369" s="140">
        <v>44666</v>
      </c>
    </row>
    <row r="3370" spans="14:19">
      <c r="N3370" s="133" t="s">
        <v>8347</v>
      </c>
      <c r="O3370" s="133" t="s">
        <v>8422</v>
      </c>
      <c r="P3370" s="135" t="s">
        <v>3533</v>
      </c>
      <c r="Q3370" s="145" t="str">
        <f t="shared" si="53"/>
        <v>64 - BERNADETS</v>
      </c>
      <c r="R3370" s="140">
        <v>44578</v>
      </c>
      <c r="S3370" s="140">
        <v>44676</v>
      </c>
    </row>
    <row r="3371" spans="14:19" ht="24">
      <c r="N3371" s="133" t="s">
        <v>8347</v>
      </c>
      <c r="O3371" s="133" t="s">
        <v>8423</v>
      </c>
      <c r="P3371" s="135" t="s">
        <v>3534</v>
      </c>
      <c r="Q3371" s="145" t="str">
        <f t="shared" si="53"/>
        <v>64 - BERROGAIN-LARUNS</v>
      </c>
      <c r="R3371" s="140">
        <v>44566</v>
      </c>
      <c r="S3371" s="140">
        <v>44658</v>
      </c>
    </row>
    <row r="3372" spans="14:19">
      <c r="N3372" s="133" t="s">
        <v>8347</v>
      </c>
      <c r="O3372" s="133" t="s">
        <v>8424</v>
      </c>
      <c r="P3372" s="135" t="s">
        <v>3535</v>
      </c>
      <c r="Q3372" s="145" t="str">
        <f t="shared" si="53"/>
        <v>64 - BÉTRACQ</v>
      </c>
      <c r="R3372" s="140">
        <v>44572</v>
      </c>
      <c r="S3372" s="140">
        <v>44652</v>
      </c>
    </row>
    <row r="3373" spans="14:19">
      <c r="N3373" s="133" t="s">
        <v>8347</v>
      </c>
      <c r="O3373" s="133" t="s">
        <v>8425</v>
      </c>
      <c r="P3373" s="135" t="s">
        <v>3536</v>
      </c>
      <c r="Q3373" s="145" t="str">
        <f t="shared" si="53"/>
        <v>64 - BEUSTE</v>
      </c>
      <c r="R3373" s="140">
        <v>44590</v>
      </c>
      <c r="S3373" s="140">
        <v>44660</v>
      </c>
    </row>
    <row r="3374" spans="14:19" ht="24">
      <c r="N3374" s="133" t="s">
        <v>8347</v>
      </c>
      <c r="O3374" s="133" t="s">
        <v>8426</v>
      </c>
      <c r="P3374" s="135" t="s">
        <v>3537</v>
      </c>
      <c r="Q3374" s="145" t="str">
        <f t="shared" si="53"/>
        <v>64 - BEYRIE-SUR-JOYEUSE</v>
      </c>
      <c r="R3374" s="140">
        <v>44622</v>
      </c>
      <c r="S3374" s="140">
        <v>44666</v>
      </c>
    </row>
    <row r="3375" spans="14:19">
      <c r="N3375" s="133" t="s">
        <v>8347</v>
      </c>
      <c r="O3375" s="133" t="s">
        <v>8427</v>
      </c>
      <c r="P3375" s="135" t="s">
        <v>3538</v>
      </c>
      <c r="Q3375" s="145" t="str">
        <f t="shared" si="53"/>
        <v>64 - BIDACHE</v>
      </c>
      <c r="R3375" s="140">
        <v>44547</v>
      </c>
      <c r="S3375" s="140">
        <v>44652</v>
      </c>
    </row>
    <row r="3376" spans="14:19">
      <c r="N3376" s="133" t="s">
        <v>8347</v>
      </c>
      <c r="O3376" s="133" t="s">
        <v>8428</v>
      </c>
      <c r="P3376" s="135" t="s">
        <v>3539</v>
      </c>
      <c r="Q3376" s="145" t="str">
        <f t="shared" si="53"/>
        <v>64 - BIDOS</v>
      </c>
      <c r="R3376" s="140">
        <v>44569</v>
      </c>
      <c r="S3376" s="140">
        <v>44652</v>
      </c>
    </row>
    <row r="3377" spans="14:19">
      <c r="N3377" s="133" t="s">
        <v>8347</v>
      </c>
      <c r="O3377" s="133" t="s">
        <v>8429</v>
      </c>
      <c r="P3377" s="135" t="s">
        <v>656</v>
      </c>
      <c r="Q3377" s="145" t="str">
        <f t="shared" si="53"/>
        <v>64 - BIRON</v>
      </c>
      <c r="R3377" s="140">
        <v>44565</v>
      </c>
      <c r="S3377" s="140">
        <v>44658</v>
      </c>
    </row>
    <row r="3378" spans="14:19">
      <c r="N3378" s="133" t="s">
        <v>8347</v>
      </c>
      <c r="O3378" s="133" t="s">
        <v>8430</v>
      </c>
      <c r="P3378" s="135" t="s">
        <v>3540</v>
      </c>
      <c r="Q3378" s="145" t="str">
        <f t="shared" si="53"/>
        <v>64 - BIZANOS</v>
      </c>
      <c r="R3378" s="140">
        <v>44607</v>
      </c>
      <c r="S3378" s="140">
        <v>44676</v>
      </c>
    </row>
    <row r="3379" spans="14:19">
      <c r="N3379" s="133" t="s">
        <v>8347</v>
      </c>
      <c r="O3379" s="133" t="s">
        <v>8431</v>
      </c>
      <c r="P3379" s="135" t="s">
        <v>3541</v>
      </c>
      <c r="Q3379" s="145" t="str">
        <f t="shared" si="53"/>
        <v>64 - BOEIL-BEZING</v>
      </c>
      <c r="R3379" s="140">
        <v>44590</v>
      </c>
      <c r="S3379" s="140">
        <v>44660</v>
      </c>
    </row>
    <row r="3380" spans="14:19">
      <c r="N3380" s="133" t="s">
        <v>8347</v>
      </c>
      <c r="O3380" s="133" t="s">
        <v>8432</v>
      </c>
      <c r="P3380" s="135" t="s">
        <v>3542</v>
      </c>
      <c r="Q3380" s="145" t="str">
        <f t="shared" si="53"/>
        <v>64 - BONNUT</v>
      </c>
      <c r="R3380" s="140">
        <v>44559</v>
      </c>
      <c r="S3380" s="140">
        <v>44677</v>
      </c>
    </row>
    <row r="3381" spans="14:19">
      <c r="N3381" s="133" t="s">
        <v>8347</v>
      </c>
      <c r="O3381" s="133" t="s">
        <v>8433</v>
      </c>
      <c r="P3381" s="135" t="s">
        <v>3543</v>
      </c>
      <c r="Q3381" s="145" t="str">
        <f t="shared" si="53"/>
        <v>64 - BORDÈRES</v>
      </c>
      <c r="R3381" s="140">
        <v>44585</v>
      </c>
      <c r="S3381" s="140">
        <v>44660</v>
      </c>
    </row>
    <row r="3382" spans="14:19">
      <c r="N3382" s="133" t="s">
        <v>8347</v>
      </c>
      <c r="O3382" s="133" t="s">
        <v>8434</v>
      </c>
      <c r="P3382" s="135" t="s">
        <v>3544</v>
      </c>
      <c r="Q3382" s="145" t="str">
        <f t="shared" si="53"/>
        <v>64 - BORDES</v>
      </c>
      <c r="R3382" s="140">
        <v>44598</v>
      </c>
      <c r="S3382" s="140">
        <v>44660</v>
      </c>
    </row>
    <row r="3383" spans="14:19">
      <c r="N3383" s="133" t="s">
        <v>8347</v>
      </c>
      <c r="O3383" s="133" t="s">
        <v>8435</v>
      </c>
      <c r="P3383" s="135" t="s">
        <v>3545</v>
      </c>
      <c r="Q3383" s="145" t="str">
        <f t="shared" si="53"/>
        <v>64 - BOSDARROS</v>
      </c>
      <c r="R3383" s="140">
        <v>44598</v>
      </c>
      <c r="S3383" s="140">
        <v>44660</v>
      </c>
    </row>
    <row r="3384" spans="14:19" ht="36">
      <c r="N3384" s="133" t="s">
        <v>8347</v>
      </c>
      <c r="O3384" s="133" t="s">
        <v>8436</v>
      </c>
      <c r="P3384" s="135" t="s">
        <v>3546</v>
      </c>
      <c r="Q3384" s="145" t="str">
        <f t="shared" si="53"/>
        <v>64 - BOUEILH-BOUEILHO-LASQUE</v>
      </c>
      <c r="R3384" s="140">
        <v>44561</v>
      </c>
      <c r="S3384" s="140">
        <v>44677</v>
      </c>
    </row>
    <row r="3385" spans="14:19">
      <c r="N3385" s="133" t="s">
        <v>8347</v>
      </c>
      <c r="O3385" s="133" t="s">
        <v>8437</v>
      </c>
      <c r="P3385" s="135" t="s">
        <v>3547</v>
      </c>
      <c r="Q3385" s="145" t="str">
        <f t="shared" si="53"/>
        <v>64 - BOUILLON</v>
      </c>
      <c r="R3385" s="140">
        <v>44553</v>
      </c>
      <c r="S3385" s="140">
        <v>44652</v>
      </c>
    </row>
    <row r="3386" spans="14:19">
      <c r="N3386" s="133" t="s">
        <v>8347</v>
      </c>
      <c r="O3386" s="133" t="s">
        <v>8438</v>
      </c>
      <c r="P3386" s="135" t="s">
        <v>3548</v>
      </c>
      <c r="Q3386" s="145" t="str">
        <f t="shared" si="53"/>
        <v>64 - BOUMOURT</v>
      </c>
      <c r="R3386" s="140">
        <v>44572</v>
      </c>
      <c r="S3386" s="140">
        <v>44652</v>
      </c>
    </row>
    <row r="3387" spans="14:19">
      <c r="N3387" s="133" t="s">
        <v>8347</v>
      </c>
      <c r="O3387" s="133" t="s">
        <v>8439</v>
      </c>
      <c r="P3387" s="135" t="s">
        <v>3549</v>
      </c>
      <c r="Q3387" s="145" t="str">
        <f t="shared" si="53"/>
        <v>64 - BOURDETTES</v>
      </c>
      <c r="R3387" s="140">
        <v>44590</v>
      </c>
      <c r="S3387" s="140">
        <v>44660</v>
      </c>
    </row>
    <row r="3388" spans="14:19">
      <c r="N3388" s="133" t="s">
        <v>8347</v>
      </c>
      <c r="O3388" s="133" t="s">
        <v>8440</v>
      </c>
      <c r="P3388" s="135" t="s">
        <v>3550</v>
      </c>
      <c r="Q3388" s="145" t="str">
        <f t="shared" si="53"/>
        <v>64 - BOURNOS</v>
      </c>
      <c r="R3388" s="140">
        <v>44573</v>
      </c>
      <c r="S3388" s="140">
        <v>44676</v>
      </c>
    </row>
    <row r="3389" spans="14:19" ht="36">
      <c r="N3389" s="133" t="s">
        <v>8347</v>
      </c>
      <c r="O3389" s="133" t="s">
        <v>8441</v>
      </c>
      <c r="P3389" s="135" t="s">
        <v>3551</v>
      </c>
      <c r="Q3389" s="145" t="str">
        <f t="shared" si="53"/>
        <v>64 - BRUGES-CAPBIS-MIFAGET</v>
      </c>
      <c r="R3389" s="140">
        <v>44598</v>
      </c>
      <c r="S3389" s="140">
        <v>44660</v>
      </c>
    </row>
    <row r="3390" spans="14:19">
      <c r="N3390" s="133" t="s">
        <v>8347</v>
      </c>
      <c r="O3390" s="133" t="s">
        <v>8442</v>
      </c>
      <c r="P3390" s="135" t="s">
        <v>3552</v>
      </c>
      <c r="Q3390" s="145" t="str">
        <f t="shared" si="53"/>
        <v>64 - BUGNEIN</v>
      </c>
      <c r="R3390" s="140">
        <v>44565</v>
      </c>
      <c r="S3390" s="140">
        <v>44660</v>
      </c>
    </row>
    <row r="3391" spans="14:19">
      <c r="N3391" s="133" t="s">
        <v>8347</v>
      </c>
      <c r="O3391" s="133" t="s">
        <v>8443</v>
      </c>
      <c r="P3391" s="135" t="s">
        <v>3553</v>
      </c>
      <c r="Q3391" s="145" t="str">
        <f t="shared" si="53"/>
        <v>64 - BUNUS</v>
      </c>
      <c r="R3391" s="140">
        <v>44576</v>
      </c>
      <c r="S3391" s="140">
        <v>44652</v>
      </c>
    </row>
    <row r="3392" spans="14:19">
      <c r="N3392" s="133" t="s">
        <v>8347</v>
      </c>
      <c r="O3392" s="133" t="s">
        <v>8444</v>
      </c>
      <c r="P3392" s="135" t="s">
        <v>3554</v>
      </c>
      <c r="Q3392" s="145" t="str">
        <f t="shared" si="53"/>
        <v>64 - BURGARONNE</v>
      </c>
      <c r="R3392" s="140">
        <v>44579</v>
      </c>
      <c r="S3392" s="140">
        <v>44676</v>
      </c>
    </row>
    <row r="3393" spans="14:19">
      <c r="N3393" s="133" t="s">
        <v>8347</v>
      </c>
      <c r="O3393" s="133" t="s">
        <v>8445</v>
      </c>
      <c r="P3393" s="135" t="s">
        <v>3555</v>
      </c>
      <c r="Q3393" s="145" t="str">
        <f t="shared" si="53"/>
        <v>64 - BUROS</v>
      </c>
      <c r="R3393" s="140">
        <v>44588</v>
      </c>
      <c r="S3393" s="140">
        <v>44676</v>
      </c>
    </row>
    <row r="3394" spans="14:19" ht="24">
      <c r="N3394" s="133" t="s">
        <v>8347</v>
      </c>
      <c r="O3394" s="133" t="s">
        <v>8446</v>
      </c>
      <c r="P3394" s="135" t="s">
        <v>3556</v>
      </c>
      <c r="Q3394" s="145" t="str">
        <f t="shared" si="53"/>
        <v>64 - BUROSSE-MENDOUSSE</v>
      </c>
      <c r="R3394" s="140">
        <v>44568</v>
      </c>
      <c r="S3394" s="140">
        <v>44676</v>
      </c>
    </row>
    <row r="3395" spans="14:19">
      <c r="N3395" s="133" t="s">
        <v>8347</v>
      </c>
      <c r="O3395" s="133" t="s">
        <v>8447</v>
      </c>
      <c r="P3395" s="135" t="s">
        <v>3557</v>
      </c>
      <c r="Q3395" s="145" t="str">
        <f t="shared" si="53"/>
        <v>64 - CABIDOS</v>
      </c>
      <c r="R3395" s="140">
        <v>44553</v>
      </c>
      <c r="S3395" s="140">
        <v>44677</v>
      </c>
    </row>
    <row r="3396" spans="14:19">
      <c r="N3396" s="133" t="s">
        <v>8347</v>
      </c>
      <c r="O3396" s="133" t="s">
        <v>8448</v>
      </c>
      <c r="P3396" s="135" t="s">
        <v>3558</v>
      </c>
      <c r="Q3396" s="145" t="str">
        <f t="shared" si="53"/>
        <v>64 - CADILLON</v>
      </c>
      <c r="R3396" s="140">
        <v>44568</v>
      </c>
      <c r="S3396" s="140">
        <v>44676</v>
      </c>
    </row>
    <row r="3397" spans="14:19">
      <c r="N3397" s="133" t="s">
        <v>8347</v>
      </c>
      <c r="O3397" s="133" t="s">
        <v>8449</v>
      </c>
      <c r="P3397" s="135" t="s">
        <v>3559</v>
      </c>
      <c r="Q3397" s="145" t="str">
        <f t="shared" si="53"/>
        <v>64 - CAME</v>
      </c>
      <c r="R3397" s="140">
        <v>44547</v>
      </c>
      <c r="S3397" s="140">
        <v>44666</v>
      </c>
    </row>
    <row r="3398" spans="14:19" ht="24">
      <c r="N3398" s="133" t="s">
        <v>8347</v>
      </c>
      <c r="O3398" s="133" t="s">
        <v>8450</v>
      </c>
      <c r="P3398" s="135" t="s">
        <v>3560</v>
      </c>
      <c r="Q3398" s="145" t="str">
        <f t="shared" si="53"/>
        <v>64 - CAMOU-CIHIGUE</v>
      </c>
      <c r="R3398" s="140">
        <v>44576</v>
      </c>
      <c r="S3398" s="140">
        <v>44652</v>
      </c>
    </row>
    <row r="3399" spans="14:19">
      <c r="N3399" s="133" t="s">
        <v>8347</v>
      </c>
      <c r="O3399" s="133" t="s">
        <v>8451</v>
      </c>
      <c r="P3399" s="135" t="s">
        <v>3561</v>
      </c>
      <c r="Q3399" s="145" t="str">
        <f t="shared" si="53"/>
        <v>64 - CARDESSE</v>
      </c>
      <c r="R3399" s="140">
        <v>44563</v>
      </c>
      <c r="S3399" s="140">
        <v>44652</v>
      </c>
    </row>
    <row r="3400" spans="14:19">
      <c r="N3400" s="133" t="s">
        <v>8347</v>
      </c>
      <c r="O3400" s="133" t="s">
        <v>8452</v>
      </c>
      <c r="P3400" s="135" t="s">
        <v>3562</v>
      </c>
      <c r="Q3400" s="145" t="str">
        <f t="shared" si="53"/>
        <v>64 - CARRÈRE</v>
      </c>
      <c r="R3400" s="140">
        <v>44569</v>
      </c>
      <c r="S3400" s="140">
        <v>44676</v>
      </c>
    </row>
    <row r="3401" spans="14:19" ht="24">
      <c r="N3401" s="133" t="s">
        <v>8347</v>
      </c>
      <c r="O3401" s="133" t="s">
        <v>8453</v>
      </c>
      <c r="P3401" s="135" t="s">
        <v>3563</v>
      </c>
      <c r="Q3401" s="145" t="str">
        <f t="shared" si="53"/>
        <v>64 - CARRESSE-CASSABER</v>
      </c>
      <c r="R3401" s="140">
        <v>44548</v>
      </c>
      <c r="S3401" s="140">
        <v>44676</v>
      </c>
    </row>
    <row r="3402" spans="14:19">
      <c r="N3402" s="133" t="s">
        <v>8347</v>
      </c>
      <c r="O3402" s="133" t="s">
        <v>8454</v>
      </c>
      <c r="P3402" s="135" t="s">
        <v>3564</v>
      </c>
      <c r="Q3402" s="145" t="str">
        <f t="shared" si="53"/>
        <v>64 - CASTAGNÈDE</v>
      </c>
      <c r="R3402" s="140">
        <v>44579</v>
      </c>
      <c r="S3402" s="140">
        <v>44676</v>
      </c>
    </row>
    <row r="3403" spans="14:19" ht="24">
      <c r="N3403" s="133" t="s">
        <v>8347</v>
      </c>
      <c r="O3403" s="133" t="s">
        <v>8455</v>
      </c>
      <c r="P3403" s="135" t="s">
        <v>3565</v>
      </c>
      <c r="Q3403" s="145" t="str">
        <f t="shared" ref="Q3403:Q3466" si="54">CONCATENATE(N3403," - ",P3403)</f>
        <v>64 - CASTEIDE-CANDAU</v>
      </c>
      <c r="R3403" s="140">
        <v>44553</v>
      </c>
      <c r="S3403" s="140">
        <v>44677</v>
      </c>
    </row>
    <row r="3404" spans="14:19" ht="24">
      <c r="N3404" s="133" t="s">
        <v>8347</v>
      </c>
      <c r="O3404" s="133" t="s">
        <v>8456</v>
      </c>
      <c r="P3404" s="135" t="s">
        <v>3566</v>
      </c>
      <c r="Q3404" s="145" t="str">
        <f t="shared" si="54"/>
        <v>64 - CASTEIDE-DOAT</v>
      </c>
      <c r="R3404" s="140">
        <v>44560</v>
      </c>
      <c r="S3404" s="140">
        <v>44652</v>
      </c>
    </row>
    <row r="3405" spans="14:19" ht="24">
      <c r="N3405" s="133" t="s">
        <v>8347</v>
      </c>
      <c r="O3405" s="133" t="s">
        <v>8457</v>
      </c>
      <c r="P3405" s="135" t="s">
        <v>3567</v>
      </c>
      <c r="Q3405" s="145" t="str">
        <f t="shared" si="54"/>
        <v>64 - CASTÉRA-LOUBIX</v>
      </c>
      <c r="R3405" s="140">
        <v>44560</v>
      </c>
      <c r="S3405" s="140">
        <v>44652</v>
      </c>
    </row>
    <row r="3406" spans="14:19">
      <c r="N3406" s="133" t="s">
        <v>8347</v>
      </c>
      <c r="O3406" s="133" t="s">
        <v>8458</v>
      </c>
      <c r="P3406" s="135" t="s">
        <v>3568</v>
      </c>
      <c r="Q3406" s="145" t="str">
        <f t="shared" si="54"/>
        <v>64 - CASTETBON</v>
      </c>
      <c r="R3406" s="140">
        <v>44566</v>
      </c>
      <c r="S3406" s="140">
        <v>44658</v>
      </c>
    </row>
    <row r="3407" spans="14:19">
      <c r="N3407" s="133" t="s">
        <v>8347</v>
      </c>
      <c r="O3407" s="133" t="s">
        <v>8459</v>
      </c>
      <c r="P3407" s="135" t="s">
        <v>3569</v>
      </c>
      <c r="Q3407" s="145" t="str">
        <f t="shared" si="54"/>
        <v>64 - CASTÉTIS</v>
      </c>
      <c r="R3407" s="140">
        <v>44565</v>
      </c>
      <c r="S3407" s="140">
        <v>44652</v>
      </c>
    </row>
    <row r="3408" spans="14:19" ht="24">
      <c r="N3408" s="133" t="s">
        <v>8347</v>
      </c>
      <c r="O3408" s="133" t="s">
        <v>8460</v>
      </c>
      <c r="P3408" s="135" t="s">
        <v>3570</v>
      </c>
      <c r="Q3408" s="145" t="str">
        <f t="shared" si="54"/>
        <v>64 - CASTETNAU-CAMBLONG</v>
      </c>
      <c r="R3408" s="140">
        <v>44565</v>
      </c>
      <c r="S3408" s="140">
        <v>44660</v>
      </c>
    </row>
    <row r="3409" spans="14:19">
      <c r="N3409" s="133" t="s">
        <v>8347</v>
      </c>
      <c r="O3409" s="133" t="s">
        <v>8461</v>
      </c>
      <c r="P3409" s="135" t="s">
        <v>3571</v>
      </c>
      <c r="Q3409" s="145" t="str">
        <f t="shared" si="54"/>
        <v>64 - CASTETNER</v>
      </c>
      <c r="R3409" s="140">
        <v>44565</v>
      </c>
      <c r="S3409" s="140">
        <v>44658</v>
      </c>
    </row>
    <row r="3410" spans="14:19">
      <c r="N3410" s="133" t="s">
        <v>8347</v>
      </c>
      <c r="O3410" s="133" t="s">
        <v>8462</v>
      </c>
      <c r="P3410" s="135" t="s">
        <v>3572</v>
      </c>
      <c r="Q3410" s="145" t="str">
        <f t="shared" si="54"/>
        <v>64 - CASTETPUGON</v>
      </c>
      <c r="R3410" s="140">
        <v>44564</v>
      </c>
      <c r="S3410" s="140">
        <v>44677</v>
      </c>
    </row>
    <row r="3411" spans="14:19">
      <c r="N3411" s="133" t="s">
        <v>8347</v>
      </c>
      <c r="O3411" s="133" t="s">
        <v>8463</v>
      </c>
      <c r="P3411" s="135" t="s">
        <v>3574</v>
      </c>
      <c r="Q3411" s="145" t="str">
        <f t="shared" si="54"/>
        <v>64 - CASTILLON</v>
      </c>
      <c r="R3411" s="140">
        <v>44568</v>
      </c>
      <c r="S3411" s="140">
        <v>44676</v>
      </c>
    </row>
    <row r="3412" spans="14:19" ht="24">
      <c r="N3412" s="133" t="s">
        <v>8347</v>
      </c>
      <c r="O3412" s="133" t="s">
        <v>8464</v>
      </c>
      <c r="P3412" s="135" t="s">
        <v>3573</v>
      </c>
      <c r="Q3412" s="145" t="str">
        <f t="shared" si="54"/>
        <v>64 - CASTILLON D'ARTHEZ</v>
      </c>
      <c r="R3412" s="140">
        <v>44572</v>
      </c>
      <c r="S3412" s="140">
        <v>44652</v>
      </c>
    </row>
    <row r="3413" spans="14:19">
      <c r="N3413" s="133" t="s">
        <v>8347</v>
      </c>
      <c r="O3413" s="133" t="s">
        <v>8465</v>
      </c>
      <c r="P3413" s="135" t="s">
        <v>3575</v>
      </c>
      <c r="Q3413" s="145" t="str">
        <f t="shared" si="54"/>
        <v>64 - CAUBIOS-LOOS</v>
      </c>
      <c r="R3413" s="140">
        <v>44588</v>
      </c>
      <c r="S3413" s="140">
        <v>44676</v>
      </c>
    </row>
    <row r="3414" spans="14:19">
      <c r="N3414" s="133" t="s">
        <v>8347</v>
      </c>
      <c r="O3414" s="133" t="s">
        <v>8466</v>
      </c>
      <c r="P3414" s="135" t="s">
        <v>3576</v>
      </c>
      <c r="Q3414" s="145" t="str">
        <f t="shared" si="54"/>
        <v>64 - CHARRE</v>
      </c>
      <c r="R3414" s="140">
        <v>44565</v>
      </c>
      <c r="S3414" s="140">
        <v>44658</v>
      </c>
    </row>
    <row r="3415" spans="14:19" ht="24">
      <c r="N3415" s="133" t="s">
        <v>8347</v>
      </c>
      <c r="O3415" s="133" t="s">
        <v>8467</v>
      </c>
      <c r="P3415" s="135" t="s">
        <v>3577</v>
      </c>
      <c r="Q3415" s="145" t="str">
        <f t="shared" si="54"/>
        <v>64 - CHARRITTE-DE-BAS</v>
      </c>
      <c r="R3415" s="140">
        <v>44566</v>
      </c>
      <c r="S3415" s="140">
        <v>44652</v>
      </c>
    </row>
    <row r="3416" spans="14:19">
      <c r="N3416" s="133" t="s">
        <v>8347</v>
      </c>
      <c r="O3416" s="133" t="s">
        <v>8468</v>
      </c>
      <c r="P3416" s="135" t="s">
        <v>3578</v>
      </c>
      <c r="Q3416" s="145" t="str">
        <f t="shared" si="54"/>
        <v>64 - CHÉRAUTE</v>
      </c>
      <c r="R3416" s="140">
        <v>44565</v>
      </c>
      <c r="S3416" s="140">
        <v>44658</v>
      </c>
    </row>
    <row r="3417" spans="14:19">
      <c r="N3417" s="133" t="s">
        <v>8347</v>
      </c>
      <c r="O3417" s="133" t="s">
        <v>8469</v>
      </c>
      <c r="P3417" s="135" t="s">
        <v>3579</v>
      </c>
      <c r="Q3417" s="145" t="str">
        <f t="shared" si="54"/>
        <v>64 - CLARACQ</v>
      </c>
      <c r="R3417" s="140">
        <v>44568</v>
      </c>
      <c r="S3417" s="140">
        <v>44676</v>
      </c>
    </row>
    <row r="3418" spans="14:19">
      <c r="N3418" s="133" t="s">
        <v>8347</v>
      </c>
      <c r="O3418" s="133" t="s">
        <v>8470</v>
      </c>
      <c r="P3418" s="135" t="s">
        <v>3580</v>
      </c>
      <c r="Q3418" s="145" t="str">
        <f t="shared" si="54"/>
        <v>64 - COARRAZE</v>
      </c>
      <c r="R3418" s="140">
        <v>44585</v>
      </c>
      <c r="S3418" s="140">
        <v>44660</v>
      </c>
    </row>
    <row r="3419" spans="14:19" ht="24">
      <c r="N3419" s="133" t="s">
        <v>8347</v>
      </c>
      <c r="O3419" s="133" t="s">
        <v>8471</v>
      </c>
      <c r="P3419" s="135" t="s">
        <v>3581</v>
      </c>
      <c r="Q3419" s="145" t="str">
        <f t="shared" si="54"/>
        <v>64 - CONCHEZ-DE-BÉARN</v>
      </c>
      <c r="R3419" s="140">
        <v>44568</v>
      </c>
      <c r="S3419" s="140">
        <v>44676</v>
      </c>
    </row>
    <row r="3420" spans="14:19" ht="24">
      <c r="N3420" s="133" t="s">
        <v>8347</v>
      </c>
      <c r="O3420" s="133" t="s">
        <v>8472</v>
      </c>
      <c r="P3420" s="135" t="s">
        <v>3582</v>
      </c>
      <c r="Q3420" s="145" t="str">
        <f t="shared" si="54"/>
        <v>64 - CORBÈRE-ABÈRES</v>
      </c>
      <c r="R3420" s="140">
        <v>44560</v>
      </c>
      <c r="S3420" s="140">
        <v>44652</v>
      </c>
    </row>
    <row r="3421" spans="14:19" ht="24">
      <c r="N3421" s="133" t="s">
        <v>8347</v>
      </c>
      <c r="O3421" s="133" t="s">
        <v>8473</v>
      </c>
      <c r="P3421" s="135" t="s">
        <v>3583</v>
      </c>
      <c r="Q3421" s="145" t="str">
        <f t="shared" si="54"/>
        <v>64 - COSLÉDAÀ-LUBE-BOAST</v>
      </c>
      <c r="R3421" s="140">
        <v>44573</v>
      </c>
      <c r="S3421" s="140">
        <v>44676</v>
      </c>
    </row>
    <row r="3422" spans="14:19">
      <c r="N3422" s="133" t="s">
        <v>8347</v>
      </c>
      <c r="O3422" s="133" t="s">
        <v>8474</v>
      </c>
      <c r="P3422" s="135" t="s">
        <v>3584</v>
      </c>
      <c r="Q3422" s="145" t="str">
        <f t="shared" si="54"/>
        <v>64 - COUBLUCQ</v>
      </c>
      <c r="R3422" s="140">
        <v>44553</v>
      </c>
      <c r="S3422" s="140">
        <v>44677</v>
      </c>
    </row>
    <row r="3423" spans="14:19">
      <c r="N3423" s="133" t="s">
        <v>8347</v>
      </c>
      <c r="O3423" s="133" t="s">
        <v>8475</v>
      </c>
      <c r="P3423" s="135" t="s">
        <v>3585</v>
      </c>
      <c r="Q3423" s="145" t="str">
        <f t="shared" si="54"/>
        <v>64 - CROUSEILLES</v>
      </c>
      <c r="R3423" s="140">
        <v>44572</v>
      </c>
      <c r="S3423" s="140">
        <v>44652</v>
      </c>
    </row>
    <row r="3424" spans="14:19">
      <c r="N3424" s="133" t="s">
        <v>8347</v>
      </c>
      <c r="O3424" s="133" t="s">
        <v>8476</v>
      </c>
      <c r="P3424" s="135" t="s">
        <v>3586</v>
      </c>
      <c r="Q3424" s="145" t="str">
        <f t="shared" si="54"/>
        <v>64 - CUQUERON</v>
      </c>
      <c r="R3424" s="140">
        <v>44569</v>
      </c>
      <c r="S3424" s="140">
        <v>44652</v>
      </c>
    </row>
    <row r="3425" spans="14:19">
      <c r="N3425" s="133" t="s">
        <v>8347</v>
      </c>
      <c r="O3425" s="133" t="s">
        <v>8477</v>
      </c>
      <c r="P3425" s="135" t="s">
        <v>3587</v>
      </c>
      <c r="Q3425" s="145" t="str">
        <f t="shared" si="54"/>
        <v>64 - DIUSSE</v>
      </c>
      <c r="R3425" s="140">
        <v>44568</v>
      </c>
      <c r="S3425" s="140">
        <v>44677</v>
      </c>
    </row>
    <row r="3426" spans="14:19">
      <c r="N3426" s="133" t="s">
        <v>8347</v>
      </c>
      <c r="O3426" s="133" t="s">
        <v>8478</v>
      </c>
      <c r="P3426" s="135" t="s">
        <v>3588</v>
      </c>
      <c r="Q3426" s="145" t="str">
        <f t="shared" si="54"/>
        <v>64 - DOAZON</v>
      </c>
      <c r="R3426" s="140">
        <v>44572</v>
      </c>
      <c r="S3426" s="140">
        <v>44652</v>
      </c>
    </row>
    <row r="3427" spans="14:19">
      <c r="N3427" s="133" t="s">
        <v>8347</v>
      </c>
      <c r="O3427" s="133" t="s">
        <v>8479</v>
      </c>
      <c r="P3427" s="135" t="s">
        <v>3589</v>
      </c>
      <c r="Q3427" s="145" t="str">
        <f t="shared" si="54"/>
        <v>64 - DOGNEN</v>
      </c>
      <c r="R3427" s="140">
        <v>44563</v>
      </c>
      <c r="S3427" s="140">
        <v>44658</v>
      </c>
    </row>
    <row r="3428" spans="14:19" ht="24">
      <c r="N3428" s="133" t="s">
        <v>8347</v>
      </c>
      <c r="O3428" s="133" t="s">
        <v>8480</v>
      </c>
      <c r="P3428" s="135" t="s">
        <v>3590</v>
      </c>
      <c r="Q3428" s="145" t="str">
        <f t="shared" si="54"/>
        <v>64 - DOMEZAIN-BERRAUTE</v>
      </c>
      <c r="R3428" s="140">
        <v>44566</v>
      </c>
      <c r="S3428" s="140">
        <v>44666</v>
      </c>
    </row>
    <row r="3429" spans="14:19">
      <c r="N3429" s="133" t="s">
        <v>8347</v>
      </c>
      <c r="O3429" s="133" t="s">
        <v>8481</v>
      </c>
      <c r="P3429" s="135" t="s">
        <v>3591</v>
      </c>
      <c r="Q3429" s="145" t="str">
        <f t="shared" si="54"/>
        <v>64 - DOUMY</v>
      </c>
      <c r="R3429" s="140">
        <v>44573</v>
      </c>
      <c r="S3429" s="140">
        <v>44676</v>
      </c>
    </row>
    <row r="3430" spans="14:19">
      <c r="N3430" s="133" t="s">
        <v>8347</v>
      </c>
      <c r="O3430" s="133" t="s">
        <v>8482</v>
      </c>
      <c r="P3430" s="135" t="s">
        <v>3592</v>
      </c>
      <c r="Q3430" s="145" t="str">
        <f t="shared" si="54"/>
        <v>64 - ESCOS</v>
      </c>
      <c r="R3430" s="140">
        <v>44579</v>
      </c>
      <c r="S3430" s="140">
        <v>44676</v>
      </c>
    </row>
    <row r="3431" spans="14:19">
      <c r="N3431" s="133" t="s">
        <v>8347</v>
      </c>
      <c r="O3431" s="133" t="s">
        <v>8483</v>
      </c>
      <c r="P3431" s="135" t="s">
        <v>3593</v>
      </c>
      <c r="Q3431" s="145" t="str">
        <f t="shared" si="54"/>
        <v>64 - ESCOU</v>
      </c>
      <c r="R3431" s="140">
        <v>44572</v>
      </c>
      <c r="S3431" s="140">
        <v>44652</v>
      </c>
    </row>
    <row r="3432" spans="14:19">
      <c r="N3432" s="133" t="s">
        <v>8347</v>
      </c>
      <c r="O3432" s="133" t="s">
        <v>8484</v>
      </c>
      <c r="P3432" s="135" t="s">
        <v>3594</v>
      </c>
      <c r="Q3432" s="145" t="str">
        <f t="shared" si="54"/>
        <v>64 - ESCOUBÈS</v>
      </c>
      <c r="R3432" s="140">
        <v>44573</v>
      </c>
      <c r="S3432" s="140">
        <v>44676</v>
      </c>
    </row>
    <row r="3433" spans="14:19">
      <c r="N3433" s="133" t="s">
        <v>8347</v>
      </c>
      <c r="O3433" s="133" t="s">
        <v>8485</v>
      </c>
      <c r="P3433" s="135" t="s">
        <v>3595</v>
      </c>
      <c r="Q3433" s="145" t="str">
        <f t="shared" si="54"/>
        <v>64 - ESCOUT</v>
      </c>
      <c r="R3433" s="140">
        <v>44572</v>
      </c>
      <c r="S3433" s="140">
        <v>44652</v>
      </c>
    </row>
    <row r="3434" spans="14:19">
      <c r="N3434" s="133" t="s">
        <v>8347</v>
      </c>
      <c r="O3434" s="133" t="s">
        <v>8486</v>
      </c>
      <c r="P3434" s="135" t="s">
        <v>3596</v>
      </c>
      <c r="Q3434" s="145" t="str">
        <f t="shared" si="54"/>
        <v>64 - ESCURÈS</v>
      </c>
      <c r="R3434" s="140">
        <v>44560</v>
      </c>
      <c r="S3434" s="140">
        <v>44652</v>
      </c>
    </row>
    <row r="3435" spans="14:19" ht="24">
      <c r="N3435" s="133" t="s">
        <v>8347</v>
      </c>
      <c r="O3435" s="133" t="s">
        <v>8487</v>
      </c>
      <c r="P3435" s="135" t="s">
        <v>3597</v>
      </c>
      <c r="Q3435" s="145" t="str">
        <f t="shared" si="54"/>
        <v>64 - ESLOURENTIES-DABAN</v>
      </c>
      <c r="R3435" s="140">
        <v>44593</v>
      </c>
      <c r="S3435" s="140">
        <v>44676</v>
      </c>
    </row>
    <row r="3436" spans="14:19">
      <c r="N3436" s="133" t="s">
        <v>8347</v>
      </c>
      <c r="O3436" s="133" t="s">
        <v>8488</v>
      </c>
      <c r="P3436" s="135" t="s">
        <v>3598</v>
      </c>
      <c r="Q3436" s="145" t="str">
        <f t="shared" si="54"/>
        <v>64 - ESPÉCHÈDE</v>
      </c>
      <c r="R3436" s="140">
        <v>44593</v>
      </c>
      <c r="S3436" s="140">
        <v>44676</v>
      </c>
    </row>
    <row r="3437" spans="14:19" ht="24">
      <c r="N3437" s="133" t="s">
        <v>8347</v>
      </c>
      <c r="O3437" s="133" t="s">
        <v>8489</v>
      </c>
      <c r="P3437" s="135" t="s">
        <v>3599</v>
      </c>
      <c r="Q3437" s="145" t="str">
        <f t="shared" si="54"/>
        <v>64 - ESPÈS-UNDUREIN</v>
      </c>
      <c r="R3437" s="140">
        <v>44566</v>
      </c>
      <c r="S3437" s="140">
        <v>44652</v>
      </c>
    </row>
    <row r="3438" spans="14:19">
      <c r="N3438" s="133" t="s">
        <v>8347</v>
      </c>
      <c r="O3438" s="133" t="s">
        <v>8490</v>
      </c>
      <c r="P3438" s="135" t="s">
        <v>3600</v>
      </c>
      <c r="Q3438" s="145" t="str">
        <f t="shared" si="54"/>
        <v>64 - ESPIUTE</v>
      </c>
      <c r="R3438" s="140">
        <v>44566</v>
      </c>
      <c r="S3438" s="140">
        <v>44666</v>
      </c>
    </row>
    <row r="3439" spans="14:19">
      <c r="N3439" s="133" t="s">
        <v>8347</v>
      </c>
      <c r="O3439" s="133" t="s">
        <v>8491</v>
      </c>
      <c r="P3439" s="135" t="s">
        <v>3601</v>
      </c>
      <c r="Q3439" s="145" t="str">
        <f t="shared" si="54"/>
        <v>64 - ESPOEY</v>
      </c>
      <c r="R3439" s="140">
        <v>44578</v>
      </c>
      <c r="S3439" s="140">
        <v>44660</v>
      </c>
    </row>
    <row r="3440" spans="14:19">
      <c r="N3440" s="133" t="s">
        <v>8347</v>
      </c>
      <c r="O3440" s="133" t="s">
        <v>8492</v>
      </c>
      <c r="P3440" s="135" t="s">
        <v>3602</v>
      </c>
      <c r="Q3440" s="145" t="str">
        <f t="shared" si="54"/>
        <v>64 - ESQUIULE</v>
      </c>
      <c r="R3440" s="140">
        <v>44563</v>
      </c>
      <c r="S3440" s="140">
        <v>44652</v>
      </c>
    </row>
    <row r="3441" spans="14:19">
      <c r="N3441" s="133" t="s">
        <v>8347</v>
      </c>
      <c r="O3441" s="133" t="s">
        <v>8493</v>
      </c>
      <c r="P3441" s="135" t="s">
        <v>3603</v>
      </c>
      <c r="Q3441" s="145" t="str">
        <f t="shared" si="54"/>
        <v>64 - ESTIALESCQ</v>
      </c>
      <c r="R3441" s="140">
        <v>44569</v>
      </c>
      <c r="S3441" s="140">
        <v>44652</v>
      </c>
    </row>
    <row r="3442" spans="14:19">
      <c r="N3442" s="133" t="s">
        <v>8347</v>
      </c>
      <c r="O3442" s="133" t="s">
        <v>8494</v>
      </c>
      <c r="P3442" s="135" t="s">
        <v>3604</v>
      </c>
      <c r="Q3442" s="145" t="str">
        <f t="shared" si="54"/>
        <v>64 - ESTOS</v>
      </c>
      <c r="R3442" s="140">
        <v>44563</v>
      </c>
      <c r="S3442" s="140">
        <v>44652</v>
      </c>
    </row>
    <row r="3443" spans="14:19">
      <c r="N3443" s="133" t="s">
        <v>8347</v>
      </c>
      <c r="O3443" s="133" t="s">
        <v>8495</v>
      </c>
      <c r="P3443" s="135" t="s">
        <v>3605</v>
      </c>
      <c r="Q3443" s="145" t="str">
        <f t="shared" si="54"/>
        <v>64 - ETCHARRY</v>
      </c>
      <c r="R3443" s="140">
        <v>44566</v>
      </c>
      <c r="S3443" s="140">
        <v>44666</v>
      </c>
    </row>
    <row r="3444" spans="14:19">
      <c r="N3444" s="133" t="s">
        <v>8347</v>
      </c>
      <c r="O3444" s="133" t="s">
        <v>8496</v>
      </c>
      <c r="P3444" s="135" t="s">
        <v>3606</v>
      </c>
      <c r="Q3444" s="145" t="str">
        <f t="shared" si="54"/>
        <v>64 - EYSUS</v>
      </c>
      <c r="R3444" s="140">
        <v>44572</v>
      </c>
      <c r="S3444" s="140">
        <v>44652</v>
      </c>
    </row>
    <row r="3445" spans="14:19">
      <c r="N3445" s="133" t="s">
        <v>8347</v>
      </c>
      <c r="O3445" s="133" t="s">
        <v>8497</v>
      </c>
      <c r="P3445" s="135" t="s">
        <v>3607</v>
      </c>
      <c r="Q3445" s="145" t="str">
        <f t="shared" si="54"/>
        <v>64 - FÉAS</v>
      </c>
      <c r="R3445" s="140">
        <v>44569</v>
      </c>
      <c r="S3445" s="140">
        <v>44652</v>
      </c>
    </row>
    <row r="3446" spans="14:19" ht="24">
      <c r="N3446" s="133" t="s">
        <v>8347</v>
      </c>
      <c r="O3446" s="133" t="s">
        <v>8498</v>
      </c>
      <c r="P3446" s="135" t="s">
        <v>3608</v>
      </c>
      <c r="Q3446" s="145" t="str">
        <f t="shared" si="54"/>
        <v>64 - FICHOUS-RIUMAYOU</v>
      </c>
      <c r="R3446" s="140">
        <v>44553</v>
      </c>
      <c r="S3446" s="140">
        <v>44676</v>
      </c>
    </row>
    <row r="3447" spans="14:19">
      <c r="N3447" s="133" t="s">
        <v>8347</v>
      </c>
      <c r="O3447" s="133" t="s">
        <v>8499</v>
      </c>
      <c r="P3447" s="135" t="s">
        <v>3609</v>
      </c>
      <c r="Q3447" s="145" t="str">
        <f t="shared" si="54"/>
        <v>64 - GABASTON</v>
      </c>
      <c r="R3447" s="140">
        <v>44588</v>
      </c>
      <c r="S3447" s="140">
        <v>44676</v>
      </c>
    </row>
    <row r="3448" spans="14:19">
      <c r="N3448" s="133" t="s">
        <v>8347</v>
      </c>
      <c r="O3448" s="133" t="s">
        <v>8500</v>
      </c>
      <c r="P3448" s="135" t="s">
        <v>3610</v>
      </c>
      <c r="Q3448" s="145" t="str">
        <f t="shared" si="54"/>
        <v>64 - GABAT</v>
      </c>
      <c r="R3448" s="140">
        <v>44587</v>
      </c>
      <c r="S3448" s="140">
        <v>44676</v>
      </c>
    </row>
    <row r="3449" spans="14:19">
      <c r="N3449" s="133" t="s">
        <v>8347</v>
      </c>
      <c r="O3449" s="133" t="s">
        <v>8501</v>
      </c>
      <c r="P3449" s="135" t="s">
        <v>3611</v>
      </c>
      <c r="Q3449" s="145" t="str">
        <f t="shared" si="54"/>
        <v>64 - GAN</v>
      </c>
      <c r="R3449" s="140">
        <v>44598</v>
      </c>
      <c r="S3449" s="140">
        <v>44660</v>
      </c>
    </row>
    <row r="3450" spans="14:19">
      <c r="N3450" s="133" t="s">
        <v>8347</v>
      </c>
      <c r="O3450" s="133" t="s">
        <v>8502</v>
      </c>
      <c r="P3450" s="135" t="s">
        <v>3612</v>
      </c>
      <c r="Q3450" s="145" t="str">
        <f t="shared" si="54"/>
        <v>64 - GARINDEIN</v>
      </c>
      <c r="R3450" s="140">
        <v>44572</v>
      </c>
      <c r="S3450" s="140">
        <v>44652</v>
      </c>
    </row>
    <row r="3451" spans="14:19" ht="24">
      <c r="N3451" s="133" t="s">
        <v>8347</v>
      </c>
      <c r="O3451" s="133" t="s">
        <v>8503</v>
      </c>
      <c r="P3451" s="135" t="s">
        <v>3613</v>
      </c>
      <c r="Q3451" s="145" t="str">
        <f t="shared" si="54"/>
        <v>64 - GARLÈDE-MONDEBAT</v>
      </c>
      <c r="R3451" s="140">
        <v>44561</v>
      </c>
      <c r="S3451" s="140">
        <v>44676</v>
      </c>
    </row>
    <row r="3452" spans="14:19">
      <c r="N3452" s="133" t="s">
        <v>8347</v>
      </c>
      <c r="O3452" s="133" t="s">
        <v>8504</v>
      </c>
      <c r="P3452" s="135" t="s">
        <v>3614</v>
      </c>
      <c r="Q3452" s="145" t="str">
        <f t="shared" si="54"/>
        <v>64 - GARLIN</v>
      </c>
      <c r="R3452" s="140">
        <v>44561</v>
      </c>
      <c r="S3452" s="140">
        <v>44677</v>
      </c>
    </row>
    <row r="3453" spans="14:19">
      <c r="N3453" s="133" t="s">
        <v>8347</v>
      </c>
      <c r="O3453" s="133" t="s">
        <v>8505</v>
      </c>
      <c r="P3453" s="135" t="s">
        <v>3615</v>
      </c>
      <c r="Q3453" s="145" t="str">
        <f t="shared" si="54"/>
        <v>64 - GAROS</v>
      </c>
      <c r="R3453" s="140">
        <v>44553</v>
      </c>
      <c r="S3453" s="140">
        <v>44676</v>
      </c>
    </row>
    <row r="3454" spans="14:19">
      <c r="N3454" s="133" t="s">
        <v>8347</v>
      </c>
      <c r="O3454" s="133" t="s">
        <v>8506</v>
      </c>
      <c r="P3454" s="135" t="s">
        <v>3616</v>
      </c>
      <c r="Q3454" s="145" t="str">
        <f t="shared" si="54"/>
        <v>64 - GARRIS</v>
      </c>
      <c r="R3454" s="140">
        <v>44602</v>
      </c>
      <c r="S3454" s="140">
        <v>44666</v>
      </c>
    </row>
    <row r="3455" spans="14:19">
      <c r="N3455" s="133" t="s">
        <v>8347</v>
      </c>
      <c r="O3455" s="133" t="s">
        <v>8507</v>
      </c>
      <c r="P3455" s="135" t="s">
        <v>3617</v>
      </c>
      <c r="Q3455" s="145" t="str">
        <f t="shared" si="54"/>
        <v>64 - GAYON</v>
      </c>
      <c r="R3455" s="140">
        <v>44568</v>
      </c>
      <c r="S3455" s="140">
        <v>44676</v>
      </c>
    </row>
    <row r="3456" spans="14:19">
      <c r="N3456" s="133" t="s">
        <v>8347</v>
      </c>
      <c r="O3456" s="133" t="s">
        <v>8508</v>
      </c>
      <c r="P3456" s="135" t="s">
        <v>3618</v>
      </c>
      <c r="Q3456" s="145" t="str">
        <f t="shared" si="54"/>
        <v>64 - GELOS</v>
      </c>
      <c r="R3456" s="140">
        <v>44598</v>
      </c>
      <c r="S3456" s="140">
        <v>44660</v>
      </c>
    </row>
    <row r="3457" spans="14:19">
      <c r="N3457" s="133" t="s">
        <v>8347</v>
      </c>
      <c r="O3457" s="133" t="s">
        <v>8509</v>
      </c>
      <c r="P3457" s="135" t="s">
        <v>3619</v>
      </c>
      <c r="Q3457" s="145" t="str">
        <f t="shared" si="54"/>
        <v>64 - GER</v>
      </c>
      <c r="R3457" s="140">
        <v>44578</v>
      </c>
      <c r="S3457" s="140">
        <v>44660</v>
      </c>
    </row>
    <row r="3458" spans="14:19">
      <c r="N3458" s="133" t="s">
        <v>8347</v>
      </c>
      <c r="O3458" s="133" t="s">
        <v>8510</v>
      </c>
      <c r="P3458" s="135" t="s">
        <v>3620</v>
      </c>
      <c r="Q3458" s="145" t="str">
        <f t="shared" si="54"/>
        <v>64 - GERDEREST</v>
      </c>
      <c r="R3458" s="140">
        <v>44560</v>
      </c>
      <c r="S3458" s="140">
        <v>44676</v>
      </c>
    </row>
    <row r="3459" spans="14:19">
      <c r="N3459" s="133" t="s">
        <v>8347</v>
      </c>
      <c r="O3459" s="133" t="s">
        <v>8511</v>
      </c>
      <c r="P3459" s="135" t="s">
        <v>3621</v>
      </c>
      <c r="Q3459" s="145" t="str">
        <f t="shared" si="54"/>
        <v>64 - GÉRONCE</v>
      </c>
      <c r="R3459" s="140">
        <v>44563</v>
      </c>
      <c r="S3459" s="140">
        <v>44652</v>
      </c>
    </row>
    <row r="3460" spans="14:19">
      <c r="N3460" s="133" t="s">
        <v>8347</v>
      </c>
      <c r="O3460" s="133" t="s">
        <v>8512</v>
      </c>
      <c r="P3460" s="135" t="s">
        <v>3622</v>
      </c>
      <c r="Q3460" s="145" t="str">
        <f t="shared" si="54"/>
        <v>64 - GESTAS</v>
      </c>
      <c r="R3460" s="140">
        <v>44566</v>
      </c>
      <c r="S3460" s="140">
        <v>44666</v>
      </c>
    </row>
    <row r="3461" spans="14:19" ht="24">
      <c r="N3461" s="133" t="s">
        <v>8347</v>
      </c>
      <c r="O3461" s="133" t="s">
        <v>8513</v>
      </c>
      <c r="P3461" s="135" t="s">
        <v>3623</v>
      </c>
      <c r="Q3461" s="145" t="str">
        <f t="shared" si="54"/>
        <v>64 - GÉUS-D'ARZACQ</v>
      </c>
      <c r="R3461" s="140">
        <v>44553</v>
      </c>
      <c r="S3461" s="140">
        <v>44652</v>
      </c>
    </row>
    <row r="3462" spans="14:19" ht="24">
      <c r="N3462" s="133" t="s">
        <v>8347</v>
      </c>
      <c r="O3462" s="133" t="s">
        <v>8514</v>
      </c>
      <c r="P3462" s="135" t="s">
        <v>3624</v>
      </c>
      <c r="Q3462" s="145" t="str">
        <f t="shared" si="54"/>
        <v>64 - GEÜS-D'OLORON</v>
      </c>
      <c r="R3462" s="140">
        <v>44563</v>
      </c>
      <c r="S3462" s="140">
        <v>44658</v>
      </c>
    </row>
    <row r="3463" spans="14:19">
      <c r="N3463" s="133" t="s">
        <v>8347</v>
      </c>
      <c r="O3463" s="133" t="s">
        <v>8515</v>
      </c>
      <c r="P3463" s="135" t="s">
        <v>3625</v>
      </c>
      <c r="Q3463" s="145" t="str">
        <f t="shared" si="54"/>
        <v>64 - GOÈS</v>
      </c>
      <c r="R3463" s="140">
        <v>44563</v>
      </c>
      <c r="S3463" s="140">
        <v>44652</v>
      </c>
    </row>
    <row r="3464" spans="14:19">
      <c r="N3464" s="133" t="s">
        <v>8347</v>
      </c>
      <c r="O3464" s="133" t="s">
        <v>8516</v>
      </c>
      <c r="P3464" s="135" t="s">
        <v>3626</v>
      </c>
      <c r="Q3464" s="145" t="str">
        <f t="shared" si="54"/>
        <v>64 - GOMER</v>
      </c>
      <c r="R3464" s="140">
        <v>44585</v>
      </c>
      <c r="S3464" s="140">
        <v>44660</v>
      </c>
    </row>
    <row r="3465" spans="14:19" ht="24">
      <c r="N3465" s="133" t="s">
        <v>8347</v>
      </c>
      <c r="O3465" s="133" t="s">
        <v>8517</v>
      </c>
      <c r="P3465" s="135" t="s">
        <v>3627</v>
      </c>
      <c r="Q3465" s="145" t="str">
        <f t="shared" si="54"/>
        <v>64 - GOTEIN-LIBARRENX</v>
      </c>
      <c r="R3465" s="140">
        <v>44576</v>
      </c>
      <c r="S3465" s="140">
        <v>44652</v>
      </c>
    </row>
    <row r="3466" spans="14:19">
      <c r="N3466" s="133" t="s">
        <v>8347</v>
      </c>
      <c r="O3466" s="133" t="s">
        <v>8518</v>
      </c>
      <c r="P3466" s="135" t="s">
        <v>3628</v>
      </c>
      <c r="Q3466" s="145" t="str">
        <f t="shared" si="54"/>
        <v>64 - GUICHE</v>
      </c>
      <c r="R3466" s="140">
        <v>44547</v>
      </c>
      <c r="S3466" s="140">
        <v>44652</v>
      </c>
    </row>
    <row r="3467" spans="14:19" ht="24">
      <c r="N3467" s="133" t="s">
        <v>8347</v>
      </c>
      <c r="O3467" s="133" t="s">
        <v>8519</v>
      </c>
      <c r="P3467" s="135" t="s">
        <v>3629</v>
      </c>
      <c r="Q3467" s="145" t="str">
        <f t="shared" ref="Q3467:Q3530" si="55">CONCATENATE(N3467," - ",P3467)</f>
        <v>64 - GUINARTHE-PARENTIES</v>
      </c>
      <c r="R3467" s="140">
        <v>44566</v>
      </c>
      <c r="S3467" s="140">
        <v>44676</v>
      </c>
    </row>
    <row r="3468" spans="14:19">
      <c r="N3468" s="133" t="s">
        <v>8347</v>
      </c>
      <c r="O3468" s="133" t="s">
        <v>8520</v>
      </c>
      <c r="P3468" s="135" t="s">
        <v>3630</v>
      </c>
      <c r="Q3468" s="145" t="str">
        <f t="shared" si="55"/>
        <v>64 - GURMENÇON</v>
      </c>
      <c r="R3468" s="140">
        <v>44572</v>
      </c>
      <c r="S3468" s="140">
        <v>44652</v>
      </c>
    </row>
    <row r="3469" spans="14:19">
      <c r="N3469" s="133" t="s">
        <v>8347</v>
      </c>
      <c r="O3469" s="133" t="s">
        <v>8521</v>
      </c>
      <c r="P3469" s="135" t="s">
        <v>3631</v>
      </c>
      <c r="Q3469" s="145" t="str">
        <f t="shared" si="55"/>
        <v>64 - GURS</v>
      </c>
      <c r="R3469" s="140">
        <v>44563</v>
      </c>
      <c r="S3469" s="140">
        <v>44658</v>
      </c>
    </row>
    <row r="3470" spans="14:19">
      <c r="N3470" s="133" t="s">
        <v>8347</v>
      </c>
      <c r="O3470" s="133" t="s">
        <v>8522</v>
      </c>
      <c r="P3470" s="135" t="s">
        <v>3632</v>
      </c>
      <c r="Q3470" s="145" t="str">
        <f t="shared" si="55"/>
        <v>64 - HAGETAUBIN</v>
      </c>
      <c r="R3470" s="140">
        <v>44555</v>
      </c>
      <c r="S3470" s="140">
        <v>44677</v>
      </c>
    </row>
    <row r="3471" spans="14:19" ht="24">
      <c r="N3471" s="133" t="s">
        <v>8347</v>
      </c>
      <c r="O3471" s="133" t="s">
        <v>8523</v>
      </c>
      <c r="P3471" s="135" t="s">
        <v>3633</v>
      </c>
      <c r="Q3471" s="145" t="str">
        <f t="shared" si="55"/>
        <v>64 - HAUT-DE-BOSDARROS</v>
      </c>
      <c r="R3471" s="140">
        <v>44598</v>
      </c>
      <c r="S3471" s="140">
        <v>44660</v>
      </c>
    </row>
    <row r="3472" spans="14:19">
      <c r="N3472" s="133" t="s">
        <v>8347</v>
      </c>
      <c r="O3472" s="133" t="s">
        <v>8524</v>
      </c>
      <c r="P3472" s="135" t="s">
        <v>3634</v>
      </c>
      <c r="Q3472" s="145" t="str">
        <f t="shared" si="55"/>
        <v>64 - HERRÈRE</v>
      </c>
      <c r="R3472" s="140">
        <v>44572</v>
      </c>
      <c r="S3472" s="140">
        <v>44652</v>
      </c>
    </row>
    <row r="3473" spans="14:19" ht="24">
      <c r="N3473" s="133" t="s">
        <v>8347</v>
      </c>
      <c r="O3473" s="133" t="s">
        <v>8525</v>
      </c>
      <c r="P3473" s="135" t="s">
        <v>3635</v>
      </c>
      <c r="Q3473" s="145" t="str">
        <f t="shared" si="55"/>
        <v>64 - HIGUÈRES-SOUYE</v>
      </c>
      <c r="R3473" s="140">
        <v>44578</v>
      </c>
      <c r="S3473" s="140">
        <v>44676</v>
      </c>
    </row>
    <row r="3474" spans="14:19">
      <c r="N3474" s="133" t="s">
        <v>8347</v>
      </c>
      <c r="O3474" s="133" t="s">
        <v>8526</v>
      </c>
      <c r="P3474" s="135" t="s">
        <v>3638</v>
      </c>
      <c r="Q3474" s="145" t="str">
        <f t="shared" si="55"/>
        <v>64 - HOURS</v>
      </c>
      <c r="R3474" s="140">
        <v>44578</v>
      </c>
      <c r="S3474" s="140">
        <v>44660</v>
      </c>
    </row>
    <row r="3475" spans="14:19">
      <c r="N3475" s="133" t="s">
        <v>8347</v>
      </c>
      <c r="O3475" s="133" t="s">
        <v>8527</v>
      </c>
      <c r="P3475" s="135" t="s">
        <v>3639</v>
      </c>
      <c r="Q3475" s="145" t="str">
        <f t="shared" si="55"/>
        <v>64 - IDAUX-MENDY</v>
      </c>
      <c r="R3475" s="140">
        <v>44576</v>
      </c>
      <c r="S3475" s="140">
        <v>44652</v>
      </c>
    </row>
    <row r="3476" spans="14:19">
      <c r="N3476" s="133" t="s">
        <v>8347</v>
      </c>
      <c r="O3476" s="133" t="s">
        <v>8528</v>
      </c>
      <c r="P3476" s="135" t="s">
        <v>3640</v>
      </c>
      <c r="Q3476" s="145" t="str">
        <f t="shared" si="55"/>
        <v>64 - IDRON</v>
      </c>
      <c r="R3476" s="140">
        <v>44607</v>
      </c>
      <c r="S3476" s="140">
        <v>44676</v>
      </c>
    </row>
    <row r="3477" spans="14:19">
      <c r="N3477" s="133" t="s">
        <v>8347</v>
      </c>
      <c r="O3477" s="133" t="s">
        <v>8529</v>
      </c>
      <c r="P3477" s="135" t="s">
        <v>3641</v>
      </c>
      <c r="Q3477" s="145" t="str">
        <f t="shared" si="55"/>
        <v>64 - IGON</v>
      </c>
      <c r="R3477" s="140">
        <v>44590</v>
      </c>
      <c r="S3477" s="140">
        <v>44660</v>
      </c>
    </row>
    <row r="3478" spans="14:19">
      <c r="N3478" s="133" t="s">
        <v>8347</v>
      </c>
      <c r="O3478" s="133" t="s">
        <v>8530</v>
      </c>
      <c r="P3478" s="135" t="s">
        <v>3642</v>
      </c>
      <c r="Q3478" s="145" t="str">
        <f t="shared" si="55"/>
        <v>64 - ILHARRE</v>
      </c>
      <c r="R3478" s="140">
        <v>44587</v>
      </c>
      <c r="S3478" s="140">
        <v>44676</v>
      </c>
    </row>
    <row r="3479" spans="14:19">
      <c r="N3479" s="133" t="s">
        <v>8347</v>
      </c>
      <c r="O3479" s="133" t="s">
        <v>8531</v>
      </c>
      <c r="P3479" s="135" t="s">
        <v>3643</v>
      </c>
      <c r="Q3479" s="145" t="str">
        <f t="shared" si="55"/>
        <v>64 - JASSES</v>
      </c>
      <c r="R3479" s="140">
        <v>44563</v>
      </c>
      <c r="S3479" s="140">
        <v>44660</v>
      </c>
    </row>
    <row r="3480" spans="14:19">
      <c r="N3480" s="133" t="s">
        <v>8347</v>
      </c>
      <c r="O3480" s="133" t="s">
        <v>8532</v>
      </c>
      <c r="P3480" s="135" t="s">
        <v>3644</v>
      </c>
      <c r="Q3480" s="145" t="str">
        <f t="shared" si="55"/>
        <v>64 - JUXUE</v>
      </c>
      <c r="R3480" s="140">
        <v>44572</v>
      </c>
      <c r="S3480" s="140">
        <v>44652</v>
      </c>
    </row>
    <row r="3481" spans="14:19" ht="24">
      <c r="N3481" s="133" t="s">
        <v>8347</v>
      </c>
      <c r="O3481" s="133" t="s">
        <v>8533</v>
      </c>
      <c r="P3481" s="135" t="s">
        <v>3645</v>
      </c>
      <c r="Q3481" s="145" t="str">
        <f t="shared" si="55"/>
        <v>64 - LAÀ-MONDRANS</v>
      </c>
      <c r="R3481" s="140">
        <v>44565</v>
      </c>
      <c r="S3481" s="140">
        <v>44658</v>
      </c>
    </row>
    <row r="3482" spans="14:19">
      <c r="N3482" s="133" t="s">
        <v>8347</v>
      </c>
      <c r="O3482" s="133" t="s">
        <v>8534</v>
      </c>
      <c r="P3482" s="135" t="s">
        <v>3646</v>
      </c>
      <c r="Q3482" s="145" t="str">
        <f t="shared" si="55"/>
        <v>64 - LAÀS</v>
      </c>
      <c r="R3482" s="140">
        <v>44566</v>
      </c>
      <c r="S3482" s="140">
        <v>44666</v>
      </c>
    </row>
    <row r="3483" spans="14:19" ht="24">
      <c r="N3483" s="133" t="s">
        <v>8347</v>
      </c>
      <c r="O3483" s="133" t="s">
        <v>8535</v>
      </c>
      <c r="P3483" s="135" t="s">
        <v>3647</v>
      </c>
      <c r="Q3483" s="145" t="str">
        <f t="shared" si="55"/>
        <v>64 - LABASTIDE-VILLEFRANCHE</v>
      </c>
      <c r="R3483" s="140">
        <v>44547</v>
      </c>
      <c r="S3483" s="140">
        <v>44676</v>
      </c>
    </row>
    <row r="3484" spans="14:19">
      <c r="N3484" s="133" t="s">
        <v>8347</v>
      </c>
      <c r="O3484" s="133" t="s">
        <v>8536</v>
      </c>
      <c r="P3484" s="135" t="s">
        <v>3648</v>
      </c>
      <c r="Q3484" s="145" t="str">
        <f t="shared" si="55"/>
        <v>64 - LABATMALE</v>
      </c>
      <c r="R3484" s="140">
        <v>44568</v>
      </c>
      <c r="S3484" s="140">
        <v>44660</v>
      </c>
    </row>
    <row r="3485" spans="14:19">
      <c r="N3485" s="133" t="s">
        <v>8347</v>
      </c>
      <c r="O3485" s="133" t="s">
        <v>8537</v>
      </c>
      <c r="P3485" s="135" t="s">
        <v>1741</v>
      </c>
      <c r="Q3485" s="145" t="str">
        <f t="shared" si="55"/>
        <v>64 - LABATUT</v>
      </c>
      <c r="R3485" s="140">
        <v>44560</v>
      </c>
      <c r="S3485" s="140">
        <v>44652</v>
      </c>
    </row>
    <row r="3486" spans="14:19">
      <c r="N3486" s="133" t="s">
        <v>8347</v>
      </c>
      <c r="O3486" s="133" t="s">
        <v>8538</v>
      </c>
      <c r="P3486" s="135" t="s">
        <v>3649</v>
      </c>
      <c r="Q3486" s="145" t="str">
        <f t="shared" si="55"/>
        <v>64 - LABETS-BISCAY</v>
      </c>
      <c r="R3486" s="140">
        <v>44587</v>
      </c>
      <c r="S3486" s="140">
        <v>44676</v>
      </c>
    </row>
    <row r="3487" spans="14:19">
      <c r="N3487" s="133" t="s">
        <v>8347</v>
      </c>
      <c r="O3487" s="133" t="s">
        <v>8539</v>
      </c>
      <c r="P3487" s="135" t="s">
        <v>3650</v>
      </c>
      <c r="Q3487" s="145" t="str">
        <f t="shared" si="55"/>
        <v>64 - LABEYRIE</v>
      </c>
      <c r="R3487" s="140">
        <v>44555</v>
      </c>
      <c r="S3487" s="140">
        <v>44677</v>
      </c>
    </row>
    <row r="3488" spans="14:19">
      <c r="N3488" s="133" t="s">
        <v>8347</v>
      </c>
      <c r="O3488" s="133" t="s">
        <v>8540</v>
      </c>
      <c r="P3488" s="135" t="s">
        <v>3651</v>
      </c>
      <c r="Q3488" s="145" t="str">
        <f t="shared" si="55"/>
        <v>64 - LACADÉE</v>
      </c>
      <c r="R3488" s="140">
        <v>44555</v>
      </c>
      <c r="S3488" s="140">
        <v>44677</v>
      </c>
    </row>
    <row r="3489" spans="14:19">
      <c r="N3489" s="133" t="s">
        <v>8347</v>
      </c>
      <c r="O3489" s="133" t="s">
        <v>8541</v>
      </c>
      <c r="P3489" s="135" t="s">
        <v>3652</v>
      </c>
      <c r="Q3489" s="145" t="str">
        <f t="shared" si="55"/>
        <v>64 - LAGOR</v>
      </c>
      <c r="R3489" s="140">
        <v>44577</v>
      </c>
      <c r="S3489" s="140">
        <v>44660</v>
      </c>
    </row>
    <row r="3490" spans="14:19">
      <c r="N3490" s="133" t="s">
        <v>8347</v>
      </c>
      <c r="O3490" s="133" t="s">
        <v>8542</v>
      </c>
      <c r="P3490" s="135" t="s">
        <v>3653</v>
      </c>
      <c r="Q3490" s="145" t="str">
        <f t="shared" si="55"/>
        <v>64 - LAGOS</v>
      </c>
      <c r="R3490" s="140">
        <v>44585</v>
      </c>
      <c r="S3490" s="140">
        <v>44660</v>
      </c>
    </row>
    <row r="3491" spans="14:19">
      <c r="N3491" s="133" t="s">
        <v>8347</v>
      </c>
      <c r="O3491" s="133" t="s">
        <v>8543</v>
      </c>
      <c r="P3491" s="135" t="s">
        <v>3654</v>
      </c>
      <c r="Q3491" s="145" t="str">
        <f t="shared" si="55"/>
        <v>64 - LAHONTAN</v>
      </c>
      <c r="R3491" s="140">
        <v>44576</v>
      </c>
      <c r="S3491" s="140">
        <v>44677</v>
      </c>
    </row>
    <row r="3492" spans="14:19">
      <c r="N3492" s="133" t="s">
        <v>8347</v>
      </c>
      <c r="O3492" s="133" t="s">
        <v>8544</v>
      </c>
      <c r="P3492" s="135" t="s">
        <v>3655</v>
      </c>
      <c r="Q3492" s="145" t="str">
        <f t="shared" si="55"/>
        <v>64 - LAHOURCADE</v>
      </c>
      <c r="R3492" s="140">
        <v>44577</v>
      </c>
      <c r="S3492" s="140">
        <v>44658</v>
      </c>
    </row>
    <row r="3493" spans="14:19">
      <c r="N3493" s="133" t="s">
        <v>8347</v>
      </c>
      <c r="O3493" s="133" t="s">
        <v>8545</v>
      </c>
      <c r="P3493" s="135" t="s">
        <v>3656</v>
      </c>
      <c r="Q3493" s="145" t="str">
        <f t="shared" si="55"/>
        <v>64 - LALONGUE</v>
      </c>
      <c r="R3493" s="140">
        <v>44568</v>
      </c>
      <c r="S3493" s="140">
        <v>44676</v>
      </c>
    </row>
    <row r="3494" spans="14:19">
      <c r="N3494" s="133" t="s">
        <v>8347</v>
      </c>
      <c r="O3494" s="133" t="s">
        <v>8546</v>
      </c>
      <c r="P3494" s="135" t="s">
        <v>3657</v>
      </c>
      <c r="Q3494" s="145" t="str">
        <f t="shared" si="55"/>
        <v>64 - LALONQUETTE</v>
      </c>
      <c r="R3494" s="140">
        <v>44569</v>
      </c>
      <c r="S3494" s="140">
        <v>44676</v>
      </c>
    </row>
    <row r="3495" spans="14:19">
      <c r="N3495" s="133" t="s">
        <v>8347</v>
      </c>
      <c r="O3495" s="133" t="s">
        <v>8547</v>
      </c>
      <c r="P3495" s="135" t="s">
        <v>3658</v>
      </c>
      <c r="Q3495" s="145" t="str">
        <f t="shared" si="55"/>
        <v>64 - LAMAYOU</v>
      </c>
      <c r="R3495" s="140">
        <v>44560</v>
      </c>
      <c r="S3495" s="140">
        <v>44652</v>
      </c>
    </row>
    <row r="3496" spans="14:19">
      <c r="N3496" s="133" t="s">
        <v>8347</v>
      </c>
      <c r="O3496" s="133" t="s">
        <v>8548</v>
      </c>
      <c r="P3496" s="135" t="s">
        <v>3659</v>
      </c>
      <c r="Q3496" s="145" t="str">
        <f t="shared" si="55"/>
        <v>64 - LANNECAUBE</v>
      </c>
      <c r="R3496" s="140">
        <v>44568</v>
      </c>
      <c r="S3496" s="140">
        <v>44676</v>
      </c>
    </row>
    <row r="3497" spans="14:19">
      <c r="N3497" s="133" t="s">
        <v>8347</v>
      </c>
      <c r="O3497" s="133" t="s">
        <v>8549</v>
      </c>
      <c r="P3497" s="135" t="s">
        <v>3660</v>
      </c>
      <c r="Q3497" s="145" t="str">
        <f t="shared" si="55"/>
        <v>64 - LANNEPLAÀ</v>
      </c>
      <c r="R3497" s="140">
        <v>44565</v>
      </c>
      <c r="S3497" s="140">
        <v>44658</v>
      </c>
    </row>
    <row r="3498" spans="14:19" ht="24">
      <c r="N3498" s="133" t="s">
        <v>8347</v>
      </c>
      <c r="O3498" s="133" t="s">
        <v>8550</v>
      </c>
      <c r="P3498" s="135" t="s">
        <v>3661</v>
      </c>
      <c r="Q3498" s="145" t="str">
        <f t="shared" si="55"/>
        <v>64 - LARCEVEAU-ARROS-CIBITS</v>
      </c>
      <c r="R3498" s="140">
        <v>44578</v>
      </c>
      <c r="S3498" s="140">
        <v>44652</v>
      </c>
    </row>
    <row r="3499" spans="14:19">
      <c r="N3499" s="133" t="s">
        <v>8347</v>
      </c>
      <c r="O3499" s="133" t="s">
        <v>8551</v>
      </c>
      <c r="P3499" s="135" t="s">
        <v>3662</v>
      </c>
      <c r="Q3499" s="145" t="str">
        <f t="shared" si="55"/>
        <v>64 - LARREULE</v>
      </c>
      <c r="R3499" s="140">
        <v>44553</v>
      </c>
      <c r="S3499" s="140">
        <v>44676</v>
      </c>
    </row>
    <row r="3500" spans="14:19" ht="24">
      <c r="N3500" s="133" t="s">
        <v>8347</v>
      </c>
      <c r="O3500" s="133" t="s">
        <v>8552</v>
      </c>
      <c r="P3500" s="135" t="s">
        <v>3663</v>
      </c>
      <c r="Q3500" s="145" t="str">
        <f t="shared" si="55"/>
        <v>64 - LARRIBAR-SORHAPURU</v>
      </c>
      <c r="R3500" s="140">
        <v>44572</v>
      </c>
      <c r="S3500" s="140">
        <v>44652</v>
      </c>
    </row>
    <row r="3501" spans="14:19">
      <c r="N3501" s="133" t="s">
        <v>8347</v>
      </c>
      <c r="O3501" s="133" t="s">
        <v>8553</v>
      </c>
      <c r="P3501" s="135" t="s">
        <v>3664</v>
      </c>
      <c r="Q3501" s="145" t="str">
        <f t="shared" si="55"/>
        <v>64 - LASCLAVERIES</v>
      </c>
      <c r="R3501" s="140">
        <v>44573</v>
      </c>
      <c r="S3501" s="140">
        <v>44676</v>
      </c>
    </row>
    <row r="3502" spans="14:19">
      <c r="N3502" s="133" t="s">
        <v>8347</v>
      </c>
      <c r="O3502" s="133" t="s">
        <v>8554</v>
      </c>
      <c r="P3502" s="135" t="s">
        <v>3665</v>
      </c>
      <c r="Q3502" s="145" t="str">
        <f t="shared" si="55"/>
        <v>64 - LASSERRE</v>
      </c>
      <c r="R3502" s="140">
        <v>44572</v>
      </c>
      <c r="S3502" s="140">
        <v>44652</v>
      </c>
    </row>
    <row r="3503" spans="14:19">
      <c r="N3503" s="133" t="s">
        <v>8347</v>
      </c>
      <c r="O3503" s="133" t="s">
        <v>8555</v>
      </c>
      <c r="P3503" s="135" t="s">
        <v>3666</v>
      </c>
      <c r="Q3503" s="145" t="str">
        <f t="shared" si="55"/>
        <v>64 - LAY-LAMIDOU</v>
      </c>
      <c r="R3503" s="140">
        <v>44563</v>
      </c>
      <c r="S3503" s="140">
        <v>44658</v>
      </c>
    </row>
    <row r="3504" spans="14:19">
      <c r="N3504" s="133" t="s">
        <v>8347</v>
      </c>
      <c r="O3504" s="133" t="s">
        <v>8556</v>
      </c>
      <c r="P3504" s="135" t="s">
        <v>3667</v>
      </c>
      <c r="Q3504" s="145" t="str">
        <f t="shared" si="55"/>
        <v>64 - LEDEUIX</v>
      </c>
      <c r="R3504" s="140">
        <v>44563</v>
      </c>
      <c r="S3504" s="140">
        <v>44652</v>
      </c>
    </row>
    <row r="3505" spans="14:19">
      <c r="N3505" s="133" t="s">
        <v>8347</v>
      </c>
      <c r="O3505" s="133" t="s">
        <v>8557</v>
      </c>
      <c r="P3505" s="135" t="s">
        <v>3668</v>
      </c>
      <c r="Q3505" s="145" t="str">
        <f t="shared" si="55"/>
        <v>64 - LÉE</v>
      </c>
      <c r="R3505" s="140">
        <v>44607</v>
      </c>
      <c r="S3505" s="140">
        <v>44676</v>
      </c>
    </row>
    <row r="3506" spans="14:19">
      <c r="N3506" s="133" t="s">
        <v>8347</v>
      </c>
      <c r="O3506" s="133" t="s">
        <v>8558</v>
      </c>
      <c r="P3506" s="135" t="s">
        <v>3669</v>
      </c>
      <c r="Q3506" s="145" t="str">
        <f t="shared" si="55"/>
        <v>64 - LEMBEYE</v>
      </c>
      <c r="R3506" s="140">
        <v>44560</v>
      </c>
      <c r="S3506" s="140">
        <v>44652</v>
      </c>
    </row>
    <row r="3507" spans="14:19">
      <c r="N3507" s="133" t="s">
        <v>8347</v>
      </c>
      <c r="O3507" s="133" t="s">
        <v>8559</v>
      </c>
      <c r="P3507" s="135" t="s">
        <v>3670</v>
      </c>
      <c r="Q3507" s="145" t="str">
        <f t="shared" si="55"/>
        <v>64 - LÈME</v>
      </c>
      <c r="R3507" s="140">
        <v>44569</v>
      </c>
      <c r="S3507" s="140">
        <v>44676</v>
      </c>
    </row>
    <row r="3508" spans="14:19">
      <c r="N3508" s="133" t="s">
        <v>8347</v>
      </c>
      <c r="O3508" s="133" t="s">
        <v>8560</v>
      </c>
      <c r="P3508" s="135" t="s">
        <v>3671</v>
      </c>
      <c r="Q3508" s="145" t="str">
        <f t="shared" si="55"/>
        <v>64 - LÉREN</v>
      </c>
      <c r="R3508" s="140">
        <v>44547</v>
      </c>
      <c r="S3508" s="140">
        <v>44666</v>
      </c>
    </row>
    <row r="3509" spans="14:19">
      <c r="N3509" s="133" t="s">
        <v>8347</v>
      </c>
      <c r="O3509" s="133" t="s">
        <v>8561</v>
      </c>
      <c r="P3509" s="135" t="s">
        <v>3672</v>
      </c>
      <c r="Q3509" s="145" t="str">
        <f t="shared" si="55"/>
        <v>64 - LESCAR</v>
      </c>
      <c r="R3509" s="140">
        <v>44607</v>
      </c>
      <c r="S3509" s="140">
        <v>44676</v>
      </c>
    </row>
    <row r="3510" spans="14:19">
      <c r="N3510" s="133" t="s">
        <v>8347</v>
      </c>
      <c r="O3510" s="133" t="s">
        <v>8562</v>
      </c>
      <c r="P3510" s="135" t="s">
        <v>3673</v>
      </c>
      <c r="Q3510" s="145" t="str">
        <f t="shared" si="55"/>
        <v>64 - LESPIELLE</v>
      </c>
      <c r="R3510" s="140">
        <v>44568</v>
      </c>
      <c r="S3510" s="140">
        <v>44676</v>
      </c>
    </row>
    <row r="3511" spans="14:19">
      <c r="N3511" s="133" t="s">
        <v>8347</v>
      </c>
      <c r="O3511" s="133" t="s">
        <v>8563</v>
      </c>
      <c r="P3511" s="135" t="s">
        <v>3674</v>
      </c>
      <c r="Q3511" s="145" t="str">
        <f t="shared" si="55"/>
        <v>64 - LESPOURCY</v>
      </c>
      <c r="R3511" s="140">
        <v>44560</v>
      </c>
      <c r="S3511" s="140">
        <v>44676</v>
      </c>
    </row>
    <row r="3512" spans="14:19" ht="24">
      <c r="N3512" s="133" t="s">
        <v>8347</v>
      </c>
      <c r="O3512" s="133" t="s">
        <v>8564</v>
      </c>
      <c r="P3512" s="135" t="s">
        <v>3675</v>
      </c>
      <c r="Q3512" s="145" t="str">
        <f t="shared" si="55"/>
        <v>64 - LESTELLE-BÉTHARRAM</v>
      </c>
      <c r="R3512" s="140">
        <v>44590</v>
      </c>
      <c r="S3512" s="140">
        <v>44660</v>
      </c>
    </row>
    <row r="3513" spans="14:19" ht="24">
      <c r="N3513" s="133" t="s">
        <v>8347</v>
      </c>
      <c r="O3513" s="133" t="s">
        <v>8565</v>
      </c>
      <c r="P3513" s="135" t="s">
        <v>3636</v>
      </c>
      <c r="Q3513" s="145" t="str">
        <f t="shared" si="55"/>
        <v>64 - L'HÔPITAL-D'ORION</v>
      </c>
      <c r="R3513" s="140">
        <v>44579</v>
      </c>
      <c r="S3513" s="140">
        <v>44666</v>
      </c>
    </row>
    <row r="3514" spans="14:19" ht="24">
      <c r="N3514" s="133" t="s">
        <v>8347</v>
      </c>
      <c r="O3514" s="133" t="s">
        <v>8566</v>
      </c>
      <c r="P3514" s="135" t="s">
        <v>3637</v>
      </c>
      <c r="Q3514" s="145" t="str">
        <f t="shared" si="55"/>
        <v>64 - L'HÔPITAL-SAINT-BLAISE</v>
      </c>
      <c r="R3514" s="140">
        <v>44563</v>
      </c>
      <c r="S3514" s="140">
        <v>44658</v>
      </c>
    </row>
    <row r="3515" spans="14:19">
      <c r="N3515" s="133" t="s">
        <v>8347</v>
      </c>
      <c r="O3515" s="133" t="s">
        <v>8567</v>
      </c>
      <c r="P3515" s="135" t="s">
        <v>3676</v>
      </c>
      <c r="Q3515" s="145" t="str">
        <f t="shared" si="55"/>
        <v>64 - LICHOS</v>
      </c>
      <c r="R3515" s="140">
        <v>44566</v>
      </c>
      <c r="S3515" s="140">
        <v>44658</v>
      </c>
    </row>
    <row r="3516" spans="14:19">
      <c r="N3516" s="133" t="s">
        <v>8347</v>
      </c>
      <c r="O3516" s="133" t="s">
        <v>8568</v>
      </c>
      <c r="P3516" s="135" t="s">
        <v>3677</v>
      </c>
      <c r="Q3516" s="145" t="str">
        <f t="shared" si="55"/>
        <v>64 - LIMENDOUS</v>
      </c>
      <c r="R3516" s="140">
        <v>44593</v>
      </c>
      <c r="S3516" s="140">
        <v>44676</v>
      </c>
    </row>
    <row r="3517" spans="14:19">
      <c r="N3517" s="133" t="s">
        <v>8347</v>
      </c>
      <c r="O3517" s="133" t="s">
        <v>8569</v>
      </c>
      <c r="P3517" s="135" t="s">
        <v>3678</v>
      </c>
      <c r="Q3517" s="145" t="str">
        <f t="shared" si="55"/>
        <v>64 - LIVRON</v>
      </c>
      <c r="R3517" s="140">
        <v>44578</v>
      </c>
      <c r="S3517" s="140">
        <v>44660</v>
      </c>
    </row>
    <row r="3518" spans="14:19" ht="24">
      <c r="N3518" s="133" t="s">
        <v>8347</v>
      </c>
      <c r="O3518" s="133" t="s">
        <v>8570</v>
      </c>
      <c r="P3518" s="135" t="s">
        <v>3679</v>
      </c>
      <c r="Q3518" s="145" t="str">
        <f t="shared" si="55"/>
        <v>64 - LOHITZUN-OYHERCQ</v>
      </c>
      <c r="R3518" s="140">
        <v>44566</v>
      </c>
      <c r="S3518" s="140">
        <v>44652</v>
      </c>
    </row>
    <row r="3519" spans="14:19">
      <c r="N3519" s="133" t="s">
        <v>8347</v>
      </c>
      <c r="O3519" s="133" t="s">
        <v>8571</v>
      </c>
      <c r="P3519" s="135" t="s">
        <v>3680</v>
      </c>
      <c r="Q3519" s="145" t="str">
        <f t="shared" si="55"/>
        <v>64 - LOMBIA</v>
      </c>
      <c r="R3519" s="140">
        <v>44560</v>
      </c>
      <c r="S3519" s="140">
        <v>44676</v>
      </c>
    </row>
    <row r="3520" spans="14:19">
      <c r="N3520" s="133" t="s">
        <v>8347</v>
      </c>
      <c r="O3520" s="133" t="s">
        <v>8572</v>
      </c>
      <c r="P3520" s="135" t="s">
        <v>3681</v>
      </c>
      <c r="Q3520" s="145" t="str">
        <f t="shared" si="55"/>
        <v>64 - LONÇON</v>
      </c>
      <c r="R3520" s="140">
        <v>44572</v>
      </c>
      <c r="S3520" s="140">
        <v>44676</v>
      </c>
    </row>
    <row r="3521" spans="14:19">
      <c r="N3521" s="133" t="s">
        <v>8347</v>
      </c>
      <c r="O3521" s="133" t="s">
        <v>8573</v>
      </c>
      <c r="P3521" s="135" t="s">
        <v>3682</v>
      </c>
      <c r="Q3521" s="145" t="str">
        <f t="shared" si="55"/>
        <v>64 - LONS</v>
      </c>
      <c r="R3521" s="140">
        <v>44607</v>
      </c>
      <c r="S3521" s="140">
        <v>44676</v>
      </c>
    </row>
    <row r="3522" spans="14:19">
      <c r="N3522" s="133" t="s">
        <v>8347</v>
      </c>
      <c r="O3522" s="133" t="s">
        <v>8574</v>
      </c>
      <c r="P3522" s="135" t="s">
        <v>3683</v>
      </c>
      <c r="Q3522" s="145" t="str">
        <f t="shared" si="55"/>
        <v>64 - LOUBIENG</v>
      </c>
      <c r="R3522" s="140">
        <v>44565</v>
      </c>
      <c r="S3522" s="140">
        <v>44658</v>
      </c>
    </row>
    <row r="3523" spans="14:19">
      <c r="N3523" s="133" t="s">
        <v>8347</v>
      </c>
      <c r="O3523" s="133" t="s">
        <v>8575</v>
      </c>
      <c r="P3523" s="135" t="s">
        <v>3684</v>
      </c>
      <c r="Q3523" s="145" t="str">
        <f t="shared" si="55"/>
        <v>64 - LOURENTIES</v>
      </c>
      <c r="R3523" s="140">
        <v>44593</v>
      </c>
      <c r="S3523" s="140">
        <v>44676</v>
      </c>
    </row>
    <row r="3524" spans="14:19">
      <c r="N3524" s="133" t="s">
        <v>8347</v>
      </c>
      <c r="O3524" s="133" t="s">
        <v>8576</v>
      </c>
      <c r="P3524" s="135" t="s">
        <v>3685</v>
      </c>
      <c r="Q3524" s="145" t="str">
        <f t="shared" si="55"/>
        <v>64 - LOUVIE-JUZON</v>
      </c>
      <c r="R3524" s="140">
        <v>44598</v>
      </c>
      <c r="S3524" s="140">
        <v>44660</v>
      </c>
    </row>
    <row r="3525" spans="14:19">
      <c r="N3525" s="133" t="s">
        <v>8347</v>
      </c>
      <c r="O3525" s="133" t="s">
        <v>8577</v>
      </c>
      <c r="P3525" s="135" t="s">
        <v>3686</v>
      </c>
      <c r="Q3525" s="145" t="str">
        <f t="shared" si="55"/>
        <v>64 - LOUVIGNY</v>
      </c>
      <c r="R3525" s="140">
        <v>44553</v>
      </c>
      <c r="S3525" s="140">
        <v>44676</v>
      </c>
    </row>
    <row r="3526" spans="14:19">
      <c r="N3526" s="133" t="s">
        <v>8347</v>
      </c>
      <c r="O3526" s="133" t="s">
        <v>8578</v>
      </c>
      <c r="P3526" s="135" t="s">
        <v>3687</v>
      </c>
      <c r="Q3526" s="145" t="str">
        <f t="shared" si="55"/>
        <v>64 - LUC-ARMAU</v>
      </c>
      <c r="R3526" s="140">
        <v>44560</v>
      </c>
      <c r="S3526" s="140">
        <v>44652</v>
      </c>
    </row>
    <row r="3527" spans="14:19">
      <c r="N3527" s="133" t="s">
        <v>8347</v>
      </c>
      <c r="O3527" s="133" t="s">
        <v>8579</v>
      </c>
      <c r="P3527" s="135" t="s">
        <v>3688</v>
      </c>
      <c r="Q3527" s="145" t="str">
        <f t="shared" si="55"/>
        <v>64 - LUCARRÉ</v>
      </c>
      <c r="R3527" s="140">
        <v>44560</v>
      </c>
      <c r="S3527" s="140">
        <v>44652</v>
      </c>
    </row>
    <row r="3528" spans="14:19">
      <c r="N3528" s="133" t="s">
        <v>8347</v>
      </c>
      <c r="O3528" s="133" t="s">
        <v>8580</v>
      </c>
      <c r="P3528" s="135" t="s">
        <v>3689</v>
      </c>
      <c r="Q3528" s="145" t="str">
        <f t="shared" si="55"/>
        <v>64 - LUCGARIER</v>
      </c>
      <c r="R3528" s="140">
        <v>44585</v>
      </c>
      <c r="S3528" s="140">
        <v>44660</v>
      </c>
    </row>
    <row r="3529" spans="14:19" ht="24">
      <c r="N3529" s="133" t="s">
        <v>8347</v>
      </c>
      <c r="O3529" s="133" t="s">
        <v>8581</v>
      </c>
      <c r="P3529" s="135" t="s">
        <v>3690</v>
      </c>
      <c r="Q3529" s="145" t="str">
        <f t="shared" si="55"/>
        <v>64 - LUCQ-DE-BÉARN</v>
      </c>
      <c r="R3529" s="140">
        <v>44563</v>
      </c>
      <c r="S3529" s="140">
        <v>44652</v>
      </c>
    </row>
    <row r="3530" spans="14:19" ht="24">
      <c r="N3530" s="133" t="s">
        <v>8347</v>
      </c>
      <c r="O3530" s="133" t="s">
        <v>8582</v>
      </c>
      <c r="P3530" s="135" t="s">
        <v>3691</v>
      </c>
      <c r="Q3530" s="145" t="str">
        <f t="shared" si="55"/>
        <v>64 - LUSSAGNET-LUSSON</v>
      </c>
      <c r="R3530" s="140">
        <v>44573</v>
      </c>
      <c r="S3530" s="140">
        <v>44676</v>
      </c>
    </row>
    <row r="3531" spans="14:19" ht="36">
      <c r="N3531" s="133" t="s">
        <v>8347</v>
      </c>
      <c r="O3531" s="133" t="s">
        <v>8583</v>
      </c>
      <c r="P3531" s="135" t="s">
        <v>3692</v>
      </c>
      <c r="Q3531" s="145" t="str">
        <f t="shared" ref="Q3531:Q3594" si="56">CONCATENATE(N3531," - ",P3531)</f>
        <v>64 - LUXE-SUMBERRAUTE</v>
      </c>
      <c r="R3531" s="140">
        <v>44602</v>
      </c>
      <c r="S3531" s="140">
        <v>44666</v>
      </c>
    </row>
    <row r="3532" spans="14:19">
      <c r="N3532" s="133" t="s">
        <v>8347</v>
      </c>
      <c r="O3532" s="133" t="s">
        <v>8584</v>
      </c>
      <c r="P3532" s="135" t="s">
        <v>3693</v>
      </c>
      <c r="Q3532" s="145" t="str">
        <f t="shared" si="56"/>
        <v>64 - LYS</v>
      </c>
      <c r="R3532" s="140">
        <v>44598</v>
      </c>
      <c r="S3532" s="140">
        <v>44660</v>
      </c>
    </row>
    <row r="3533" spans="14:19" ht="24">
      <c r="N3533" s="133" t="s">
        <v>8347</v>
      </c>
      <c r="O3533" s="133" t="s">
        <v>8585</v>
      </c>
      <c r="P3533" s="135" t="s">
        <v>3694</v>
      </c>
      <c r="Q3533" s="145" t="str">
        <f t="shared" si="56"/>
        <v>64 - MALAUSSANNE</v>
      </c>
      <c r="R3533" s="140">
        <v>44553</v>
      </c>
      <c r="S3533" s="140">
        <v>44677</v>
      </c>
    </row>
    <row r="3534" spans="14:19" ht="24">
      <c r="N3534" s="133" t="s">
        <v>8347</v>
      </c>
      <c r="O3534" s="133" t="s">
        <v>8586</v>
      </c>
      <c r="P3534" s="135" t="s">
        <v>3695</v>
      </c>
      <c r="Q3534" s="145" t="str">
        <f t="shared" si="56"/>
        <v>64 - MASCARAÀS-HARON</v>
      </c>
      <c r="R3534" s="140">
        <v>44568</v>
      </c>
      <c r="S3534" s="140">
        <v>44676</v>
      </c>
    </row>
    <row r="3535" spans="14:19">
      <c r="N3535" s="133" t="s">
        <v>8347</v>
      </c>
      <c r="O3535" s="133" t="s">
        <v>8587</v>
      </c>
      <c r="P3535" s="135" t="s">
        <v>3696</v>
      </c>
      <c r="Q3535" s="145" t="str">
        <f t="shared" si="56"/>
        <v>64 - MASLACQ</v>
      </c>
      <c r="R3535" s="140">
        <v>44565</v>
      </c>
      <c r="S3535" s="140">
        <v>44658</v>
      </c>
    </row>
    <row r="3536" spans="14:19">
      <c r="N3536" s="133" t="s">
        <v>8347</v>
      </c>
      <c r="O3536" s="133" t="s">
        <v>8588</v>
      </c>
      <c r="P3536" s="135" t="s">
        <v>3697</v>
      </c>
      <c r="Q3536" s="145" t="str">
        <f t="shared" si="56"/>
        <v>64 - MASPARRAUTE</v>
      </c>
      <c r="R3536" s="140">
        <v>44587</v>
      </c>
      <c r="S3536" s="140">
        <v>44666</v>
      </c>
    </row>
    <row r="3537" spans="14:19" ht="36">
      <c r="N3537" s="133" t="s">
        <v>8347</v>
      </c>
      <c r="O3537" s="133" t="s">
        <v>8589</v>
      </c>
      <c r="P3537" s="135" t="s">
        <v>3698</v>
      </c>
      <c r="Q3537" s="145" t="str">
        <f t="shared" si="56"/>
        <v>64 - MASPIE-LALONQUÈRE-JUILLACQ</v>
      </c>
      <c r="R3537" s="140">
        <v>44560</v>
      </c>
      <c r="S3537" s="140">
        <v>44676</v>
      </c>
    </row>
    <row r="3538" spans="14:19">
      <c r="N3538" s="133" t="s">
        <v>8347</v>
      </c>
      <c r="O3538" s="133" t="s">
        <v>8590</v>
      </c>
      <c r="P3538" s="135" t="s">
        <v>3699</v>
      </c>
      <c r="Q3538" s="145" t="str">
        <f t="shared" si="56"/>
        <v>64 - MAUCOR</v>
      </c>
      <c r="R3538" s="140">
        <v>44588</v>
      </c>
      <c r="S3538" s="140">
        <v>44676</v>
      </c>
    </row>
    <row r="3539" spans="14:19" ht="24">
      <c r="N3539" s="133" t="s">
        <v>8347</v>
      </c>
      <c r="O3539" s="133" t="s">
        <v>8591</v>
      </c>
      <c r="P3539" s="135" t="s">
        <v>3700</v>
      </c>
      <c r="Q3539" s="145" t="str">
        <f t="shared" si="56"/>
        <v>64 - MAULÉON-LICHARRE</v>
      </c>
      <c r="R3539" s="140">
        <v>44572</v>
      </c>
      <c r="S3539" s="140">
        <v>44652</v>
      </c>
    </row>
    <row r="3540" spans="14:19">
      <c r="N3540" s="133" t="s">
        <v>8347</v>
      </c>
      <c r="O3540" s="133" t="s">
        <v>8592</v>
      </c>
      <c r="P3540" s="135" t="s">
        <v>3701</v>
      </c>
      <c r="Q3540" s="145" t="str">
        <f t="shared" si="56"/>
        <v>64 - MAURE</v>
      </c>
      <c r="R3540" s="140">
        <v>44560</v>
      </c>
      <c r="S3540" s="140">
        <v>44652</v>
      </c>
    </row>
    <row r="3541" spans="14:19" ht="24">
      <c r="N3541" s="133" t="s">
        <v>8347</v>
      </c>
      <c r="O3541" s="133" t="s">
        <v>8593</v>
      </c>
      <c r="P3541" s="135" t="s">
        <v>3702</v>
      </c>
      <c r="Q3541" s="145" t="str">
        <f t="shared" si="56"/>
        <v>64 - MAZÈRES-LEZONS</v>
      </c>
      <c r="R3541" s="140">
        <v>44598</v>
      </c>
      <c r="S3541" s="140">
        <v>44660</v>
      </c>
    </row>
    <row r="3542" spans="14:19">
      <c r="N3542" s="133" t="s">
        <v>8347</v>
      </c>
      <c r="O3542" s="133" t="s">
        <v>8594</v>
      </c>
      <c r="P3542" s="135" t="s">
        <v>3703</v>
      </c>
      <c r="Q3542" s="145" t="str">
        <f t="shared" si="56"/>
        <v>64 - MAZEROLLES</v>
      </c>
      <c r="R3542" s="140">
        <v>44572</v>
      </c>
      <c r="S3542" s="140">
        <v>44676</v>
      </c>
    </row>
    <row r="3543" spans="14:19">
      <c r="N3543" s="133" t="s">
        <v>8347</v>
      </c>
      <c r="O3543" s="133" t="s">
        <v>8595</v>
      </c>
      <c r="P3543" s="135" t="s">
        <v>3704</v>
      </c>
      <c r="Q3543" s="145" t="str">
        <f t="shared" si="56"/>
        <v>64 - MÉHARIN</v>
      </c>
      <c r="R3543" s="140">
        <v>44622</v>
      </c>
      <c r="S3543" s="140">
        <v>44666</v>
      </c>
    </row>
    <row r="3544" spans="14:19">
      <c r="N3544" s="133" t="s">
        <v>8347</v>
      </c>
      <c r="O3544" s="133" t="s">
        <v>8596</v>
      </c>
      <c r="P3544" s="135" t="s">
        <v>3705</v>
      </c>
      <c r="Q3544" s="145" t="str">
        <f t="shared" si="56"/>
        <v>64 - MEILLON</v>
      </c>
      <c r="R3544" s="140">
        <v>44598</v>
      </c>
      <c r="S3544" s="140">
        <v>44660</v>
      </c>
    </row>
    <row r="3545" spans="14:19">
      <c r="N3545" s="133" t="s">
        <v>8347</v>
      </c>
      <c r="O3545" s="133" t="s">
        <v>8597</v>
      </c>
      <c r="P3545" s="135" t="s">
        <v>3706</v>
      </c>
      <c r="Q3545" s="145" t="str">
        <f t="shared" si="56"/>
        <v>64 - MENDITTE</v>
      </c>
      <c r="R3545" s="140">
        <v>44576</v>
      </c>
      <c r="S3545" s="140">
        <v>44652</v>
      </c>
    </row>
    <row r="3546" spans="14:19">
      <c r="N3546" s="133" t="s">
        <v>8347</v>
      </c>
      <c r="O3546" s="133" t="s">
        <v>8598</v>
      </c>
      <c r="P3546" s="135" t="s">
        <v>3707</v>
      </c>
      <c r="Q3546" s="145" t="str">
        <f t="shared" si="56"/>
        <v>64 - MÉRACQ</v>
      </c>
      <c r="R3546" s="140">
        <v>44553</v>
      </c>
      <c r="S3546" s="140">
        <v>44676</v>
      </c>
    </row>
    <row r="3547" spans="14:19">
      <c r="N3547" s="133" t="s">
        <v>8347</v>
      </c>
      <c r="O3547" s="133" t="s">
        <v>8599</v>
      </c>
      <c r="P3547" s="135" t="s">
        <v>3708</v>
      </c>
      <c r="Q3547" s="145" t="str">
        <f t="shared" si="56"/>
        <v>64 - MÉRITEIN</v>
      </c>
      <c r="R3547" s="140">
        <v>44565</v>
      </c>
      <c r="S3547" s="140">
        <v>44660</v>
      </c>
    </row>
    <row r="3548" spans="14:19">
      <c r="N3548" s="133" t="s">
        <v>8347</v>
      </c>
      <c r="O3548" s="133" t="s">
        <v>8600</v>
      </c>
      <c r="P3548" s="135" t="s">
        <v>3709</v>
      </c>
      <c r="Q3548" s="145" t="str">
        <f t="shared" si="56"/>
        <v>64 - MESPLÈDE</v>
      </c>
      <c r="R3548" s="140">
        <v>44555</v>
      </c>
      <c r="S3548" s="140">
        <v>44652</v>
      </c>
    </row>
    <row r="3549" spans="14:19">
      <c r="N3549" s="133" t="s">
        <v>8347</v>
      </c>
      <c r="O3549" s="133" t="s">
        <v>8601</v>
      </c>
      <c r="P3549" s="135" t="s">
        <v>3710</v>
      </c>
      <c r="Q3549" s="145" t="str">
        <f t="shared" si="56"/>
        <v>64 - MIALOS</v>
      </c>
      <c r="R3549" s="140">
        <v>44553</v>
      </c>
      <c r="S3549" s="140">
        <v>44676</v>
      </c>
    </row>
    <row r="3550" spans="14:19" ht="24">
      <c r="N3550" s="133" t="s">
        <v>8347</v>
      </c>
      <c r="O3550" s="133" t="s">
        <v>8602</v>
      </c>
      <c r="P3550" s="135" t="s">
        <v>3711</v>
      </c>
      <c r="Q3550" s="145" t="str">
        <f t="shared" si="56"/>
        <v>64 - MIOSSENS-LANUSSE</v>
      </c>
      <c r="R3550" s="140">
        <v>44569</v>
      </c>
      <c r="S3550" s="140">
        <v>44676</v>
      </c>
    </row>
    <row r="3551" spans="14:19">
      <c r="N3551" s="133" t="s">
        <v>8347</v>
      </c>
      <c r="O3551" s="133" t="s">
        <v>8603</v>
      </c>
      <c r="P3551" s="135" t="s">
        <v>3712</v>
      </c>
      <c r="Q3551" s="145" t="str">
        <f t="shared" si="56"/>
        <v>64 - MIREPEIX</v>
      </c>
      <c r="R3551" s="140">
        <v>44590</v>
      </c>
      <c r="S3551" s="140">
        <v>44660</v>
      </c>
    </row>
    <row r="3552" spans="14:19">
      <c r="N3552" s="133" t="s">
        <v>8347</v>
      </c>
      <c r="O3552" s="133" t="s">
        <v>8604</v>
      </c>
      <c r="P3552" s="135" t="s">
        <v>3713</v>
      </c>
      <c r="Q3552" s="145" t="str">
        <f t="shared" si="56"/>
        <v>64 - MOMAS</v>
      </c>
      <c r="R3552" s="140">
        <v>44572</v>
      </c>
      <c r="S3552" s="140">
        <v>44676</v>
      </c>
    </row>
    <row r="3553" spans="14:19">
      <c r="N3553" s="133" t="s">
        <v>8347</v>
      </c>
      <c r="O3553" s="133" t="s">
        <v>8605</v>
      </c>
      <c r="P3553" s="135" t="s">
        <v>3714</v>
      </c>
      <c r="Q3553" s="145" t="str">
        <f t="shared" si="56"/>
        <v>64 - MOMY</v>
      </c>
      <c r="R3553" s="140">
        <v>44560</v>
      </c>
      <c r="S3553" s="140">
        <v>44676</v>
      </c>
    </row>
    <row r="3554" spans="14:19" ht="24">
      <c r="N3554" s="133" t="s">
        <v>8347</v>
      </c>
      <c r="O3554" s="133" t="s">
        <v>8606</v>
      </c>
      <c r="P3554" s="135" t="s">
        <v>3715</v>
      </c>
      <c r="Q3554" s="145" t="str">
        <f t="shared" si="56"/>
        <v>64 - MONASSUT-AUDIRACQ</v>
      </c>
      <c r="R3554" s="140">
        <v>44573</v>
      </c>
      <c r="S3554" s="140">
        <v>44676</v>
      </c>
    </row>
    <row r="3555" spans="14:19">
      <c r="N3555" s="133" t="s">
        <v>8347</v>
      </c>
      <c r="O3555" s="133" t="s">
        <v>8607</v>
      </c>
      <c r="P3555" s="135" t="s">
        <v>3716</v>
      </c>
      <c r="Q3555" s="145" t="str">
        <f t="shared" si="56"/>
        <v>64 - MONCAUP</v>
      </c>
      <c r="R3555" s="140">
        <v>44560</v>
      </c>
      <c r="S3555" s="140">
        <v>44652</v>
      </c>
    </row>
    <row r="3556" spans="14:19" ht="36">
      <c r="N3556" s="133" t="s">
        <v>8347</v>
      </c>
      <c r="O3556" s="133" t="s">
        <v>8608</v>
      </c>
      <c r="P3556" s="135" t="s">
        <v>3717</v>
      </c>
      <c r="Q3556" s="145" t="str">
        <f t="shared" si="56"/>
        <v>64 - MONCAYOLLE-LARRORY-MENDIBIEU</v>
      </c>
      <c r="R3556" s="140">
        <v>44563</v>
      </c>
      <c r="S3556" s="140">
        <v>44658</v>
      </c>
    </row>
    <row r="3557" spans="14:19">
      <c r="N3557" s="133" t="s">
        <v>8347</v>
      </c>
      <c r="O3557" s="133" t="s">
        <v>8609</v>
      </c>
      <c r="P3557" s="135" t="s">
        <v>3718</v>
      </c>
      <c r="Q3557" s="145" t="str">
        <f t="shared" si="56"/>
        <v>64 - MONCLA</v>
      </c>
      <c r="R3557" s="140">
        <v>44564</v>
      </c>
      <c r="S3557" s="140">
        <v>44677</v>
      </c>
    </row>
    <row r="3558" spans="14:19">
      <c r="N3558" s="133" t="s">
        <v>8347</v>
      </c>
      <c r="O3558" s="133" t="s">
        <v>8610</v>
      </c>
      <c r="P3558" s="135" t="s">
        <v>3719</v>
      </c>
      <c r="Q3558" s="145" t="str">
        <f t="shared" si="56"/>
        <v>64 - MONEIN</v>
      </c>
      <c r="R3558" s="140">
        <v>44569</v>
      </c>
      <c r="S3558" s="140">
        <v>44652</v>
      </c>
    </row>
    <row r="3559" spans="14:19">
      <c r="N3559" s="133" t="s">
        <v>8347</v>
      </c>
      <c r="O3559" s="133" t="s">
        <v>8611</v>
      </c>
      <c r="P3559" s="135" t="s">
        <v>3720</v>
      </c>
      <c r="Q3559" s="145" t="str">
        <f t="shared" si="56"/>
        <v>64 - MONPEZAT</v>
      </c>
      <c r="R3559" s="140">
        <v>44572</v>
      </c>
      <c r="S3559" s="140">
        <v>44652</v>
      </c>
    </row>
    <row r="3560" spans="14:19">
      <c r="N3560" s="133" t="s">
        <v>8347</v>
      </c>
      <c r="O3560" s="133" t="s">
        <v>8612</v>
      </c>
      <c r="P3560" s="135" t="s">
        <v>1778</v>
      </c>
      <c r="Q3560" s="145" t="str">
        <f t="shared" si="56"/>
        <v>64 - MONSÉGUR</v>
      </c>
      <c r="R3560" s="140">
        <v>44560</v>
      </c>
      <c r="S3560" s="140">
        <v>44652</v>
      </c>
    </row>
    <row r="3561" spans="14:19">
      <c r="N3561" s="133" t="s">
        <v>8347</v>
      </c>
      <c r="O3561" s="133" t="s">
        <v>8613</v>
      </c>
      <c r="P3561" s="135" t="s">
        <v>3721</v>
      </c>
      <c r="Q3561" s="145" t="str">
        <f t="shared" si="56"/>
        <v>64 - MONT</v>
      </c>
      <c r="R3561" s="140">
        <v>44577</v>
      </c>
      <c r="S3561" s="140">
        <v>44658</v>
      </c>
    </row>
    <row r="3562" spans="14:19">
      <c r="N3562" s="133" t="s">
        <v>8347</v>
      </c>
      <c r="O3562" s="133" t="s">
        <v>8614</v>
      </c>
      <c r="P3562" s="135" t="s">
        <v>3722</v>
      </c>
      <c r="Q3562" s="145" t="str">
        <f t="shared" si="56"/>
        <v>64 - MONTAGUT</v>
      </c>
      <c r="R3562" s="140">
        <v>44553</v>
      </c>
      <c r="S3562" s="140">
        <v>44677</v>
      </c>
    </row>
    <row r="3563" spans="14:19">
      <c r="N3563" s="133" t="s">
        <v>8347</v>
      </c>
      <c r="O3563" s="133" t="s">
        <v>8615</v>
      </c>
      <c r="P3563" s="135" t="s">
        <v>3723</v>
      </c>
      <c r="Q3563" s="145" t="str">
        <f t="shared" si="56"/>
        <v>64 - MONTANER</v>
      </c>
      <c r="R3563" s="140">
        <v>44560</v>
      </c>
      <c r="S3563" s="140">
        <v>44652</v>
      </c>
    </row>
    <row r="3564" spans="14:19">
      <c r="N3564" s="133" t="s">
        <v>8347</v>
      </c>
      <c r="O3564" s="133" t="s">
        <v>8616</v>
      </c>
      <c r="P3564" s="135" t="s">
        <v>3724</v>
      </c>
      <c r="Q3564" s="145" t="str">
        <f t="shared" si="56"/>
        <v>64 - MONTARDON</v>
      </c>
      <c r="R3564" s="140">
        <v>44588</v>
      </c>
      <c r="S3564" s="140">
        <v>44676</v>
      </c>
    </row>
    <row r="3565" spans="14:19">
      <c r="N3565" s="133" t="s">
        <v>8347</v>
      </c>
      <c r="O3565" s="133" t="s">
        <v>8617</v>
      </c>
      <c r="P3565" s="135" t="s">
        <v>844</v>
      </c>
      <c r="Q3565" s="145" t="str">
        <f t="shared" si="56"/>
        <v>64 - MONTAUT</v>
      </c>
      <c r="R3565" s="140">
        <v>44568</v>
      </c>
      <c r="S3565" s="140">
        <v>44660</v>
      </c>
    </row>
    <row r="3566" spans="14:19">
      <c r="N3566" s="133" t="s">
        <v>8347</v>
      </c>
      <c r="O3566" s="133" t="s">
        <v>8618</v>
      </c>
      <c r="P3566" s="135" t="s">
        <v>3725</v>
      </c>
      <c r="Q3566" s="145" t="str">
        <f t="shared" si="56"/>
        <v>64 - MONT-DISSE</v>
      </c>
      <c r="R3566" s="140">
        <v>44568</v>
      </c>
      <c r="S3566" s="140">
        <v>44652</v>
      </c>
    </row>
    <row r="3567" spans="14:19">
      <c r="N3567" s="133" t="s">
        <v>8347</v>
      </c>
      <c r="O3567" s="133" t="s">
        <v>8619</v>
      </c>
      <c r="P3567" s="135" t="s">
        <v>3726</v>
      </c>
      <c r="Q3567" s="145" t="str">
        <f t="shared" si="56"/>
        <v>64 - MONTFORT</v>
      </c>
      <c r="R3567" s="140">
        <v>44566</v>
      </c>
      <c r="S3567" s="140">
        <v>44666</v>
      </c>
    </row>
    <row r="3568" spans="14:19">
      <c r="N3568" s="133" t="s">
        <v>8347</v>
      </c>
      <c r="O3568" s="133" t="s">
        <v>8620</v>
      </c>
      <c r="P3568" s="135" t="s">
        <v>3727</v>
      </c>
      <c r="Q3568" s="145" t="str">
        <f t="shared" si="56"/>
        <v>64 - MORLAÀS</v>
      </c>
      <c r="R3568" s="140">
        <v>44588</v>
      </c>
      <c r="S3568" s="140">
        <v>44676</v>
      </c>
    </row>
    <row r="3569" spans="14:19">
      <c r="N3569" s="133" t="s">
        <v>8347</v>
      </c>
      <c r="O3569" s="133" t="s">
        <v>8621</v>
      </c>
      <c r="P3569" s="135" t="s">
        <v>3728</v>
      </c>
      <c r="Q3569" s="145" t="str">
        <f t="shared" si="56"/>
        <v>64 - MORLANNE</v>
      </c>
      <c r="R3569" s="140">
        <v>44553</v>
      </c>
      <c r="S3569" s="140">
        <v>44677</v>
      </c>
    </row>
    <row r="3570" spans="14:19">
      <c r="N3570" s="133" t="s">
        <v>8347</v>
      </c>
      <c r="O3570" s="133" t="s">
        <v>8622</v>
      </c>
      <c r="P3570" s="135" t="s">
        <v>3729</v>
      </c>
      <c r="Q3570" s="145" t="str">
        <f t="shared" si="56"/>
        <v>64 - MOUHOUS</v>
      </c>
      <c r="R3570" s="140">
        <v>44568</v>
      </c>
      <c r="S3570" s="140">
        <v>44676</v>
      </c>
    </row>
    <row r="3571" spans="14:19">
      <c r="N3571" s="133" t="s">
        <v>8347</v>
      </c>
      <c r="O3571" s="133" t="s">
        <v>8623</v>
      </c>
      <c r="P3571" s="135" t="s">
        <v>3730</v>
      </c>
      <c r="Q3571" s="145" t="str">
        <f t="shared" si="56"/>
        <v>64 - MOUMOUR</v>
      </c>
      <c r="R3571" s="140">
        <v>44563</v>
      </c>
      <c r="S3571" s="140">
        <v>44652</v>
      </c>
    </row>
    <row r="3572" spans="14:19">
      <c r="N3572" s="133" t="s">
        <v>8347</v>
      </c>
      <c r="O3572" s="133" t="s">
        <v>8624</v>
      </c>
      <c r="P3572" s="135" t="s">
        <v>3731</v>
      </c>
      <c r="Q3572" s="145" t="str">
        <f t="shared" si="56"/>
        <v>64 - MOURENX</v>
      </c>
      <c r="R3572" s="140">
        <v>44577</v>
      </c>
      <c r="S3572" s="140">
        <v>44658</v>
      </c>
    </row>
    <row r="3573" spans="14:19">
      <c r="N3573" s="133" t="s">
        <v>8347</v>
      </c>
      <c r="O3573" s="133" t="s">
        <v>8625</v>
      </c>
      <c r="P3573" s="135" t="s">
        <v>3732</v>
      </c>
      <c r="Q3573" s="145" t="str">
        <f t="shared" si="56"/>
        <v>64 - MUSCULDY</v>
      </c>
      <c r="R3573" s="140">
        <v>44572</v>
      </c>
      <c r="S3573" s="140">
        <v>44652</v>
      </c>
    </row>
    <row r="3574" spans="14:19">
      <c r="N3574" s="133" t="s">
        <v>8347</v>
      </c>
      <c r="O3574" s="133" t="s">
        <v>8626</v>
      </c>
      <c r="P3574" s="135" t="s">
        <v>3733</v>
      </c>
      <c r="Q3574" s="145" t="str">
        <f t="shared" si="56"/>
        <v>64 - NABAS</v>
      </c>
      <c r="R3574" s="140">
        <v>44566</v>
      </c>
      <c r="S3574" s="140">
        <v>44666</v>
      </c>
    </row>
    <row r="3575" spans="14:19">
      <c r="N3575" s="133" t="s">
        <v>8347</v>
      </c>
      <c r="O3575" s="133" t="s">
        <v>8627</v>
      </c>
      <c r="P3575" s="135" t="s">
        <v>3734</v>
      </c>
      <c r="Q3575" s="145" t="str">
        <f t="shared" si="56"/>
        <v>64 - NARCASTET</v>
      </c>
      <c r="R3575" s="140">
        <v>44598</v>
      </c>
      <c r="S3575" s="140">
        <v>44660</v>
      </c>
    </row>
    <row r="3576" spans="14:19">
      <c r="N3576" s="133" t="s">
        <v>8347</v>
      </c>
      <c r="O3576" s="133" t="s">
        <v>8628</v>
      </c>
      <c r="P3576" s="135" t="s">
        <v>3735</v>
      </c>
      <c r="Q3576" s="145" t="str">
        <f t="shared" si="56"/>
        <v>64 - NARP</v>
      </c>
      <c r="R3576" s="140">
        <v>44566</v>
      </c>
      <c r="S3576" s="140">
        <v>44660</v>
      </c>
    </row>
    <row r="3577" spans="14:19" ht="24">
      <c r="N3577" s="133" t="s">
        <v>8347</v>
      </c>
      <c r="O3577" s="133" t="s">
        <v>8629</v>
      </c>
      <c r="P3577" s="135" t="s">
        <v>3736</v>
      </c>
      <c r="Q3577" s="145" t="str">
        <f t="shared" si="56"/>
        <v>64 - NAVAILLES-ANGOS</v>
      </c>
      <c r="R3577" s="140">
        <v>44573</v>
      </c>
      <c r="S3577" s="140">
        <v>44676</v>
      </c>
    </row>
    <row r="3578" spans="14:19">
      <c r="N3578" s="133" t="s">
        <v>8347</v>
      </c>
      <c r="O3578" s="133" t="s">
        <v>8630</v>
      </c>
      <c r="P3578" s="135" t="s">
        <v>3737</v>
      </c>
      <c r="Q3578" s="145" t="str">
        <f t="shared" si="56"/>
        <v>64 - NAVARRENX</v>
      </c>
      <c r="R3578" s="140">
        <v>44563</v>
      </c>
      <c r="S3578" s="140">
        <v>44660</v>
      </c>
    </row>
    <row r="3579" spans="14:19">
      <c r="N3579" s="133" t="s">
        <v>8347</v>
      </c>
      <c r="O3579" s="133" t="s">
        <v>8631</v>
      </c>
      <c r="P3579" s="135" t="s">
        <v>3738</v>
      </c>
      <c r="Q3579" s="145" t="str">
        <f t="shared" si="56"/>
        <v>64 - NAY</v>
      </c>
      <c r="R3579" s="140">
        <v>44590</v>
      </c>
      <c r="S3579" s="140">
        <v>44660</v>
      </c>
    </row>
    <row r="3580" spans="14:19">
      <c r="N3580" s="133" t="s">
        <v>8347</v>
      </c>
      <c r="O3580" s="133" t="s">
        <v>8632</v>
      </c>
      <c r="P3580" s="135" t="s">
        <v>3739</v>
      </c>
      <c r="Q3580" s="145" t="str">
        <f t="shared" si="56"/>
        <v>64 - NOUSTY</v>
      </c>
      <c r="R3580" s="140">
        <v>44590</v>
      </c>
      <c r="S3580" s="140">
        <v>44660</v>
      </c>
    </row>
    <row r="3581" spans="14:19" ht="24">
      <c r="N3581" s="133" t="s">
        <v>8347</v>
      </c>
      <c r="O3581" s="133" t="s">
        <v>8633</v>
      </c>
      <c r="P3581" s="135" t="s">
        <v>3740</v>
      </c>
      <c r="Q3581" s="145" t="str">
        <f t="shared" si="56"/>
        <v>64 - OGENNE-CAMPTORT</v>
      </c>
      <c r="R3581" s="140">
        <v>44563</v>
      </c>
      <c r="S3581" s="140">
        <v>44652</v>
      </c>
    </row>
    <row r="3582" spans="14:19" ht="24">
      <c r="N3582" s="133" t="s">
        <v>8347</v>
      </c>
      <c r="O3582" s="133" t="s">
        <v>8634</v>
      </c>
      <c r="P3582" s="135" t="s">
        <v>3741</v>
      </c>
      <c r="Q3582" s="145" t="str">
        <f t="shared" si="56"/>
        <v>64 - OLORON-SAINTE-MARIE</v>
      </c>
      <c r="R3582" s="140">
        <v>44563</v>
      </c>
      <c r="S3582" s="140">
        <v>44652</v>
      </c>
    </row>
    <row r="3583" spans="14:19">
      <c r="N3583" s="133" t="s">
        <v>8347</v>
      </c>
      <c r="O3583" s="133" t="s">
        <v>8635</v>
      </c>
      <c r="P3583" s="135" t="s">
        <v>3742</v>
      </c>
      <c r="Q3583" s="145" t="str">
        <f t="shared" si="56"/>
        <v>64 - ORAÀS</v>
      </c>
      <c r="R3583" s="140">
        <v>44579</v>
      </c>
      <c r="S3583" s="140">
        <v>44676</v>
      </c>
    </row>
    <row r="3584" spans="14:19">
      <c r="N3584" s="133" t="s">
        <v>8347</v>
      </c>
      <c r="O3584" s="133" t="s">
        <v>8636</v>
      </c>
      <c r="P3584" s="135" t="s">
        <v>3743</v>
      </c>
      <c r="Q3584" s="145" t="str">
        <f t="shared" si="56"/>
        <v>64 - ORDIARP</v>
      </c>
      <c r="R3584" s="140">
        <v>44572</v>
      </c>
      <c r="S3584" s="140">
        <v>44652</v>
      </c>
    </row>
    <row r="3585" spans="14:19">
      <c r="N3585" s="133" t="s">
        <v>8347</v>
      </c>
      <c r="O3585" s="133" t="s">
        <v>8637</v>
      </c>
      <c r="P3585" s="135" t="s">
        <v>3744</v>
      </c>
      <c r="Q3585" s="145" t="str">
        <f t="shared" si="56"/>
        <v>64 - ORÈGUE</v>
      </c>
      <c r="R3585" s="140">
        <v>44548</v>
      </c>
      <c r="S3585" s="140">
        <v>44652</v>
      </c>
    </row>
    <row r="3586" spans="14:19">
      <c r="N3586" s="133" t="s">
        <v>8347</v>
      </c>
      <c r="O3586" s="133" t="s">
        <v>8638</v>
      </c>
      <c r="P3586" s="135" t="s">
        <v>3745</v>
      </c>
      <c r="Q3586" s="145" t="str">
        <f t="shared" si="56"/>
        <v>64 - ORIN</v>
      </c>
      <c r="R3586" s="140">
        <v>44563</v>
      </c>
      <c r="S3586" s="140">
        <v>44652</v>
      </c>
    </row>
    <row r="3587" spans="14:19">
      <c r="N3587" s="133" t="s">
        <v>8347</v>
      </c>
      <c r="O3587" s="133" t="s">
        <v>8639</v>
      </c>
      <c r="P3587" s="135" t="s">
        <v>3746</v>
      </c>
      <c r="Q3587" s="145" t="str">
        <f t="shared" si="56"/>
        <v>64 - ORION</v>
      </c>
      <c r="R3587" s="140">
        <v>44579</v>
      </c>
      <c r="S3587" s="140">
        <v>44666</v>
      </c>
    </row>
    <row r="3588" spans="14:19">
      <c r="N3588" s="133" t="s">
        <v>8347</v>
      </c>
      <c r="O3588" s="133" t="s">
        <v>8640</v>
      </c>
      <c r="P3588" s="135" t="s">
        <v>3747</v>
      </c>
      <c r="Q3588" s="145" t="str">
        <f t="shared" si="56"/>
        <v>64 - ORRIULE</v>
      </c>
      <c r="R3588" s="140">
        <v>44566</v>
      </c>
      <c r="S3588" s="140">
        <v>44666</v>
      </c>
    </row>
    <row r="3589" spans="14:19">
      <c r="N3589" s="133" t="s">
        <v>8347</v>
      </c>
      <c r="O3589" s="133" t="s">
        <v>8641</v>
      </c>
      <c r="P3589" s="135" t="s">
        <v>3748</v>
      </c>
      <c r="Q3589" s="145" t="str">
        <f t="shared" si="56"/>
        <v>64 - ORSANCO</v>
      </c>
      <c r="R3589" s="140">
        <v>44572</v>
      </c>
      <c r="S3589" s="140">
        <v>44652</v>
      </c>
    </row>
    <row r="3590" spans="14:19">
      <c r="N3590" s="133" t="s">
        <v>8347</v>
      </c>
      <c r="O3590" s="133" t="s">
        <v>8642</v>
      </c>
      <c r="P3590" s="135" t="s">
        <v>3749</v>
      </c>
      <c r="Q3590" s="145" t="str">
        <f t="shared" si="56"/>
        <v>64 - ORTHEZ</v>
      </c>
      <c r="R3590" s="140">
        <v>44565</v>
      </c>
      <c r="S3590" s="140">
        <v>44677</v>
      </c>
    </row>
    <row r="3591" spans="14:19" ht="24">
      <c r="N3591" s="133" t="s">
        <v>8347</v>
      </c>
      <c r="O3591" s="133" t="s">
        <v>8643</v>
      </c>
      <c r="P3591" s="135" t="s">
        <v>3750</v>
      </c>
      <c r="Q3591" s="145" t="str">
        <f t="shared" si="56"/>
        <v>64 - OS-MARSILLON</v>
      </c>
      <c r="R3591" s="140">
        <v>44577</v>
      </c>
      <c r="S3591" s="140">
        <v>44658</v>
      </c>
    </row>
    <row r="3592" spans="14:19" ht="24">
      <c r="N3592" s="133" t="s">
        <v>8347</v>
      </c>
      <c r="O3592" s="133" t="s">
        <v>8644</v>
      </c>
      <c r="P3592" s="135" t="s">
        <v>3751</v>
      </c>
      <c r="Q3592" s="145" t="str">
        <f t="shared" si="56"/>
        <v>64 - OSSAS-SUHARE</v>
      </c>
      <c r="R3592" s="140">
        <v>44576</v>
      </c>
      <c r="S3592" s="140">
        <v>44652</v>
      </c>
    </row>
    <row r="3593" spans="14:19">
      <c r="N3593" s="133" t="s">
        <v>8347</v>
      </c>
      <c r="O3593" s="133" t="s">
        <v>8645</v>
      </c>
      <c r="P3593" s="135" t="s">
        <v>3752</v>
      </c>
      <c r="Q3593" s="145" t="str">
        <f t="shared" si="56"/>
        <v>64 - OSSENX</v>
      </c>
      <c r="R3593" s="140">
        <v>44566</v>
      </c>
      <c r="S3593" s="140">
        <v>44660</v>
      </c>
    </row>
    <row r="3594" spans="14:19" ht="24">
      <c r="N3594" s="133" t="s">
        <v>8347</v>
      </c>
      <c r="O3594" s="133" t="s">
        <v>8646</v>
      </c>
      <c r="P3594" s="135" t="s">
        <v>3753</v>
      </c>
      <c r="Q3594" s="145" t="str">
        <f t="shared" si="56"/>
        <v>64 - OSSERAIN-RIVAREYTE</v>
      </c>
      <c r="R3594" s="140">
        <v>44566</v>
      </c>
      <c r="S3594" s="140">
        <v>44676</v>
      </c>
    </row>
    <row r="3595" spans="14:19" ht="24">
      <c r="N3595" s="133" t="s">
        <v>8347</v>
      </c>
      <c r="O3595" s="133" t="s">
        <v>8647</v>
      </c>
      <c r="P3595" s="135" t="s">
        <v>3754</v>
      </c>
      <c r="Q3595" s="145" t="str">
        <f t="shared" ref="Q3595:Q3658" si="57">CONCATENATE(N3595," - ",P3595)</f>
        <v>64 - OSTABAT-ASME</v>
      </c>
      <c r="R3595" s="140">
        <v>44572</v>
      </c>
      <c r="S3595" s="140">
        <v>44652</v>
      </c>
    </row>
    <row r="3596" spans="14:19">
      <c r="N3596" s="133" t="s">
        <v>8347</v>
      </c>
      <c r="O3596" s="133" t="s">
        <v>8648</v>
      </c>
      <c r="P3596" s="135" t="s">
        <v>3755</v>
      </c>
      <c r="Q3596" s="145" t="str">
        <f t="shared" si="57"/>
        <v>64 - OUILLON</v>
      </c>
      <c r="R3596" s="140">
        <v>44593</v>
      </c>
      <c r="S3596" s="140">
        <v>44676</v>
      </c>
    </row>
    <row r="3597" spans="14:19">
      <c r="N3597" s="133" t="s">
        <v>8347</v>
      </c>
      <c r="O3597" s="133" t="s">
        <v>8649</v>
      </c>
      <c r="P3597" s="135" t="s">
        <v>3756</v>
      </c>
      <c r="Q3597" s="145" t="str">
        <f t="shared" si="57"/>
        <v>64 - OUSSE</v>
      </c>
      <c r="R3597" s="140">
        <v>44598</v>
      </c>
      <c r="S3597" s="140">
        <v>44660</v>
      </c>
    </row>
    <row r="3598" spans="14:19" ht="36">
      <c r="N3598" s="133" t="s">
        <v>8347</v>
      </c>
      <c r="O3598" s="133" t="s">
        <v>8650</v>
      </c>
      <c r="P3598" s="135" t="s">
        <v>3757</v>
      </c>
      <c r="Q3598" s="145" t="str">
        <f t="shared" si="57"/>
        <v>64 - OZENX-MONTESTRUCQ</v>
      </c>
      <c r="R3598" s="140">
        <v>44565</v>
      </c>
      <c r="S3598" s="140">
        <v>44658</v>
      </c>
    </row>
    <row r="3599" spans="14:19">
      <c r="N3599" s="133" t="s">
        <v>8347</v>
      </c>
      <c r="O3599" s="133" t="s">
        <v>8651</v>
      </c>
      <c r="P3599" s="135" t="s">
        <v>3758</v>
      </c>
      <c r="Q3599" s="145" t="str">
        <f t="shared" si="57"/>
        <v>64 - PAGOLLE</v>
      </c>
      <c r="R3599" s="140">
        <v>44572</v>
      </c>
      <c r="S3599" s="140">
        <v>44652</v>
      </c>
    </row>
    <row r="3600" spans="14:19" ht="24">
      <c r="N3600" s="133" t="s">
        <v>8347</v>
      </c>
      <c r="O3600" s="133" t="s">
        <v>8652</v>
      </c>
      <c r="P3600" s="135" t="s">
        <v>3759</v>
      </c>
      <c r="Q3600" s="145" t="str">
        <f t="shared" si="57"/>
        <v>64 - PARDIES-PIÉTAT</v>
      </c>
      <c r="R3600" s="140">
        <v>44598</v>
      </c>
      <c r="S3600" s="140">
        <v>44660</v>
      </c>
    </row>
    <row r="3601" spans="14:19">
      <c r="N3601" s="133" t="s">
        <v>8347</v>
      </c>
      <c r="O3601" s="133" t="s">
        <v>8653</v>
      </c>
      <c r="P3601" s="135" t="s">
        <v>3760</v>
      </c>
      <c r="Q3601" s="145" t="str">
        <f t="shared" si="57"/>
        <v>64 - PAU</v>
      </c>
      <c r="R3601" s="140">
        <v>44607</v>
      </c>
      <c r="S3601" s="140">
        <v>44676</v>
      </c>
    </row>
    <row r="3602" spans="14:19" ht="24">
      <c r="N3602" s="133" t="s">
        <v>8347</v>
      </c>
      <c r="O3602" s="133" t="s">
        <v>8654</v>
      </c>
      <c r="P3602" s="135" t="s">
        <v>3761</v>
      </c>
      <c r="Q3602" s="145" t="str">
        <f t="shared" si="57"/>
        <v>64 - PEYRELONGUE-ABOS</v>
      </c>
      <c r="R3602" s="140">
        <v>44560</v>
      </c>
      <c r="S3602" s="140">
        <v>44652</v>
      </c>
    </row>
    <row r="3603" spans="14:19" ht="36">
      <c r="N3603" s="133" t="s">
        <v>8347</v>
      </c>
      <c r="O3603" s="133" t="s">
        <v>8655</v>
      </c>
      <c r="P3603" s="135" t="s">
        <v>3762</v>
      </c>
      <c r="Q3603" s="145" t="str">
        <f t="shared" si="57"/>
        <v>64 - PIETS-PLASENCE-MOUSTROU</v>
      </c>
      <c r="R3603" s="140">
        <v>44553</v>
      </c>
      <c r="S3603" s="140">
        <v>44677</v>
      </c>
    </row>
    <row r="3604" spans="14:19" ht="24">
      <c r="N3604" s="133" t="s">
        <v>8347</v>
      </c>
      <c r="O3604" s="133" t="s">
        <v>8656</v>
      </c>
      <c r="P3604" s="135" t="s">
        <v>3763</v>
      </c>
      <c r="Q3604" s="145" t="str">
        <f t="shared" si="57"/>
        <v>64 - POEY-D'OLORON</v>
      </c>
      <c r="R3604" s="140">
        <v>44563</v>
      </c>
      <c r="S3604" s="140">
        <v>44652</v>
      </c>
    </row>
    <row r="3605" spans="14:19">
      <c r="N3605" s="133" t="s">
        <v>8347</v>
      </c>
      <c r="O3605" s="133" t="s">
        <v>8657</v>
      </c>
      <c r="P3605" s="135" t="s">
        <v>3764</v>
      </c>
      <c r="Q3605" s="145" t="str">
        <f t="shared" si="57"/>
        <v>64 - POMPS</v>
      </c>
      <c r="R3605" s="140">
        <v>44555</v>
      </c>
      <c r="S3605" s="140">
        <v>44652</v>
      </c>
    </row>
    <row r="3606" spans="14:19" ht="24">
      <c r="N3606" s="133" t="s">
        <v>8347</v>
      </c>
      <c r="O3606" s="133" t="s">
        <v>8658</v>
      </c>
      <c r="P3606" s="135" t="s">
        <v>3765</v>
      </c>
      <c r="Q3606" s="145" t="str">
        <f t="shared" si="57"/>
        <v>64 - PONSON-DEBAT-POUTS</v>
      </c>
      <c r="R3606" s="140">
        <v>44560</v>
      </c>
      <c r="S3606" s="140">
        <v>44652</v>
      </c>
    </row>
    <row r="3607" spans="14:19" ht="24">
      <c r="N3607" s="133" t="s">
        <v>8347</v>
      </c>
      <c r="O3607" s="133" t="s">
        <v>8659</v>
      </c>
      <c r="P3607" s="135" t="s">
        <v>3766</v>
      </c>
      <c r="Q3607" s="145" t="str">
        <f t="shared" si="57"/>
        <v>64 - PONSON-DESSUS</v>
      </c>
      <c r="R3607" s="140">
        <v>44560</v>
      </c>
      <c r="S3607" s="140">
        <v>44652</v>
      </c>
    </row>
    <row r="3608" spans="14:19">
      <c r="N3608" s="133" t="s">
        <v>8347</v>
      </c>
      <c r="O3608" s="133" t="s">
        <v>8660</v>
      </c>
      <c r="P3608" s="135" t="s">
        <v>3767</v>
      </c>
      <c r="Q3608" s="145" t="str">
        <f t="shared" si="57"/>
        <v>64 - PONTACQ</v>
      </c>
      <c r="R3608" s="140">
        <v>44568</v>
      </c>
      <c r="S3608" s="140">
        <v>44660</v>
      </c>
    </row>
    <row r="3609" spans="14:19" ht="24">
      <c r="N3609" s="133" t="s">
        <v>8347</v>
      </c>
      <c r="O3609" s="133" t="s">
        <v>8661</v>
      </c>
      <c r="P3609" s="135" t="s">
        <v>3768</v>
      </c>
      <c r="Q3609" s="145" t="str">
        <f t="shared" si="57"/>
        <v>64 - PONTIACQ-VIELLEPINTE</v>
      </c>
      <c r="R3609" s="140">
        <v>44560</v>
      </c>
      <c r="S3609" s="140">
        <v>44652</v>
      </c>
    </row>
    <row r="3610" spans="14:19">
      <c r="N3610" s="133" t="s">
        <v>8347</v>
      </c>
      <c r="O3610" s="133" t="s">
        <v>8662</v>
      </c>
      <c r="P3610" s="135" t="s">
        <v>3769</v>
      </c>
      <c r="Q3610" s="145" t="str">
        <f t="shared" si="57"/>
        <v>64 - PORTET</v>
      </c>
      <c r="R3610" s="140">
        <v>44564</v>
      </c>
      <c r="S3610" s="140">
        <v>44677</v>
      </c>
    </row>
    <row r="3611" spans="14:19">
      <c r="N3611" s="133" t="s">
        <v>8347</v>
      </c>
      <c r="O3611" s="133" t="s">
        <v>8663</v>
      </c>
      <c r="P3611" s="135" t="s">
        <v>3770</v>
      </c>
      <c r="Q3611" s="145" t="str">
        <f t="shared" si="57"/>
        <v>64 - POULIACQ</v>
      </c>
      <c r="R3611" s="140">
        <v>44561</v>
      </c>
      <c r="S3611" s="140">
        <v>44676</v>
      </c>
    </row>
    <row r="3612" spans="14:19" ht="24">
      <c r="N3612" s="133" t="s">
        <v>8347</v>
      </c>
      <c r="O3612" s="133" t="s">
        <v>8664</v>
      </c>
      <c r="P3612" s="135" t="s">
        <v>3771</v>
      </c>
      <c r="Q3612" s="145" t="str">
        <f t="shared" si="57"/>
        <v>64 - POURSIUGUES-BOUCOUE</v>
      </c>
      <c r="R3612" s="140">
        <v>44553</v>
      </c>
      <c r="S3612" s="140">
        <v>44677</v>
      </c>
    </row>
    <row r="3613" spans="14:19" ht="24">
      <c r="N3613" s="133" t="s">
        <v>8347</v>
      </c>
      <c r="O3613" s="133" t="s">
        <v>8665</v>
      </c>
      <c r="P3613" s="135" t="s">
        <v>3772</v>
      </c>
      <c r="Q3613" s="145" t="str">
        <f t="shared" si="57"/>
        <v>64 - PRÉCHACQ-JOSBAIG</v>
      </c>
      <c r="R3613" s="140">
        <v>44563</v>
      </c>
      <c r="S3613" s="140">
        <v>44658</v>
      </c>
    </row>
    <row r="3614" spans="14:19" ht="24">
      <c r="N3614" s="133" t="s">
        <v>8347</v>
      </c>
      <c r="O3614" s="133" t="s">
        <v>8666</v>
      </c>
      <c r="P3614" s="135" t="s">
        <v>3773</v>
      </c>
      <c r="Q3614" s="145" t="str">
        <f t="shared" si="57"/>
        <v>64 - PRÉCHACQ-NAVARRENX</v>
      </c>
      <c r="R3614" s="140">
        <v>44563</v>
      </c>
      <c r="S3614" s="140">
        <v>44658</v>
      </c>
    </row>
    <row r="3615" spans="14:19">
      <c r="N3615" s="133" t="s">
        <v>8347</v>
      </c>
      <c r="O3615" s="133" t="s">
        <v>8667</v>
      </c>
      <c r="P3615" s="135" t="s">
        <v>3774</v>
      </c>
      <c r="Q3615" s="145" t="str">
        <f t="shared" si="57"/>
        <v>64 - PRÉCILHON</v>
      </c>
      <c r="R3615" s="140">
        <v>44569</v>
      </c>
      <c r="S3615" s="140">
        <v>44652</v>
      </c>
    </row>
    <row r="3616" spans="14:19">
      <c r="N3616" s="133" t="s">
        <v>8347</v>
      </c>
      <c r="O3616" s="133" t="s">
        <v>8668</v>
      </c>
      <c r="P3616" s="135" t="s">
        <v>3775</v>
      </c>
      <c r="Q3616" s="145" t="str">
        <f t="shared" si="57"/>
        <v>64 - PUYOÔ</v>
      </c>
      <c r="R3616" s="140">
        <v>44561</v>
      </c>
      <c r="S3616" s="140">
        <v>44677</v>
      </c>
    </row>
    <row r="3617" spans="14:19">
      <c r="N3617" s="133" t="s">
        <v>8347</v>
      </c>
      <c r="O3617" s="133" t="s">
        <v>8669</v>
      </c>
      <c r="P3617" s="135" t="s">
        <v>3776</v>
      </c>
      <c r="Q3617" s="145" t="str">
        <f t="shared" si="57"/>
        <v>64 - RAMOUS</v>
      </c>
      <c r="R3617" s="140">
        <v>44561</v>
      </c>
      <c r="S3617" s="140">
        <v>44677</v>
      </c>
    </row>
    <row r="3618" spans="14:19">
      <c r="N3618" s="133" t="s">
        <v>8347</v>
      </c>
      <c r="O3618" s="133" t="s">
        <v>8670</v>
      </c>
      <c r="P3618" s="135" t="s">
        <v>3777</v>
      </c>
      <c r="Q3618" s="145" t="str">
        <f t="shared" si="57"/>
        <v>64 - RÉBÉNACQ</v>
      </c>
      <c r="R3618" s="140">
        <v>44598</v>
      </c>
      <c r="S3618" s="140">
        <v>44660</v>
      </c>
    </row>
    <row r="3619" spans="14:19">
      <c r="N3619" s="133" t="s">
        <v>8347</v>
      </c>
      <c r="O3619" s="133" t="s">
        <v>8671</v>
      </c>
      <c r="P3619" s="135" t="s">
        <v>3778</v>
      </c>
      <c r="Q3619" s="145" t="str">
        <f t="shared" si="57"/>
        <v>64 - RIBARROUY</v>
      </c>
      <c r="R3619" s="140">
        <v>44568</v>
      </c>
      <c r="S3619" s="140">
        <v>44677</v>
      </c>
    </row>
    <row r="3620" spans="14:19">
      <c r="N3620" s="133" t="s">
        <v>8347</v>
      </c>
      <c r="O3620" s="133" t="s">
        <v>8672</v>
      </c>
      <c r="P3620" s="135" t="s">
        <v>3779</v>
      </c>
      <c r="Q3620" s="145" t="str">
        <f t="shared" si="57"/>
        <v>64 - RIUPEYROUS</v>
      </c>
      <c r="R3620" s="140">
        <v>44573</v>
      </c>
      <c r="S3620" s="140">
        <v>44676</v>
      </c>
    </row>
    <row r="3621" spans="14:19">
      <c r="N3621" s="133" t="s">
        <v>8347</v>
      </c>
      <c r="O3621" s="133" t="s">
        <v>8673</v>
      </c>
      <c r="P3621" s="135" t="s">
        <v>3780</v>
      </c>
      <c r="Q3621" s="145" t="str">
        <f t="shared" si="57"/>
        <v>64 - RIVEHAUTE</v>
      </c>
      <c r="R3621" s="140">
        <v>44566</v>
      </c>
      <c r="S3621" s="140">
        <v>44660</v>
      </c>
    </row>
    <row r="3622" spans="14:19">
      <c r="N3622" s="133" t="s">
        <v>8347</v>
      </c>
      <c r="O3622" s="133" t="s">
        <v>8674</v>
      </c>
      <c r="P3622" s="135" t="s">
        <v>3781</v>
      </c>
      <c r="Q3622" s="145" t="str">
        <f t="shared" si="57"/>
        <v>64 - RONTIGNON</v>
      </c>
      <c r="R3622" s="140">
        <v>44598</v>
      </c>
      <c r="S3622" s="140">
        <v>44660</v>
      </c>
    </row>
    <row r="3623" spans="14:19">
      <c r="N3623" s="133" t="s">
        <v>8347</v>
      </c>
      <c r="O3623" s="133" t="s">
        <v>8675</v>
      </c>
      <c r="P3623" s="135" t="s">
        <v>3782</v>
      </c>
      <c r="Q3623" s="145" t="str">
        <f t="shared" si="57"/>
        <v>64 - ROQUIAGUE</v>
      </c>
      <c r="R3623" s="140">
        <v>44576</v>
      </c>
      <c r="S3623" s="140">
        <v>44652</v>
      </c>
    </row>
    <row r="3624" spans="14:19">
      <c r="N3624" s="133" t="s">
        <v>8347</v>
      </c>
      <c r="O3624" s="133" t="s">
        <v>8676</v>
      </c>
      <c r="P3624" s="135" t="s">
        <v>3783</v>
      </c>
      <c r="Q3624" s="145" t="str">
        <f t="shared" si="57"/>
        <v>64 - SAINT-ABIT</v>
      </c>
      <c r="R3624" s="140">
        <v>44598</v>
      </c>
      <c r="S3624" s="140">
        <v>44660</v>
      </c>
    </row>
    <row r="3625" spans="14:19">
      <c r="N3625" s="133" t="s">
        <v>8347</v>
      </c>
      <c r="O3625" s="133" t="s">
        <v>8677</v>
      </c>
      <c r="P3625" s="135" t="s">
        <v>3784</v>
      </c>
      <c r="Q3625" s="145" t="str">
        <f t="shared" si="57"/>
        <v>64 - SAINT-ARMOU</v>
      </c>
      <c r="R3625" s="140">
        <v>44573</v>
      </c>
      <c r="S3625" s="140">
        <v>44676</v>
      </c>
    </row>
    <row r="3626" spans="14:19">
      <c r="N3626" s="133" t="s">
        <v>8347</v>
      </c>
      <c r="O3626" s="133" t="s">
        <v>8678</v>
      </c>
      <c r="P3626" s="135" t="s">
        <v>3785</v>
      </c>
      <c r="Q3626" s="145" t="str">
        <f t="shared" si="57"/>
        <v>64 - SAINT-BOÈS</v>
      </c>
      <c r="R3626" s="140">
        <v>44565</v>
      </c>
      <c r="S3626" s="140">
        <v>44677</v>
      </c>
    </row>
    <row r="3627" spans="14:19">
      <c r="N3627" s="133" t="s">
        <v>8347</v>
      </c>
      <c r="O3627" s="133" t="s">
        <v>8679</v>
      </c>
      <c r="P3627" s="135" t="s">
        <v>3786</v>
      </c>
      <c r="Q3627" s="145" t="str">
        <f t="shared" si="57"/>
        <v>64 - SAINT-CASTIN</v>
      </c>
      <c r="R3627" s="140">
        <v>44578</v>
      </c>
      <c r="S3627" s="140">
        <v>44676</v>
      </c>
    </row>
    <row r="3628" spans="14:19">
      <c r="N3628" s="133" t="s">
        <v>8347</v>
      </c>
      <c r="O3628" s="133" t="s">
        <v>8680</v>
      </c>
      <c r="P3628" s="135" t="s">
        <v>3788</v>
      </c>
      <c r="Q3628" s="145" t="str">
        <f t="shared" si="57"/>
        <v>64 - SAINT-DOS</v>
      </c>
      <c r="R3628" s="140">
        <v>44548</v>
      </c>
      <c r="S3628" s="140">
        <v>44666</v>
      </c>
    </row>
    <row r="3629" spans="14:19" ht="24">
      <c r="N3629" s="133" t="s">
        <v>8347</v>
      </c>
      <c r="O3629" s="133" t="s">
        <v>8681</v>
      </c>
      <c r="P3629" s="135" t="s">
        <v>3787</v>
      </c>
      <c r="Q3629" s="145" t="str">
        <f t="shared" si="57"/>
        <v>64 - SAINTE-COLOME</v>
      </c>
      <c r="R3629" s="140">
        <v>44598</v>
      </c>
      <c r="S3629" s="140">
        <v>44660</v>
      </c>
    </row>
    <row r="3630" spans="14:19">
      <c r="N3630" s="133" t="s">
        <v>8347</v>
      </c>
      <c r="O3630" s="133" t="s">
        <v>8682</v>
      </c>
      <c r="P3630" s="135" t="s">
        <v>3789</v>
      </c>
      <c r="Q3630" s="145" t="str">
        <f t="shared" si="57"/>
        <v>64 - SAINT-GIRONS</v>
      </c>
      <c r="R3630" s="140">
        <v>44565</v>
      </c>
      <c r="S3630" s="140">
        <v>44677</v>
      </c>
    </row>
    <row r="3631" spans="14:19" ht="36">
      <c r="N3631" s="133" t="s">
        <v>8347</v>
      </c>
      <c r="O3631" s="133" t="s">
        <v>8683</v>
      </c>
      <c r="P3631" s="135" t="s">
        <v>3790</v>
      </c>
      <c r="Q3631" s="145" t="str">
        <f t="shared" si="57"/>
        <v>64 - SAINT-GLADIE-ARRIVE-MUNEIN</v>
      </c>
      <c r="R3631" s="140">
        <v>44566</v>
      </c>
      <c r="S3631" s="140">
        <v>44666</v>
      </c>
    </row>
    <row r="3632" spans="14:19">
      <c r="N3632" s="133" t="s">
        <v>8347</v>
      </c>
      <c r="O3632" s="133" t="s">
        <v>8684</v>
      </c>
      <c r="P3632" s="135" t="s">
        <v>3791</v>
      </c>
      <c r="Q3632" s="145" t="str">
        <f t="shared" si="57"/>
        <v>64 - SAINT-GOIN</v>
      </c>
      <c r="R3632" s="140">
        <v>44563</v>
      </c>
      <c r="S3632" s="140">
        <v>44658</v>
      </c>
    </row>
    <row r="3633" spans="14:19" ht="24">
      <c r="N3633" s="133" t="s">
        <v>8347</v>
      </c>
      <c r="O3633" s="133" t="s">
        <v>8685</v>
      </c>
      <c r="P3633" s="135" t="s">
        <v>3792</v>
      </c>
      <c r="Q3633" s="145" t="str">
        <f t="shared" si="57"/>
        <v>64 - SAINT-JAMMES</v>
      </c>
      <c r="R3633" s="140">
        <v>44588</v>
      </c>
      <c r="S3633" s="140">
        <v>44676</v>
      </c>
    </row>
    <row r="3634" spans="14:19" ht="24">
      <c r="N3634" s="133" t="s">
        <v>8347</v>
      </c>
      <c r="O3634" s="133" t="s">
        <v>8686</v>
      </c>
      <c r="P3634" s="135" t="s">
        <v>3793</v>
      </c>
      <c r="Q3634" s="145" t="str">
        <f t="shared" si="57"/>
        <v>64 - SAINT-JEAN-POUDGE</v>
      </c>
      <c r="R3634" s="140">
        <v>44568</v>
      </c>
      <c r="S3634" s="140">
        <v>44676</v>
      </c>
    </row>
    <row r="3635" spans="14:19" ht="24">
      <c r="N3635" s="133" t="s">
        <v>8347</v>
      </c>
      <c r="O3635" s="133" t="s">
        <v>8687</v>
      </c>
      <c r="P3635" s="135" t="s">
        <v>3794</v>
      </c>
      <c r="Q3635" s="145" t="str">
        <f t="shared" si="57"/>
        <v>64 - SAINT-JUST-IBARRE</v>
      </c>
      <c r="R3635" s="140">
        <v>44576</v>
      </c>
      <c r="S3635" s="140">
        <v>44652</v>
      </c>
    </row>
    <row r="3636" spans="14:19" ht="36">
      <c r="N3636" s="133" t="s">
        <v>8347</v>
      </c>
      <c r="O3636" s="133" t="s">
        <v>8688</v>
      </c>
      <c r="P3636" s="135" t="s">
        <v>3795</v>
      </c>
      <c r="Q3636" s="145" t="str">
        <f t="shared" si="57"/>
        <v>64 - SAINT-LAURENT-BRETAGNE</v>
      </c>
      <c r="R3636" s="140">
        <v>44576</v>
      </c>
      <c r="S3636" s="140">
        <v>44676</v>
      </c>
    </row>
    <row r="3637" spans="14:19" ht="24">
      <c r="N3637" s="133" t="s">
        <v>8347</v>
      </c>
      <c r="O3637" s="133" t="s">
        <v>8689</v>
      </c>
      <c r="P3637" s="135" t="s">
        <v>3796</v>
      </c>
      <c r="Q3637" s="145" t="str">
        <f t="shared" si="57"/>
        <v>64 - SAINT-MÉDARD</v>
      </c>
      <c r="R3637" s="140">
        <v>44553</v>
      </c>
      <c r="S3637" s="140">
        <v>44677</v>
      </c>
    </row>
    <row r="3638" spans="14:19">
      <c r="N3638" s="133" t="s">
        <v>8347</v>
      </c>
      <c r="O3638" s="133" t="s">
        <v>8690</v>
      </c>
      <c r="P3638" s="135" t="s">
        <v>3797</v>
      </c>
      <c r="Q3638" s="145" t="str">
        <f t="shared" si="57"/>
        <v>64 - SAINT-PALAIS</v>
      </c>
      <c r="R3638" s="140">
        <v>44572</v>
      </c>
      <c r="S3638" s="140">
        <v>44666</v>
      </c>
    </row>
    <row r="3639" spans="14:19" ht="24">
      <c r="N3639" s="133" t="s">
        <v>8347</v>
      </c>
      <c r="O3639" s="133" t="s">
        <v>8691</v>
      </c>
      <c r="P3639" s="135" t="s">
        <v>3798</v>
      </c>
      <c r="Q3639" s="145" t="str">
        <f t="shared" si="57"/>
        <v>64 - SAINT-PÉ-DE-LÉREN</v>
      </c>
      <c r="R3639" s="140">
        <v>44547</v>
      </c>
      <c r="S3639" s="140">
        <v>44666</v>
      </c>
    </row>
    <row r="3640" spans="14:19" ht="24">
      <c r="N3640" s="133" t="s">
        <v>8347</v>
      </c>
      <c r="O3640" s="133" t="s">
        <v>8692</v>
      </c>
      <c r="P3640" s="135" t="s">
        <v>3799</v>
      </c>
      <c r="Q3640" s="145" t="str">
        <f t="shared" si="57"/>
        <v>64 - SAINT-VINCENT</v>
      </c>
      <c r="R3640" s="140">
        <v>44568</v>
      </c>
      <c r="S3640" s="140">
        <v>44660</v>
      </c>
    </row>
    <row r="3641" spans="14:19" ht="24">
      <c r="N3641" s="133" t="s">
        <v>8347</v>
      </c>
      <c r="O3641" s="133" t="s">
        <v>8693</v>
      </c>
      <c r="P3641" s="135" t="s">
        <v>3800</v>
      </c>
      <c r="Q3641" s="145" t="str">
        <f t="shared" si="57"/>
        <v>64 - SALIES-DE-BÉARN</v>
      </c>
      <c r="R3641" s="140">
        <v>44579</v>
      </c>
      <c r="S3641" s="140">
        <v>44676</v>
      </c>
    </row>
    <row r="3642" spans="14:19" ht="24">
      <c r="N3642" s="133" t="s">
        <v>8347</v>
      </c>
      <c r="O3642" s="133" t="s">
        <v>8694</v>
      </c>
      <c r="P3642" s="135" t="s">
        <v>3801</v>
      </c>
      <c r="Q3642" s="145" t="str">
        <f t="shared" si="57"/>
        <v>64 - SALLES-MONGISCARD</v>
      </c>
      <c r="R3642" s="140">
        <v>44565</v>
      </c>
      <c r="S3642" s="140">
        <v>44666</v>
      </c>
    </row>
    <row r="3643" spans="14:19">
      <c r="N3643" s="133" t="s">
        <v>8347</v>
      </c>
      <c r="O3643" s="133" t="s">
        <v>8695</v>
      </c>
      <c r="P3643" s="135" t="s">
        <v>3802</v>
      </c>
      <c r="Q3643" s="145" t="str">
        <f t="shared" si="57"/>
        <v>64 - SALLESPISSE</v>
      </c>
      <c r="R3643" s="140">
        <v>44559</v>
      </c>
      <c r="S3643" s="140">
        <v>44677</v>
      </c>
    </row>
    <row r="3644" spans="14:19">
      <c r="N3644" s="133" t="s">
        <v>8347</v>
      </c>
      <c r="O3644" s="133" t="s">
        <v>8696</v>
      </c>
      <c r="P3644" s="135" t="s">
        <v>3803</v>
      </c>
      <c r="Q3644" s="145" t="str">
        <f t="shared" si="57"/>
        <v>64 - SAMES</v>
      </c>
      <c r="R3644" s="140">
        <v>44547</v>
      </c>
      <c r="S3644" s="140">
        <v>44652</v>
      </c>
    </row>
    <row r="3645" spans="14:19" ht="24">
      <c r="N3645" s="133" t="s">
        <v>8347</v>
      </c>
      <c r="O3645" s="133" t="s">
        <v>8697</v>
      </c>
      <c r="P3645" s="135" t="s">
        <v>3804</v>
      </c>
      <c r="Q3645" s="145" t="str">
        <f t="shared" si="57"/>
        <v>64 - SAMSONS-LION</v>
      </c>
      <c r="R3645" s="140">
        <v>44560</v>
      </c>
      <c r="S3645" s="140">
        <v>44652</v>
      </c>
    </row>
    <row r="3646" spans="14:19">
      <c r="N3646" s="133" t="s">
        <v>8347</v>
      </c>
      <c r="O3646" s="133" t="s">
        <v>8698</v>
      </c>
      <c r="P3646" s="135" t="s">
        <v>3805</v>
      </c>
      <c r="Q3646" s="145" t="str">
        <f t="shared" si="57"/>
        <v>64 - SARPOURENX</v>
      </c>
      <c r="R3646" s="140">
        <v>44565</v>
      </c>
      <c r="S3646" s="140">
        <v>44658</v>
      </c>
    </row>
    <row r="3647" spans="14:19">
      <c r="N3647" s="133" t="s">
        <v>8347</v>
      </c>
      <c r="O3647" s="133" t="s">
        <v>8699</v>
      </c>
      <c r="P3647" s="135" t="s">
        <v>3806</v>
      </c>
      <c r="Q3647" s="145" t="str">
        <f t="shared" si="57"/>
        <v>64 - SAUBOLE</v>
      </c>
      <c r="R3647" s="140">
        <v>44560</v>
      </c>
      <c r="S3647" s="140">
        <v>44676</v>
      </c>
    </row>
    <row r="3648" spans="14:19">
      <c r="N3648" s="133" t="s">
        <v>8347</v>
      </c>
      <c r="O3648" s="133" t="s">
        <v>8700</v>
      </c>
      <c r="P3648" s="135" t="s">
        <v>3807</v>
      </c>
      <c r="Q3648" s="145" t="str">
        <f t="shared" si="57"/>
        <v>64 - SAUCÈDE</v>
      </c>
      <c r="R3648" s="140">
        <v>44563</v>
      </c>
      <c r="S3648" s="140">
        <v>44658</v>
      </c>
    </row>
    <row r="3649" spans="14:19" ht="36">
      <c r="N3649" s="133" t="s">
        <v>8347</v>
      </c>
      <c r="O3649" s="133" t="s">
        <v>8701</v>
      </c>
      <c r="P3649" s="135" t="s">
        <v>3808</v>
      </c>
      <c r="Q3649" s="145" t="str">
        <f t="shared" si="57"/>
        <v>64 - SAUGUIS-SAINT-ÉTIENNE</v>
      </c>
      <c r="R3649" s="140">
        <v>44576</v>
      </c>
      <c r="S3649" s="140">
        <v>44652</v>
      </c>
    </row>
    <row r="3650" spans="14:19" ht="24">
      <c r="N3650" s="133" t="s">
        <v>8347</v>
      </c>
      <c r="O3650" s="133" t="s">
        <v>8702</v>
      </c>
      <c r="P3650" s="135" t="s">
        <v>3809</v>
      </c>
      <c r="Q3650" s="145" t="str">
        <f t="shared" si="57"/>
        <v>64 - SAULT-DE-NAVAILLES</v>
      </c>
      <c r="R3650" s="140">
        <v>44555</v>
      </c>
      <c r="S3650" s="140">
        <v>44677</v>
      </c>
    </row>
    <row r="3651" spans="14:19">
      <c r="N3651" s="133" t="s">
        <v>8347</v>
      </c>
      <c r="O3651" s="133" t="s">
        <v>8703</v>
      </c>
      <c r="P3651" s="135" t="s">
        <v>3810</v>
      </c>
      <c r="Q3651" s="145" t="str">
        <f t="shared" si="57"/>
        <v>64 - SAUVAGNON</v>
      </c>
      <c r="R3651" s="140">
        <v>44588</v>
      </c>
      <c r="S3651" s="140">
        <v>44676</v>
      </c>
    </row>
    <row r="3652" spans="14:19">
      <c r="N3652" s="133" t="s">
        <v>8347</v>
      </c>
      <c r="O3652" s="133" t="s">
        <v>8704</v>
      </c>
      <c r="P3652" s="135" t="s">
        <v>3811</v>
      </c>
      <c r="Q3652" s="145" t="str">
        <f t="shared" si="57"/>
        <v>64 - SAUVELADE</v>
      </c>
      <c r="R3652" s="140">
        <v>44577</v>
      </c>
      <c r="S3652" s="140">
        <v>44660</v>
      </c>
    </row>
    <row r="3653" spans="14:19" ht="24">
      <c r="N3653" s="133" t="s">
        <v>8347</v>
      </c>
      <c r="O3653" s="133" t="s">
        <v>8705</v>
      </c>
      <c r="P3653" s="135" t="s">
        <v>3812</v>
      </c>
      <c r="Q3653" s="145" t="str">
        <f t="shared" si="57"/>
        <v>64 - SAUVETERRE-DE-BÉARN</v>
      </c>
      <c r="R3653" s="140">
        <v>44579</v>
      </c>
      <c r="S3653" s="140">
        <v>44676</v>
      </c>
    </row>
    <row r="3654" spans="14:19">
      <c r="N3654" s="133" t="s">
        <v>8347</v>
      </c>
      <c r="O3654" s="133" t="s">
        <v>8706</v>
      </c>
      <c r="P3654" s="135" t="s">
        <v>3813</v>
      </c>
      <c r="Q3654" s="145" t="str">
        <f t="shared" si="57"/>
        <v>64 - SÉBY</v>
      </c>
      <c r="R3654" s="140">
        <v>44573</v>
      </c>
      <c r="S3654" s="140">
        <v>44676</v>
      </c>
    </row>
    <row r="3655" spans="14:19" ht="24">
      <c r="N3655" s="133" t="s">
        <v>8347</v>
      </c>
      <c r="O3655" s="133" t="s">
        <v>8707</v>
      </c>
      <c r="P3655" s="135" t="s">
        <v>3814</v>
      </c>
      <c r="Q3655" s="145" t="str">
        <f t="shared" si="57"/>
        <v>64 - SEDZE-MAUBECQ</v>
      </c>
      <c r="R3655" s="140">
        <v>44560</v>
      </c>
      <c r="S3655" s="140">
        <v>44676</v>
      </c>
    </row>
    <row r="3656" spans="14:19">
      <c r="N3656" s="133" t="s">
        <v>8347</v>
      </c>
      <c r="O3656" s="133" t="s">
        <v>8708</v>
      </c>
      <c r="P3656" s="135" t="s">
        <v>3815</v>
      </c>
      <c r="Q3656" s="145" t="str">
        <f t="shared" si="57"/>
        <v>64 - SEDZÈRE</v>
      </c>
      <c r="R3656" s="140">
        <v>44593</v>
      </c>
      <c r="S3656" s="140">
        <v>44676</v>
      </c>
    </row>
    <row r="3657" spans="14:19" ht="24">
      <c r="N3657" s="133" t="s">
        <v>8347</v>
      </c>
      <c r="O3657" s="133" t="s">
        <v>8709</v>
      </c>
      <c r="P3657" s="135" t="s">
        <v>3816</v>
      </c>
      <c r="Q3657" s="145" t="str">
        <f t="shared" si="57"/>
        <v>64 - SÉMÉACQ-BLACHON</v>
      </c>
      <c r="R3657" s="140">
        <v>44568</v>
      </c>
      <c r="S3657" s="140">
        <v>44652</v>
      </c>
    </row>
    <row r="3658" spans="14:19">
      <c r="N3658" s="133" t="s">
        <v>8347</v>
      </c>
      <c r="O3658" s="133" t="s">
        <v>8710</v>
      </c>
      <c r="P3658" s="135" t="s">
        <v>3817</v>
      </c>
      <c r="Q3658" s="145" t="str">
        <f t="shared" si="57"/>
        <v>64 - SENDETS</v>
      </c>
      <c r="R3658" s="140">
        <v>44593</v>
      </c>
      <c r="S3658" s="140">
        <v>44676</v>
      </c>
    </row>
    <row r="3659" spans="14:19" ht="24">
      <c r="N3659" s="133" t="s">
        <v>8347</v>
      </c>
      <c r="O3659" s="133" t="s">
        <v>8711</v>
      </c>
      <c r="P3659" s="135" t="s">
        <v>3818</v>
      </c>
      <c r="Q3659" s="145" t="str">
        <f t="shared" ref="Q3659:Q3722" si="58">CONCATENATE(N3659," - ",P3659)</f>
        <v>64 - SERRES-CASTET</v>
      </c>
      <c r="R3659" s="140">
        <v>44588</v>
      </c>
      <c r="S3659" s="140">
        <v>44676</v>
      </c>
    </row>
    <row r="3660" spans="14:19" ht="24">
      <c r="N3660" s="133" t="s">
        <v>8347</v>
      </c>
      <c r="O3660" s="133" t="s">
        <v>8712</v>
      </c>
      <c r="P3660" s="135" t="s">
        <v>3819</v>
      </c>
      <c r="Q3660" s="145" t="str">
        <f t="shared" si="58"/>
        <v>64 - SERRES-MORLAÀS</v>
      </c>
      <c r="R3660" s="140">
        <v>44593</v>
      </c>
      <c r="S3660" s="140">
        <v>44676</v>
      </c>
    </row>
    <row r="3661" spans="14:19">
      <c r="N3661" s="133" t="s">
        <v>8347</v>
      </c>
      <c r="O3661" s="133" t="s">
        <v>8713</v>
      </c>
      <c r="P3661" s="135" t="s">
        <v>3821</v>
      </c>
      <c r="Q3661" s="145" t="str">
        <f t="shared" si="58"/>
        <v>64 - SÉVIGNACQ</v>
      </c>
      <c r="R3661" s="140">
        <v>44569</v>
      </c>
      <c r="S3661" s="140">
        <v>44676</v>
      </c>
    </row>
    <row r="3662" spans="14:19" ht="24">
      <c r="N3662" s="133" t="s">
        <v>8347</v>
      </c>
      <c r="O3662" s="133" t="s">
        <v>8714</v>
      </c>
      <c r="P3662" s="135" t="s">
        <v>3820</v>
      </c>
      <c r="Q3662" s="145" t="str">
        <f t="shared" si="58"/>
        <v>64 - SÉVIGNACQ-MEYRACQ</v>
      </c>
      <c r="R3662" s="140">
        <v>44598</v>
      </c>
      <c r="S3662" s="140">
        <v>44660</v>
      </c>
    </row>
    <row r="3663" spans="14:19">
      <c r="N3663" s="133" t="s">
        <v>8347</v>
      </c>
      <c r="O3663" s="133" t="s">
        <v>8715</v>
      </c>
      <c r="P3663" s="135" t="s">
        <v>3822</v>
      </c>
      <c r="Q3663" s="145" t="str">
        <f t="shared" si="58"/>
        <v>64 - SIMACOURBE</v>
      </c>
      <c r="R3663" s="140">
        <v>44560</v>
      </c>
      <c r="S3663" s="140">
        <v>44676</v>
      </c>
    </row>
    <row r="3664" spans="14:19">
      <c r="N3664" s="133" t="s">
        <v>8347</v>
      </c>
      <c r="O3664" s="133" t="s">
        <v>8716</v>
      </c>
      <c r="P3664" s="135" t="s">
        <v>3823</v>
      </c>
      <c r="Q3664" s="145" t="str">
        <f t="shared" si="58"/>
        <v>64 - SOUMOULOU</v>
      </c>
      <c r="R3664" s="140">
        <v>44590</v>
      </c>
      <c r="S3664" s="140">
        <v>44660</v>
      </c>
    </row>
    <row r="3665" spans="14:19">
      <c r="N3665" s="133" t="s">
        <v>8347</v>
      </c>
      <c r="O3665" s="133" t="s">
        <v>8717</v>
      </c>
      <c r="P3665" s="135" t="s">
        <v>3824</v>
      </c>
      <c r="Q3665" s="145" t="str">
        <f t="shared" si="58"/>
        <v>64 - SUS</v>
      </c>
      <c r="R3665" s="140">
        <v>44563</v>
      </c>
      <c r="S3665" s="140">
        <v>44660</v>
      </c>
    </row>
    <row r="3666" spans="14:19">
      <c r="N3666" s="133" t="s">
        <v>8347</v>
      </c>
      <c r="O3666" s="133" t="s">
        <v>8718</v>
      </c>
      <c r="P3666" s="135" t="s">
        <v>3825</v>
      </c>
      <c r="Q3666" s="145" t="str">
        <f t="shared" si="58"/>
        <v>64 - SUSMIOU</v>
      </c>
      <c r="R3666" s="140">
        <v>44563</v>
      </c>
      <c r="S3666" s="140">
        <v>44660</v>
      </c>
    </row>
    <row r="3667" spans="14:19" ht="24">
      <c r="N3667" s="133" t="s">
        <v>8347</v>
      </c>
      <c r="O3667" s="133" t="s">
        <v>8719</v>
      </c>
      <c r="P3667" s="135" t="s">
        <v>3826</v>
      </c>
      <c r="Q3667" s="145" t="str">
        <f t="shared" si="58"/>
        <v>64 - TABAILLE-USQUAIN</v>
      </c>
      <c r="R3667" s="140">
        <v>44566</v>
      </c>
      <c r="S3667" s="140">
        <v>44666</v>
      </c>
    </row>
    <row r="3668" spans="14:19" ht="24">
      <c r="N3668" s="133" t="s">
        <v>8347</v>
      </c>
      <c r="O3668" s="133" t="s">
        <v>8720</v>
      </c>
      <c r="P3668" s="135" t="s">
        <v>3827</v>
      </c>
      <c r="Q3668" s="145" t="str">
        <f t="shared" si="58"/>
        <v>64 - TADOUSSE-USSAU</v>
      </c>
      <c r="R3668" s="140">
        <v>44568</v>
      </c>
      <c r="S3668" s="140">
        <v>44676</v>
      </c>
    </row>
    <row r="3669" spans="14:19" ht="36">
      <c r="N3669" s="133" t="s">
        <v>8347</v>
      </c>
      <c r="O3669" s="133" t="s">
        <v>8721</v>
      </c>
      <c r="P3669" s="135" t="s">
        <v>3828</v>
      </c>
      <c r="Q3669" s="145" t="str">
        <f t="shared" si="58"/>
        <v>64 - TARON-SADIRAC-VIELLENAVE</v>
      </c>
      <c r="R3669" s="140">
        <v>44568</v>
      </c>
      <c r="S3669" s="140">
        <v>44677</v>
      </c>
    </row>
    <row r="3670" spans="14:19">
      <c r="N3670" s="133" t="s">
        <v>8347</v>
      </c>
      <c r="O3670" s="133" t="s">
        <v>8722</v>
      </c>
      <c r="P3670" s="135" t="s">
        <v>3829</v>
      </c>
      <c r="Q3670" s="145" t="str">
        <f t="shared" si="58"/>
        <v>64 - THÈZE</v>
      </c>
      <c r="R3670" s="140">
        <v>44569</v>
      </c>
      <c r="S3670" s="140">
        <v>44676</v>
      </c>
    </row>
    <row r="3671" spans="14:19">
      <c r="N3671" s="133" t="s">
        <v>8347</v>
      </c>
      <c r="O3671" s="133" t="s">
        <v>8723</v>
      </c>
      <c r="P3671" s="135" t="s">
        <v>3830</v>
      </c>
      <c r="Q3671" s="145" t="str">
        <f t="shared" si="58"/>
        <v>64 - TROIS-VILLES</v>
      </c>
      <c r="R3671" s="140">
        <v>44576</v>
      </c>
      <c r="S3671" s="140">
        <v>44652</v>
      </c>
    </row>
    <row r="3672" spans="14:19">
      <c r="N3672" s="133" t="s">
        <v>8347</v>
      </c>
      <c r="O3672" s="133" t="s">
        <v>8724</v>
      </c>
      <c r="P3672" s="135" t="s">
        <v>3831</v>
      </c>
      <c r="Q3672" s="145" t="str">
        <f t="shared" si="58"/>
        <v>64 - UHART-MIXE</v>
      </c>
      <c r="R3672" s="140">
        <v>44572</v>
      </c>
      <c r="S3672" s="140">
        <v>44652</v>
      </c>
    </row>
    <row r="3673" spans="14:19">
      <c r="N3673" s="133" t="s">
        <v>8347</v>
      </c>
      <c r="O3673" s="133" t="s">
        <v>8725</v>
      </c>
      <c r="P3673" s="135" t="s">
        <v>3832</v>
      </c>
      <c r="Q3673" s="145" t="str">
        <f t="shared" si="58"/>
        <v>64 - UROST</v>
      </c>
      <c r="R3673" s="140">
        <v>44560</v>
      </c>
      <c r="S3673" s="140">
        <v>44676</v>
      </c>
    </row>
    <row r="3674" spans="14:19">
      <c r="N3674" s="133" t="s">
        <v>8347</v>
      </c>
      <c r="O3674" s="133" t="s">
        <v>8726</v>
      </c>
      <c r="P3674" s="135" t="s">
        <v>3833</v>
      </c>
      <c r="Q3674" s="145" t="str">
        <f t="shared" si="58"/>
        <v>64 - URT</v>
      </c>
      <c r="R3674" s="140">
        <v>44547</v>
      </c>
      <c r="S3674" s="140">
        <v>44652</v>
      </c>
    </row>
    <row r="3675" spans="14:19">
      <c r="N3675" s="133" t="s">
        <v>8347</v>
      </c>
      <c r="O3675" s="133" t="s">
        <v>8727</v>
      </c>
      <c r="P3675" s="135" t="s">
        <v>3834</v>
      </c>
      <c r="Q3675" s="145" t="str">
        <f t="shared" si="58"/>
        <v>64 - UZAN</v>
      </c>
      <c r="R3675" s="140">
        <v>44553</v>
      </c>
      <c r="S3675" s="140">
        <v>44652</v>
      </c>
    </row>
    <row r="3676" spans="14:19">
      <c r="N3676" s="133" t="s">
        <v>8347</v>
      </c>
      <c r="O3676" s="133" t="s">
        <v>8728</v>
      </c>
      <c r="P3676" s="135" t="s">
        <v>3835</v>
      </c>
      <c r="Q3676" s="145" t="str">
        <f t="shared" si="58"/>
        <v>64 - UZEIN</v>
      </c>
      <c r="R3676" s="140">
        <v>44593</v>
      </c>
      <c r="S3676" s="140">
        <v>44676</v>
      </c>
    </row>
    <row r="3677" spans="14:19">
      <c r="N3677" s="133" t="s">
        <v>8347</v>
      </c>
      <c r="O3677" s="133" t="s">
        <v>8729</v>
      </c>
      <c r="P3677" s="135" t="s">
        <v>3836</v>
      </c>
      <c r="Q3677" s="145" t="str">
        <f t="shared" si="58"/>
        <v>64 - UZOS</v>
      </c>
      <c r="R3677" s="140">
        <v>44598</v>
      </c>
      <c r="S3677" s="140">
        <v>44660</v>
      </c>
    </row>
    <row r="3678" spans="14:19">
      <c r="N3678" s="133" t="s">
        <v>8347</v>
      </c>
      <c r="O3678" s="133" t="s">
        <v>8730</v>
      </c>
      <c r="P3678" s="135" t="s">
        <v>3837</v>
      </c>
      <c r="Q3678" s="145" t="str">
        <f t="shared" si="58"/>
        <v>64 - VERDETS</v>
      </c>
      <c r="R3678" s="140">
        <v>44563</v>
      </c>
      <c r="S3678" s="140">
        <v>44652</v>
      </c>
    </row>
    <row r="3679" spans="14:19">
      <c r="N3679" s="133" t="s">
        <v>8347</v>
      </c>
      <c r="O3679" s="133" t="s">
        <v>8731</v>
      </c>
      <c r="P3679" s="135" t="s">
        <v>3838</v>
      </c>
      <c r="Q3679" s="145" t="str">
        <f t="shared" si="58"/>
        <v>64 - VIALER</v>
      </c>
      <c r="R3679" s="140">
        <v>44568</v>
      </c>
      <c r="S3679" s="140">
        <v>44676</v>
      </c>
    </row>
    <row r="3680" spans="14:19" ht="36">
      <c r="N3680" s="133" t="s">
        <v>8347</v>
      </c>
      <c r="O3680" s="133" t="s">
        <v>8732</v>
      </c>
      <c r="P3680" s="135" t="s">
        <v>3839</v>
      </c>
      <c r="Q3680" s="145" t="str">
        <f t="shared" si="58"/>
        <v>64 - VIELLENAVE-DE-NAVARRENX</v>
      </c>
      <c r="R3680" s="140">
        <v>44565</v>
      </c>
      <c r="S3680" s="140">
        <v>44660</v>
      </c>
    </row>
    <row r="3681" spans="14:19">
      <c r="N3681" s="133" t="s">
        <v>8347</v>
      </c>
      <c r="O3681" s="133" t="s">
        <v>8733</v>
      </c>
      <c r="P3681" s="135" t="s">
        <v>3840</v>
      </c>
      <c r="Q3681" s="145" t="str">
        <f t="shared" si="58"/>
        <v>64 - VIELLESÉGURE</v>
      </c>
      <c r="R3681" s="140">
        <v>44563</v>
      </c>
      <c r="S3681" s="140">
        <v>44660</v>
      </c>
    </row>
    <row r="3682" spans="14:19">
      <c r="N3682" s="133" t="s">
        <v>8347</v>
      </c>
      <c r="O3682" s="133" t="s">
        <v>8734</v>
      </c>
      <c r="P3682" s="135" t="s">
        <v>3841</v>
      </c>
      <c r="Q3682" s="145" t="str">
        <f t="shared" si="58"/>
        <v>64 - VIGNES</v>
      </c>
      <c r="R3682" s="140">
        <v>44553</v>
      </c>
      <c r="S3682" s="140">
        <v>44676</v>
      </c>
    </row>
    <row r="3683" spans="14:19" ht="36">
      <c r="N3683" s="133" t="s">
        <v>8347</v>
      </c>
      <c r="O3683" s="133" t="s">
        <v>8735</v>
      </c>
      <c r="P3683" s="135" t="s">
        <v>3842</v>
      </c>
      <c r="Q3683" s="145" t="str">
        <f t="shared" si="58"/>
        <v>64 - VIODOS-ABENSE-DE-BAS</v>
      </c>
      <c r="R3683" s="140">
        <v>44566</v>
      </c>
      <c r="S3683" s="140">
        <v>44652</v>
      </c>
    </row>
    <row r="3684" spans="14:19">
      <c r="N3684" s="133" t="s">
        <v>8347</v>
      </c>
      <c r="O3684" s="133" t="s">
        <v>8736</v>
      </c>
      <c r="P3684" s="135" t="s">
        <v>3843</v>
      </c>
      <c r="Q3684" s="145" t="str">
        <f t="shared" si="58"/>
        <v>64 - VIVEN</v>
      </c>
      <c r="R3684" s="140">
        <v>44573</v>
      </c>
      <c r="S3684" s="140">
        <v>44676</v>
      </c>
    </row>
    <row r="3685" spans="14:19">
      <c r="N3685" s="133" t="s">
        <v>8737</v>
      </c>
      <c r="O3685" s="133" t="s">
        <v>8738</v>
      </c>
      <c r="P3685" s="135" t="s">
        <v>3844</v>
      </c>
      <c r="Q3685" s="145" t="str">
        <f t="shared" si="58"/>
        <v>65 - ADE</v>
      </c>
      <c r="R3685" s="140">
        <v>44571</v>
      </c>
      <c r="S3685" s="140">
        <v>44652</v>
      </c>
    </row>
    <row r="3686" spans="14:19">
      <c r="N3686" s="133" t="s">
        <v>8737</v>
      </c>
      <c r="O3686" s="133" t="s">
        <v>8739</v>
      </c>
      <c r="P3686" s="135" t="s">
        <v>3845</v>
      </c>
      <c r="Q3686" s="145" t="str">
        <f t="shared" si="58"/>
        <v>65 - ALLIER</v>
      </c>
      <c r="R3686" s="140"/>
      <c r="S3686" s="140"/>
    </row>
    <row r="3687" spans="14:19">
      <c r="N3687" s="133" t="s">
        <v>8737</v>
      </c>
      <c r="O3687" s="133" t="s">
        <v>8740</v>
      </c>
      <c r="P3687" s="135" t="s">
        <v>3846</v>
      </c>
      <c r="Q3687" s="145" t="str">
        <f t="shared" si="58"/>
        <v>65 - ANDREST</v>
      </c>
      <c r="R3687" s="140">
        <v>44580</v>
      </c>
      <c r="S3687" s="140">
        <v>44652</v>
      </c>
    </row>
    <row r="3688" spans="14:19">
      <c r="N3688" s="133" t="s">
        <v>8737</v>
      </c>
      <c r="O3688" s="133" t="s">
        <v>8741</v>
      </c>
      <c r="P3688" s="135" t="s">
        <v>3847</v>
      </c>
      <c r="Q3688" s="145" t="str">
        <f t="shared" si="58"/>
        <v>65 - ANGOS</v>
      </c>
      <c r="R3688" s="140">
        <v>44608</v>
      </c>
      <c r="S3688" s="140">
        <v>44686</v>
      </c>
    </row>
    <row r="3689" spans="14:19">
      <c r="N3689" s="133" t="s">
        <v>8737</v>
      </c>
      <c r="O3689" s="133" t="s">
        <v>8742</v>
      </c>
      <c r="P3689" s="135" t="s">
        <v>3849</v>
      </c>
      <c r="Q3689" s="145" t="str">
        <f t="shared" si="58"/>
        <v>65 - ANSOST</v>
      </c>
      <c r="R3689" s="140"/>
      <c r="S3689" s="140"/>
    </row>
    <row r="3690" spans="14:19">
      <c r="N3690" s="133" t="s">
        <v>8737</v>
      </c>
      <c r="O3690" s="133" t="s">
        <v>8743</v>
      </c>
      <c r="P3690" s="135" t="s">
        <v>3850</v>
      </c>
      <c r="Q3690" s="145" t="str">
        <f t="shared" si="58"/>
        <v>65 - ANTIN</v>
      </c>
      <c r="R3690" s="140">
        <v>44604</v>
      </c>
      <c r="S3690" s="140">
        <v>44686</v>
      </c>
    </row>
    <row r="3691" spans="14:19">
      <c r="N3691" s="133" t="s">
        <v>8737</v>
      </c>
      <c r="O3691" s="133" t="s">
        <v>8744</v>
      </c>
      <c r="P3691" s="135" t="s">
        <v>3851</v>
      </c>
      <c r="Q3691" s="145" t="str">
        <f t="shared" si="58"/>
        <v>65 - ANTIST</v>
      </c>
      <c r="R3691" s="140"/>
      <c r="S3691" s="140"/>
    </row>
    <row r="3692" spans="14:19" ht="24">
      <c r="N3692" s="133" t="s">
        <v>8737</v>
      </c>
      <c r="O3692" s="133" t="s">
        <v>8745</v>
      </c>
      <c r="P3692" s="135" t="s">
        <v>3852</v>
      </c>
      <c r="Q3692" s="145" t="str">
        <f t="shared" si="58"/>
        <v>65 - ARCIZAC-ADOUR</v>
      </c>
      <c r="R3692" s="140"/>
      <c r="S3692" s="140"/>
    </row>
    <row r="3693" spans="14:19" ht="24">
      <c r="N3693" s="133" t="s">
        <v>8737</v>
      </c>
      <c r="O3693" s="133" t="s">
        <v>8746</v>
      </c>
      <c r="P3693" s="135" t="s">
        <v>3853</v>
      </c>
      <c r="Q3693" s="145" t="str">
        <f t="shared" si="58"/>
        <v>65 - ARCIZAC-EZ-ANGLES</v>
      </c>
      <c r="R3693" s="140">
        <v>44571</v>
      </c>
      <c r="S3693" s="140">
        <v>44652</v>
      </c>
    </row>
    <row r="3694" spans="14:19" ht="24">
      <c r="N3694" s="133" t="s">
        <v>8737</v>
      </c>
      <c r="O3694" s="133" t="s">
        <v>8747</v>
      </c>
      <c r="P3694" s="135" t="s">
        <v>3854</v>
      </c>
      <c r="Q3694" s="145" t="str">
        <f t="shared" si="58"/>
        <v>65 - ARIES-ESPENAN</v>
      </c>
      <c r="R3694" s="140">
        <v>44622</v>
      </c>
      <c r="S3694" s="140">
        <v>44686</v>
      </c>
    </row>
    <row r="3695" spans="14:19" ht="24">
      <c r="N3695" s="133" t="s">
        <v>8737</v>
      </c>
      <c r="O3695" s="133" t="s">
        <v>8748</v>
      </c>
      <c r="P3695" s="135" t="s">
        <v>3941</v>
      </c>
      <c r="Q3695" s="145" t="str">
        <f t="shared" si="58"/>
        <v>65 - ARRAYOU-LAHITTE</v>
      </c>
      <c r="R3695" s="140"/>
      <c r="S3695" s="140"/>
    </row>
    <row r="3696" spans="14:19" ht="24">
      <c r="N3696" s="133" t="s">
        <v>8737</v>
      </c>
      <c r="O3696" s="133" t="s">
        <v>8749</v>
      </c>
      <c r="P3696" s="135" t="s">
        <v>3855</v>
      </c>
      <c r="Q3696" s="145" t="str">
        <f t="shared" si="58"/>
        <v>65 - ARRODETS-EZ-ANGLES</v>
      </c>
      <c r="R3696" s="140"/>
      <c r="S3696" s="140"/>
    </row>
    <row r="3697" spans="14:19">
      <c r="N3697" s="133" t="s">
        <v>8737</v>
      </c>
      <c r="O3697" s="133" t="s">
        <v>8750</v>
      </c>
      <c r="P3697" s="135" t="s">
        <v>3856</v>
      </c>
      <c r="Q3697" s="145" t="str">
        <f t="shared" si="58"/>
        <v>65 - ARTAGNAN</v>
      </c>
      <c r="R3697" s="140">
        <v>44580</v>
      </c>
      <c r="S3697" s="140">
        <v>44652</v>
      </c>
    </row>
    <row r="3698" spans="14:19">
      <c r="N3698" s="133" t="s">
        <v>8737</v>
      </c>
      <c r="O3698" s="133" t="s">
        <v>8751</v>
      </c>
      <c r="P3698" s="135" t="s">
        <v>3857</v>
      </c>
      <c r="Q3698" s="145" t="str">
        <f t="shared" si="58"/>
        <v>65 - ARTIGUES</v>
      </c>
      <c r="R3698" s="140">
        <v>44571</v>
      </c>
      <c r="S3698" s="140">
        <v>44652</v>
      </c>
    </row>
    <row r="3699" spans="14:19" ht="24">
      <c r="N3699" s="133" t="s">
        <v>8737</v>
      </c>
      <c r="O3699" s="133" t="s">
        <v>8752</v>
      </c>
      <c r="P3699" s="135" t="s">
        <v>3858</v>
      </c>
      <c r="Q3699" s="145" t="str">
        <f t="shared" si="58"/>
        <v>65 - ASPIN-EN-LAVEDAN</v>
      </c>
      <c r="R3699" s="140">
        <v>44571</v>
      </c>
      <c r="S3699" s="140">
        <v>44652</v>
      </c>
    </row>
    <row r="3700" spans="14:19">
      <c r="N3700" s="133" t="s">
        <v>8737</v>
      </c>
      <c r="O3700" s="133" t="s">
        <v>8753</v>
      </c>
      <c r="P3700" s="135" t="s">
        <v>3859</v>
      </c>
      <c r="Q3700" s="145" t="str">
        <f t="shared" si="58"/>
        <v>65 - ASTUGUE</v>
      </c>
      <c r="R3700" s="140"/>
      <c r="S3700" s="140"/>
    </row>
    <row r="3701" spans="14:19">
      <c r="N3701" s="133" t="s">
        <v>8737</v>
      </c>
      <c r="O3701" s="133" t="s">
        <v>8754</v>
      </c>
      <c r="P3701" s="135" t="s">
        <v>3860</v>
      </c>
      <c r="Q3701" s="145" t="str">
        <f t="shared" si="58"/>
        <v>65 - AUBAREDE</v>
      </c>
      <c r="R3701" s="140">
        <v>44604</v>
      </c>
      <c r="S3701" s="140">
        <v>44686</v>
      </c>
    </row>
    <row r="3702" spans="14:19">
      <c r="N3702" s="133" t="s">
        <v>8737</v>
      </c>
      <c r="O3702" s="133" t="s">
        <v>8755</v>
      </c>
      <c r="P3702" s="135" t="s">
        <v>3861</v>
      </c>
      <c r="Q3702" s="145" t="str">
        <f t="shared" si="58"/>
        <v>65 - AUREILHAN</v>
      </c>
      <c r="R3702" s="140">
        <v>44580</v>
      </c>
      <c r="S3702" s="140">
        <v>44686</v>
      </c>
    </row>
    <row r="3703" spans="14:19">
      <c r="N3703" s="133" t="s">
        <v>8737</v>
      </c>
      <c r="O3703" s="133" t="s">
        <v>8756</v>
      </c>
      <c r="P3703" s="135" t="s">
        <v>1126</v>
      </c>
      <c r="Q3703" s="145" t="str">
        <f t="shared" si="58"/>
        <v>65 - AURENSAN</v>
      </c>
      <c r="R3703" s="140">
        <v>44580</v>
      </c>
      <c r="S3703" s="140">
        <v>44686</v>
      </c>
    </row>
    <row r="3704" spans="14:19">
      <c r="N3704" s="133" t="s">
        <v>8737</v>
      </c>
      <c r="O3704" s="133" t="s">
        <v>8757</v>
      </c>
      <c r="P3704" s="135" t="s">
        <v>3862</v>
      </c>
      <c r="Q3704" s="145" t="str">
        <f t="shared" si="58"/>
        <v>65 - AURIEBAT</v>
      </c>
      <c r="R3704" s="140">
        <v>44581</v>
      </c>
      <c r="S3704" s="140">
        <v>44652</v>
      </c>
    </row>
    <row r="3705" spans="14:19">
      <c r="N3705" s="133" t="s">
        <v>8737</v>
      </c>
      <c r="O3705" s="133" t="s">
        <v>8758</v>
      </c>
      <c r="P3705" s="135" t="s">
        <v>3863</v>
      </c>
      <c r="Q3705" s="145" t="str">
        <f t="shared" si="58"/>
        <v>65 - AVERAN</v>
      </c>
      <c r="R3705" s="140">
        <v>44571</v>
      </c>
      <c r="S3705" s="140">
        <v>44652</v>
      </c>
    </row>
    <row r="3706" spans="14:19">
      <c r="N3706" s="133" t="s">
        <v>8737</v>
      </c>
      <c r="O3706" s="133" t="s">
        <v>8759</v>
      </c>
      <c r="P3706" s="135" t="s">
        <v>3864</v>
      </c>
      <c r="Q3706" s="145" t="str">
        <f t="shared" si="58"/>
        <v>65 - AZEREIX</v>
      </c>
      <c r="R3706" s="140">
        <v>44571</v>
      </c>
      <c r="S3706" s="140">
        <v>44652</v>
      </c>
    </row>
    <row r="3707" spans="14:19">
      <c r="N3707" s="133" t="s">
        <v>8737</v>
      </c>
      <c r="O3707" s="133" t="s">
        <v>8760</v>
      </c>
      <c r="P3707" s="135" t="s">
        <v>3865</v>
      </c>
      <c r="Q3707" s="145" t="str">
        <f t="shared" si="58"/>
        <v>65 - BARBACHEN</v>
      </c>
      <c r="R3707" s="140"/>
      <c r="S3707" s="140"/>
    </row>
    <row r="3708" spans="14:19" ht="24">
      <c r="N3708" s="133" t="s">
        <v>8737</v>
      </c>
      <c r="O3708" s="133" t="s">
        <v>8761</v>
      </c>
      <c r="P3708" s="135" t="s">
        <v>3866</v>
      </c>
      <c r="Q3708" s="145" t="str">
        <f t="shared" si="58"/>
        <v>65 - BARBAZAN-DEBAT</v>
      </c>
      <c r="R3708" s="140">
        <v>44608</v>
      </c>
      <c r="S3708" s="140">
        <v>44686</v>
      </c>
    </row>
    <row r="3709" spans="14:19" ht="24">
      <c r="N3709" s="133" t="s">
        <v>8737</v>
      </c>
      <c r="O3709" s="133" t="s">
        <v>8762</v>
      </c>
      <c r="P3709" s="135" t="s">
        <v>3867</v>
      </c>
      <c r="Q3709" s="145" t="str">
        <f t="shared" si="58"/>
        <v>65 - BARBAZAN-DESSUS</v>
      </c>
      <c r="R3709" s="140"/>
      <c r="S3709" s="140"/>
    </row>
    <row r="3710" spans="14:19">
      <c r="N3710" s="133" t="s">
        <v>8737</v>
      </c>
      <c r="O3710" s="133" t="s">
        <v>8763</v>
      </c>
      <c r="P3710" s="135" t="s">
        <v>3868</v>
      </c>
      <c r="Q3710" s="145" t="str">
        <f t="shared" si="58"/>
        <v>65 - BARLEST</v>
      </c>
      <c r="R3710" s="140">
        <v>44571</v>
      </c>
      <c r="S3710" s="140">
        <v>44652</v>
      </c>
    </row>
    <row r="3711" spans="14:19">
      <c r="N3711" s="133" t="s">
        <v>8737</v>
      </c>
      <c r="O3711" s="133" t="s">
        <v>8764</v>
      </c>
      <c r="P3711" s="135" t="s">
        <v>3869</v>
      </c>
      <c r="Q3711" s="145" t="str">
        <f t="shared" si="58"/>
        <v>65 - BARRY</v>
      </c>
      <c r="R3711" s="140">
        <v>44571</v>
      </c>
      <c r="S3711" s="140">
        <v>44652</v>
      </c>
    </row>
    <row r="3712" spans="14:19">
      <c r="N3712" s="133" t="s">
        <v>8737</v>
      </c>
      <c r="O3712" s="133" t="s">
        <v>8765</v>
      </c>
      <c r="P3712" s="135" t="s">
        <v>3870</v>
      </c>
      <c r="Q3712" s="145" t="str">
        <f t="shared" si="58"/>
        <v>65 - BARTHE</v>
      </c>
      <c r="R3712" s="140">
        <v>44622</v>
      </c>
      <c r="S3712" s="140">
        <v>44686</v>
      </c>
    </row>
    <row r="3713" spans="14:19">
      <c r="N3713" s="133" t="s">
        <v>8737</v>
      </c>
      <c r="O3713" s="133" t="s">
        <v>8766</v>
      </c>
      <c r="P3713" s="135" t="s">
        <v>3871</v>
      </c>
      <c r="Q3713" s="145" t="str">
        <f t="shared" si="58"/>
        <v>65 - BARTRES</v>
      </c>
      <c r="R3713" s="140">
        <v>44571</v>
      </c>
      <c r="S3713" s="140">
        <v>44652</v>
      </c>
    </row>
    <row r="3714" spans="14:19">
      <c r="N3714" s="133" t="s">
        <v>8737</v>
      </c>
      <c r="O3714" s="133" t="s">
        <v>8767</v>
      </c>
      <c r="P3714" s="135" t="s">
        <v>3872</v>
      </c>
      <c r="Q3714" s="145" t="str">
        <f t="shared" si="58"/>
        <v>65 - BAZET</v>
      </c>
      <c r="R3714" s="140">
        <v>44580</v>
      </c>
      <c r="S3714" s="140">
        <v>44686</v>
      </c>
    </row>
    <row r="3715" spans="14:19">
      <c r="N3715" s="133" t="s">
        <v>8737</v>
      </c>
      <c r="O3715" s="133" t="s">
        <v>8768</v>
      </c>
      <c r="P3715" s="135" t="s">
        <v>3873</v>
      </c>
      <c r="Q3715" s="145" t="str">
        <f t="shared" si="58"/>
        <v>65 - BAZILLAC</v>
      </c>
      <c r="R3715" s="140">
        <v>44580</v>
      </c>
      <c r="S3715" s="140">
        <v>44686</v>
      </c>
    </row>
    <row r="3716" spans="14:19">
      <c r="N3716" s="133" t="s">
        <v>8737</v>
      </c>
      <c r="O3716" s="133" t="s">
        <v>8769</v>
      </c>
      <c r="P3716" s="135" t="s">
        <v>3874</v>
      </c>
      <c r="Q3716" s="145" t="str">
        <f t="shared" si="58"/>
        <v>65 - BENAC</v>
      </c>
      <c r="R3716" s="140">
        <v>44571</v>
      </c>
      <c r="S3716" s="140">
        <v>44652</v>
      </c>
    </row>
    <row r="3717" spans="14:19" ht="24">
      <c r="N3717" s="133" t="s">
        <v>8737</v>
      </c>
      <c r="O3717" s="133" t="s">
        <v>8770</v>
      </c>
      <c r="P3717" s="135" t="s">
        <v>3875</v>
      </c>
      <c r="Q3717" s="145" t="str">
        <f t="shared" si="58"/>
        <v>65 - BERNAC-DEBAT</v>
      </c>
      <c r="R3717" s="140"/>
      <c r="S3717" s="140"/>
    </row>
    <row r="3718" spans="14:19" ht="24">
      <c r="N3718" s="133" t="s">
        <v>8737</v>
      </c>
      <c r="O3718" s="133" t="s">
        <v>8771</v>
      </c>
      <c r="P3718" s="135" t="s">
        <v>3876</v>
      </c>
      <c r="Q3718" s="145" t="str">
        <f t="shared" si="58"/>
        <v>65 - BERNAC-DESSUS</v>
      </c>
      <c r="R3718" s="140"/>
      <c r="S3718" s="140"/>
    </row>
    <row r="3719" spans="14:19" ht="24">
      <c r="N3719" s="133" t="s">
        <v>8737</v>
      </c>
      <c r="O3719" s="133" t="s">
        <v>8772</v>
      </c>
      <c r="P3719" s="135" t="s">
        <v>3877</v>
      </c>
      <c r="Q3719" s="145" t="str">
        <f t="shared" si="58"/>
        <v>65 - BERNADETS-DEBAT</v>
      </c>
      <c r="R3719" s="140">
        <v>44604</v>
      </c>
      <c r="S3719" s="140">
        <v>44686</v>
      </c>
    </row>
    <row r="3720" spans="14:19" ht="24">
      <c r="N3720" s="133" t="s">
        <v>8737</v>
      </c>
      <c r="O3720" s="133" t="s">
        <v>8773</v>
      </c>
      <c r="P3720" s="135" t="s">
        <v>3878</v>
      </c>
      <c r="Q3720" s="145" t="str">
        <f t="shared" si="58"/>
        <v>65 - BERNADETS-DESSUS</v>
      </c>
      <c r="R3720" s="140">
        <v>44604</v>
      </c>
      <c r="S3720" s="140">
        <v>44686</v>
      </c>
    </row>
    <row r="3721" spans="14:19">
      <c r="N3721" s="133" t="s">
        <v>8737</v>
      </c>
      <c r="O3721" s="133" t="s">
        <v>8774</v>
      </c>
      <c r="P3721" s="135" t="s">
        <v>3879</v>
      </c>
      <c r="Q3721" s="145" t="str">
        <f t="shared" si="58"/>
        <v>65 - BETBEZE</v>
      </c>
      <c r="R3721" s="140">
        <v>44617</v>
      </c>
      <c r="S3721" s="140">
        <v>44686</v>
      </c>
    </row>
    <row r="3722" spans="14:19">
      <c r="N3722" s="133" t="s">
        <v>8737</v>
      </c>
      <c r="O3722" s="133" t="s">
        <v>8775</v>
      </c>
      <c r="P3722" s="135" t="s">
        <v>3880</v>
      </c>
      <c r="Q3722" s="145" t="str">
        <f t="shared" si="58"/>
        <v>65 - BETPOUY</v>
      </c>
      <c r="R3722" s="140">
        <v>44622</v>
      </c>
      <c r="S3722" s="140">
        <v>44686</v>
      </c>
    </row>
    <row r="3723" spans="14:19">
      <c r="N3723" s="133" t="s">
        <v>8737</v>
      </c>
      <c r="O3723" s="133" t="s">
        <v>8776</v>
      </c>
      <c r="P3723" s="135" t="s">
        <v>3881</v>
      </c>
      <c r="Q3723" s="145" t="str">
        <f t="shared" ref="Q3723:Q3786" si="59">CONCATENATE(N3723," - ",P3723)</f>
        <v>65 - BONNEFONT</v>
      </c>
      <c r="R3723" s="140">
        <v>44604</v>
      </c>
      <c r="S3723" s="140">
        <v>44686</v>
      </c>
    </row>
    <row r="3724" spans="14:19" ht="24">
      <c r="N3724" s="133" t="s">
        <v>8737</v>
      </c>
      <c r="O3724" s="133" t="s">
        <v>8777</v>
      </c>
      <c r="P3724" s="135" t="s">
        <v>3882</v>
      </c>
      <c r="Q3724" s="145" t="str">
        <f t="shared" si="59"/>
        <v>65 - BORDERES-SUR-L'ECHEZ</v>
      </c>
      <c r="R3724" s="140">
        <v>44580</v>
      </c>
      <c r="S3724" s="140">
        <v>44686</v>
      </c>
    </row>
    <row r="3725" spans="14:19">
      <c r="N3725" s="133" t="s">
        <v>8737</v>
      </c>
      <c r="O3725" s="133" t="s">
        <v>8778</v>
      </c>
      <c r="P3725" s="135" t="s">
        <v>3544</v>
      </c>
      <c r="Q3725" s="145" t="str">
        <f t="shared" si="59"/>
        <v>65 - BORDES</v>
      </c>
      <c r="R3725" s="140">
        <v>44604</v>
      </c>
      <c r="S3725" s="140">
        <v>44686</v>
      </c>
    </row>
    <row r="3726" spans="14:19" ht="24">
      <c r="N3726" s="133" t="s">
        <v>8737</v>
      </c>
      <c r="O3726" s="133" t="s">
        <v>8779</v>
      </c>
      <c r="P3726" s="135" t="s">
        <v>3883</v>
      </c>
      <c r="Q3726" s="145" t="str">
        <f t="shared" si="59"/>
        <v>65 - BOUILH-DEVANT</v>
      </c>
      <c r="R3726" s="140">
        <v>44604</v>
      </c>
      <c r="S3726" s="140">
        <v>44686</v>
      </c>
    </row>
    <row r="3727" spans="14:19" ht="24">
      <c r="N3727" s="133" t="s">
        <v>8737</v>
      </c>
      <c r="O3727" s="133" t="s">
        <v>8780</v>
      </c>
      <c r="P3727" s="135" t="s">
        <v>3884</v>
      </c>
      <c r="Q3727" s="145" t="str">
        <f t="shared" si="59"/>
        <v>65 - BOUILH-PEREUILH</v>
      </c>
      <c r="R3727" s="140">
        <v>44604</v>
      </c>
      <c r="S3727" s="140">
        <v>44686</v>
      </c>
    </row>
    <row r="3728" spans="14:19">
      <c r="N3728" s="133" t="s">
        <v>8737</v>
      </c>
      <c r="O3728" s="133" t="s">
        <v>8781</v>
      </c>
      <c r="P3728" s="135" t="s">
        <v>3885</v>
      </c>
      <c r="Q3728" s="145" t="str">
        <f t="shared" si="59"/>
        <v>65 - BOULIN</v>
      </c>
      <c r="R3728" s="140">
        <v>44580</v>
      </c>
      <c r="S3728" s="140">
        <v>44686</v>
      </c>
    </row>
    <row r="3729" spans="14:19">
      <c r="N3729" s="133" t="s">
        <v>8737</v>
      </c>
      <c r="O3729" s="133" t="s">
        <v>8782</v>
      </c>
      <c r="P3729" s="135" t="s">
        <v>3886</v>
      </c>
      <c r="Q3729" s="145" t="str">
        <f t="shared" si="59"/>
        <v>65 - BOURREAC</v>
      </c>
      <c r="R3729" s="140">
        <v>44571</v>
      </c>
      <c r="S3729" s="140">
        <v>44652</v>
      </c>
    </row>
    <row r="3730" spans="14:19">
      <c r="N3730" s="133" t="s">
        <v>8737</v>
      </c>
      <c r="O3730" s="133" t="s">
        <v>8783</v>
      </c>
      <c r="P3730" s="135" t="s">
        <v>3887</v>
      </c>
      <c r="Q3730" s="145" t="str">
        <f t="shared" si="59"/>
        <v>65 - BOURS</v>
      </c>
      <c r="R3730" s="140">
        <v>44580</v>
      </c>
      <c r="S3730" s="140">
        <v>44686</v>
      </c>
    </row>
    <row r="3731" spans="14:19">
      <c r="N3731" s="133" t="s">
        <v>8737</v>
      </c>
      <c r="O3731" s="133" t="s">
        <v>8784</v>
      </c>
      <c r="P3731" s="135" t="s">
        <v>3888</v>
      </c>
      <c r="Q3731" s="145" t="str">
        <f t="shared" si="59"/>
        <v>65 - BUGARD</v>
      </c>
      <c r="R3731" s="140">
        <v>44604</v>
      </c>
      <c r="S3731" s="140">
        <v>44686</v>
      </c>
    </row>
    <row r="3732" spans="14:19">
      <c r="N3732" s="133" t="s">
        <v>8737</v>
      </c>
      <c r="O3732" s="133" t="s">
        <v>8785</v>
      </c>
      <c r="P3732" s="135" t="s">
        <v>3889</v>
      </c>
      <c r="Q3732" s="145" t="str">
        <f t="shared" si="59"/>
        <v>65 - BURG</v>
      </c>
      <c r="R3732" s="140">
        <v>44604</v>
      </c>
      <c r="S3732" s="140">
        <v>44686</v>
      </c>
    </row>
    <row r="3733" spans="14:19">
      <c r="N3733" s="133" t="s">
        <v>8737</v>
      </c>
      <c r="O3733" s="133" t="s">
        <v>8786</v>
      </c>
      <c r="P3733" s="135" t="s">
        <v>3890</v>
      </c>
      <c r="Q3733" s="145" t="str">
        <f t="shared" si="59"/>
        <v>65 - BUZON</v>
      </c>
      <c r="R3733" s="140"/>
      <c r="S3733" s="140"/>
    </row>
    <row r="3734" spans="14:19">
      <c r="N3734" s="133" t="s">
        <v>8737</v>
      </c>
      <c r="O3734" s="133" t="s">
        <v>8787</v>
      </c>
      <c r="P3734" s="135" t="s">
        <v>3891</v>
      </c>
      <c r="Q3734" s="145" t="str">
        <f t="shared" si="59"/>
        <v>65 - CABANAC</v>
      </c>
      <c r="R3734" s="140">
        <v>44604</v>
      </c>
      <c r="S3734" s="140">
        <v>44686</v>
      </c>
    </row>
    <row r="3735" spans="14:19">
      <c r="N3735" s="133" t="s">
        <v>8737</v>
      </c>
      <c r="O3735" s="133" t="s">
        <v>8788</v>
      </c>
      <c r="P3735" s="135" t="s">
        <v>3892</v>
      </c>
      <c r="Q3735" s="145" t="str">
        <f t="shared" si="59"/>
        <v>65 - CAIXON</v>
      </c>
      <c r="R3735" s="140">
        <v>44561</v>
      </c>
      <c r="S3735" s="140">
        <v>44686</v>
      </c>
    </row>
    <row r="3736" spans="14:19">
      <c r="N3736" s="133" t="s">
        <v>8737</v>
      </c>
      <c r="O3736" s="133" t="s">
        <v>8789</v>
      </c>
      <c r="P3736" s="135" t="s">
        <v>3893</v>
      </c>
      <c r="Q3736" s="145" t="str">
        <f t="shared" si="59"/>
        <v>65 - CALAVANTE</v>
      </c>
      <c r="R3736" s="140">
        <v>44608</v>
      </c>
      <c r="S3736" s="140">
        <v>44686</v>
      </c>
    </row>
    <row r="3737" spans="14:19">
      <c r="N3737" s="133" t="s">
        <v>8737</v>
      </c>
      <c r="O3737" s="133" t="s">
        <v>8790</v>
      </c>
      <c r="P3737" s="135" t="s">
        <v>3894</v>
      </c>
      <c r="Q3737" s="145" t="str">
        <f t="shared" si="59"/>
        <v>65 - CAMALES</v>
      </c>
      <c r="R3737" s="140">
        <v>44580</v>
      </c>
      <c r="S3737" s="140">
        <v>44652</v>
      </c>
    </row>
    <row r="3738" spans="14:19">
      <c r="N3738" s="133" t="s">
        <v>8737</v>
      </c>
      <c r="O3738" s="133" t="s">
        <v>8791</v>
      </c>
      <c r="P3738" s="135" t="s">
        <v>3895</v>
      </c>
      <c r="Q3738" s="145" t="str">
        <f t="shared" si="59"/>
        <v>65 - CAMPUZAN</v>
      </c>
      <c r="R3738" s="140">
        <v>44616</v>
      </c>
      <c r="S3738" s="140">
        <v>44686</v>
      </c>
    </row>
    <row r="3739" spans="14:19" ht="24">
      <c r="N3739" s="133" t="s">
        <v>8737</v>
      </c>
      <c r="O3739" s="133" t="s">
        <v>8792</v>
      </c>
      <c r="P3739" s="135" t="s">
        <v>3896</v>
      </c>
      <c r="Q3739" s="145" t="str">
        <f t="shared" si="59"/>
        <v>65 - CASTELNAU-MAGNOAC</v>
      </c>
      <c r="R3739" s="140">
        <v>44617</v>
      </c>
      <c r="S3739" s="140">
        <v>44686</v>
      </c>
    </row>
    <row r="3740" spans="14:19" ht="24">
      <c r="N3740" s="133" t="s">
        <v>8737</v>
      </c>
      <c r="O3740" s="133" t="s">
        <v>8793</v>
      </c>
      <c r="P3740" s="135" t="s">
        <v>3897</v>
      </c>
      <c r="Q3740" s="145" t="str">
        <f t="shared" si="59"/>
        <v>65 - CASTELNAU-RIVIERE-BASSE</v>
      </c>
      <c r="R3740" s="140">
        <v>44574</v>
      </c>
      <c r="S3740" s="140">
        <v>44677</v>
      </c>
    </row>
    <row r="3741" spans="14:19">
      <c r="N3741" s="133" t="s">
        <v>8737</v>
      </c>
      <c r="O3741" s="133" t="s">
        <v>8794</v>
      </c>
      <c r="P3741" s="135" t="s">
        <v>3898</v>
      </c>
      <c r="Q3741" s="145" t="str">
        <f t="shared" si="59"/>
        <v>65 - CASTELVIEILH</v>
      </c>
      <c r="R3741" s="140">
        <v>44604</v>
      </c>
      <c r="S3741" s="140">
        <v>44686</v>
      </c>
    </row>
    <row r="3742" spans="14:19">
      <c r="N3742" s="133" t="s">
        <v>8737</v>
      </c>
      <c r="O3742" s="133" t="s">
        <v>8795</v>
      </c>
      <c r="P3742" s="135" t="s">
        <v>3899</v>
      </c>
      <c r="Q3742" s="145" t="str">
        <f t="shared" si="59"/>
        <v>65 - CASTERA-LOU</v>
      </c>
      <c r="R3742" s="140">
        <v>44580</v>
      </c>
      <c r="S3742" s="140">
        <v>44686</v>
      </c>
    </row>
    <row r="3743" spans="14:19">
      <c r="N3743" s="133" t="s">
        <v>8737</v>
      </c>
      <c r="O3743" s="133" t="s">
        <v>8796</v>
      </c>
      <c r="P3743" s="135" t="s">
        <v>3900</v>
      </c>
      <c r="Q3743" s="145" t="str">
        <f t="shared" si="59"/>
        <v>65 - CASTERETS</v>
      </c>
      <c r="R3743" s="140">
        <v>44617</v>
      </c>
      <c r="S3743" s="140">
        <v>44686</v>
      </c>
    </row>
    <row r="3744" spans="14:19">
      <c r="N3744" s="133" t="s">
        <v>8737</v>
      </c>
      <c r="O3744" s="133" t="s">
        <v>8797</v>
      </c>
      <c r="P3744" s="135" t="s">
        <v>3901</v>
      </c>
      <c r="Q3744" s="145" t="str">
        <f t="shared" si="59"/>
        <v>65 - CAUBOUS</v>
      </c>
      <c r="R3744" s="140">
        <v>44622</v>
      </c>
      <c r="S3744" s="140">
        <v>44686</v>
      </c>
    </row>
    <row r="3745" spans="14:19" ht="24">
      <c r="N3745" s="133" t="s">
        <v>8737</v>
      </c>
      <c r="O3745" s="133" t="s">
        <v>8798</v>
      </c>
      <c r="P3745" s="135" t="s">
        <v>3902</v>
      </c>
      <c r="Q3745" s="145" t="str">
        <f t="shared" si="59"/>
        <v>65 - CAUSSADE-RIVIERE</v>
      </c>
      <c r="R3745" s="140">
        <v>44572</v>
      </c>
      <c r="S3745" s="140">
        <v>44652</v>
      </c>
    </row>
    <row r="3746" spans="14:19">
      <c r="N3746" s="133" t="s">
        <v>8737</v>
      </c>
      <c r="O3746" s="133" t="s">
        <v>8799</v>
      </c>
      <c r="P3746" s="135" t="s">
        <v>3903</v>
      </c>
      <c r="Q3746" s="145" t="str">
        <f t="shared" si="59"/>
        <v>65 - CHELLE-DEBAT</v>
      </c>
      <c r="R3746" s="140">
        <v>44604</v>
      </c>
      <c r="S3746" s="140">
        <v>44686</v>
      </c>
    </row>
    <row r="3747" spans="14:19">
      <c r="N3747" s="133" t="s">
        <v>8737</v>
      </c>
      <c r="O3747" s="133" t="s">
        <v>8800</v>
      </c>
      <c r="P3747" s="135" t="s">
        <v>3904</v>
      </c>
      <c r="Q3747" s="145" t="str">
        <f t="shared" si="59"/>
        <v>65 - CHIS</v>
      </c>
      <c r="R3747" s="140">
        <v>44580</v>
      </c>
      <c r="S3747" s="140">
        <v>44686</v>
      </c>
    </row>
    <row r="3748" spans="14:19">
      <c r="N3748" s="133" t="s">
        <v>8737</v>
      </c>
      <c r="O3748" s="133" t="s">
        <v>8801</v>
      </c>
      <c r="P3748" s="135" t="s">
        <v>3905</v>
      </c>
      <c r="Q3748" s="145" t="str">
        <f t="shared" si="59"/>
        <v>65 - CIZOS</v>
      </c>
      <c r="R3748" s="140">
        <v>44622</v>
      </c>
      <c r="S3748" s="140">
        <v>44686</v>
      </c>
    </row>
    <row r="3749" spans="14:19">
      <c r="N3749" s="133" t="s">
        <v>8737</v>
      </c>
      <c r="O3749" s="133" t="s">
        <v>8802</v>
      </c>
      <c r="P3749" s="135" t="s">
        <v>3906</v>
      </c>
      <c r="Q3749" s="145" t="str">
        <f t="shared" si="59"/>
        <v>65 - CLARAC</v>
      </c>
      <c r="R3749" s="140">
        <v>44604</v>
      </c>
      <c r="S3749" s="140">
        <v>44686</v>
      </c>
    </row>
    <row r="3750" spans="14:19">
      <c r="N3750" s="133" t="s">
        <v>8737</v>
      </c>
      <c r="O3750" s="133" t="s">
        <v>8803</v>
      </c>
      <c r="P3750" s="135" t="s">
        <v>3907</v>
      </c>
      <c r="Q3750" s="145" t="str">
        <f t="shared" si="59"/>
        <v>65 - COLLONGUES</v>
      </c>
      <c r="R3750" s="140">
        <v>44580</v>
      </c>
      <c r="S3750" s="140">
        <v>44686</v>
      </c>
    </row>
    <row r="3751" spans="14:19">
      <c r="N3751" s="133" t="s">
        <v>8737</v>
      </c>
      <c r="O3751" s="133" t="s">
        <v>8804</v>
      </c>
      <c r="P3751" s="135" t="s">
        <v>3908</v>
      </c>
      <c r="Q3751" s="145" t="str">
        <f t="shared" si="59"/>
        <v>65 - COUSSAN</v>
      </c>
      <c r="R3751" s="140">
        <v>44604</v>
      </c>
      <c r="S3751" s="140">
        <v>44686</v>
      </c>
    </row>
    <row r="3752" spans="14:19">
      <c r="N3752" s="133" t="s">
        <v>8737</v>
      </c>
      <c r="O3752" s="133" t="s">
        <v>8805</v>
      </c>
      <c r="P3752" s="135" t="s">
        <v>3909</v>
      </c>
      <c r="Q3752" s="145" t="str">
        <f t="shared" si="59"/>
        <v>65 - DEVEZE</v>
      </c>
      <c r="R3752" s="140">
        <v>44622</v>
      </c>
      <c r="S3752" s="140">
        <v>44686</v>
      </c>
    </row>
    <row r="3753" spans="14:19">
      <c r="N3753" s="133" t="s">
        <v>8737</v>
      </c>
      <c r="O3753" s="133" t="s">
        <v>8806</v>
      </c>
      <c r="P3753" s="135" t="s">
        <v>3910</v>
      </c>
      <c r="Q3753" s="145" t="str">
        <f t="shared" si="59"/>
        <v>65 - DOURS</v>
      </c>
      <c r="R3753" s="140">
        <v>44580</v>
      </c>
      <c r="S3753" s="140">
        <v>44686</v>
      </c>
    </row>
    <row r="3754" spans="14:19">
      <c r="N3754" s="133" t="s">
        <v>8737</v>
      </c>
      <c r="O3754" s="133" t="s">
        <v>8807</v>
      </c>
      <c r="P3754" s="135" t="s">
        <v>3911</v>
      </c>
      <c r="Q3754" s="145" t="str">
        <f t="shared" si="59"/>
        <v>65 - ESCAUNETS</v>
      </c>
      <c r="R3754" s="140">
        <v>44561</v>
      </c>
      <c r="S3754" s="140">
        <v>44652</v>
      </c>
    </row>
    <row r="3755" spans="14:19">
      <c r="N3755" s="133" t="s">
        <v>8737</v>
      </c>
      <c r="O3755" s="133" t="s">
        <v>8808</v>
      </c>
      <c r="P3755" s="135" t="s">
        <v>3912</v>
      </c>
      <c r="Q3755" s="145" t="str">
        <f t="shared" si="59"/>
        <v>65 - ESCONDEAUX</v>
      </c>
      <c r="R3755" s="140">
        <v>44580</v>
      </c>
      <c r="S3755" s="140">
        <v>44686</v>
      </c>
    </row>
    <row r="3756" spans="14:19" ht="24">
      <c r="N3756" s="133" t="s">
        <v>8737</v>
      </c>
      <c r="O3756" s="133" t="s">
        <v>8809</v>
      </c>
      <c r="P3756" s="135" t="s">
        <v>3913</v>
      </c>
      <c r="Q3756" s="145" t="str">
        <f t="shared" si="59"/>
        <v>65 - ESCOUBES-POUTS</v>
      </c>
      <c r="R3756" s="140">
        <v>44571</v>
      </c>
      <c r="S3756" s="140">
        <v>44652</v>
      </c>
    </row>
    <row r="3757" spans="14:19">
      <c r="N3757" s="133" t="s">
        <v>8737</v>
      </c>
      <c r="O3757" s="133" t="s">
        <v>8810</v>
      </c>
      <c r="P3757" s="135" t="s">
        <v>3914</v>
      </c>
      <c r="Q3757" s="145" t="str">
        <f t="shared" si="59"/>
        <v>65 - ESTAMPURES</v>
      </c>
      <c r="R3757" s="140">
        <v>44609</v>
      </c>
      <c r="S3757" s="140">
        <v>44686</v>
      </c>
    </row>
    <row r="3758" spans="14:19">
      <c r="N3758" s="133" t="s">
        <v>8737</v>
      </c>
      <c r="O3758" s="133" t="s">
        <v>8811</v>
      </c>
      <c r="P3758" s="135" t="s">
        <v>3915</v>
      </c>
      <c r="Q3758" s="145" t="str">
        <f t="shared" si="59"/>
        <v>65 - ESTIRAC</v>
      </c>
      <c r="R3758" s="140">
        <v>44572</v>
      </c>
      <c r="S3758" s="140">
        <v>44652</v>
      </c>
    </row>
    <row r="3759" spans="14:19">
      <c r="N3759" s="133" t="s">
        <v>8737</v>
      </c>
      <c r="O3759" s="133" t="s">
        <v>8812</v>
      </c>
      <c r="P3759" s="135" t="s">
        <v>3916</v>
      </c>
      <c r="Q3759" s="145" t="str">
        <f t="shared" si="59"/>
        <v>65 - FONTRAILLES</v>
      </c>
      <c r="R3759" s="140">
        <v>44609</v>
      </c>
      <c r="S3759" s="140">
        <v>44686</v>
      </c>
    </row>
    <row r="3760" spans="14:19">
      <c r="N3760" s="133" t="s">
        <v>8737</v>
      </c>
      <c r="O3760" s="133" t="s">
        <v>8813</v>
      </c>
      <c r="P3760" s="135" t="s">
        <v>3917</v>
      </c>
      <c r="Q3760" s="145" t="str">
        <f t="shared" si="59"/>
        <v>65 - FRECHEDE</v>
      </c>
      <c r="R3760" s="140">
        <v>44604</v>
      </c>
      <c r="S3760" s="140">
        <v>44686</v>
      </c>
    </row>
    <row r="3761" spans="14:19">
      <c r="N3761" s="133" t="s">
        <v>8737</v>
      </c>
      <c r="O3761" s="133" t="s">
        <v>8814</v>
      </c>
      <c r="P3761" s="135" t="s">
        <v>3918</v>
      </c>
      <c r="Q3761" s="145" t="str">
        <f t="shared" si="59"/>
        <v>65 - GALAN</v>
      </c>
      <c r="R3761" s="140">
        <v>44622</v>
      </c>
      <c r="S3761" s="140">
        <v>44686</v>
      </c>
    </row>
    <row r="3762" spans="14:19">
      <c r="N3762" s="133" t="s">
        <v>8737</v>
      </c>
      <c r="O3762" s="133" t="s">
        <v>8815</v>
      </c>
      <c r="P3762" s="135" t="s">
        <v>3919</v>
      </c>
      <c r="Q3762" s="145" t="str">
        <f t="shared" si="59"/>
        <v>65 - GARDERES</v>
      </c>
      <c r="R3762" s="140">
        <v>44581</v>
      </c>
      <c r="S3762" s="140">
        <v>44663</v>
      </c>
    </row>
    <row r="3763" spans="14:19">
      <c r="N3763" s="133" t="s">
        <v>8737</v>
      </c>
      <c r="O3763" s="133" t="s">
        <v>8816</v>
      </c>
      <c r="P3763" s="135" t="s">
        <v>1532</v>
      </c>
      <c r="Q3763" s="145" t="str">
        <f t="shared" si="59"/>
        <v>65 - GAUSSAN</v>
      </c>
      <c r="R3763" s="140">
        <v>44622</v>
      </c>
      <c r="S3763" s="140">
        <v>44686</v>
      </c>
    </row>
    <row r="3764" spans="14:19">
      <c r="N3764" s="133" t="s">
        <v>8737</v>
      </c>
      <c r="O3764" s="133" t="s">
        <v>8817</v>
      </c>
      <c r="P3764" s="135" t="s">
        <v>3920</v>
      </c>
      <c r="Q3764" s="145" t="str">
        <f t="shared" si="59"/>
        <v>65 - GAYAN</v>
      </c>
      <c r="R3764" s="140">
        <v>44580</v>
      </c>
      <c r="S3764" s="140">
        <v>44652</v>
      </c>
    </row>
    <row r="3765" spans="14:19">
      <c r="N3765" s="133" t="s">
        <v>8737</v>
      </c>
      <c r="O3765" s="133" t="s">
        <v>8818</v>
      </c>
      <c r="P3765" s="135" t="s">
        <v>3921</v>
      </c>
      <c r="Q3765" s="145" t="str">
        <f t="shared" si="59"/>
        <v>65 - GENSAC</v>
      </c>
      <c r="R3765" s="140"/>
      <c r="S3765" s="140"/>
    </row>
    <row r="3766" spans="14:19" ht="24">
      <c r="N3766" s="133" t="s">
        <v>8737</v>
      </c>
      <c r="O3766" s="133" t="s">
        <v>8819</v>
      </c>
      <c r="P3766" s="135" t="s">
        <v>3922</v>
      </c>
      <c r="Q3766" s="145" t="str">
        <f t="shared" si="59"/>
        <v>65 - GEZ-EZ-ANGLES</v>
      </c>
      <c r="R3766" s="140"/>
      <c r="S3766" s="140"/>
    </row>
    <row r="3767" spans="14:19">
      <c r="N3767" s="133" t="s">
        <v>8737</v>
      </c>
      <c r="O3767" s="133" t="s">
        <v>8820</v>
      </c>
      <c r="P3767" s="135" t="s">
        <v>3923</v>
      </c>
      <c r="Q3767" s="145" t="str">
        <f t="shared" si="59"/>
        <v>65 - GONEZ</v>
      </c>
      <c r="R3767" s="140">
        <v>44604</v>
      </c>
      <c r="S3767" s="140">
        <v>44686</v>
      </c>
    </row>
    <row r="3768" spans="14:19">
      <c r="N3768" s="133" t="s">
        <v>8737</v>
      </c>
      <c r="O3768" s="133" t="s">
        <v>8821</v>
      </c>
      <c r="P3768" s="135" t="s">
        <v>3924</v>
      </c>
      <c r="Q3768" s="145" t="str">
        <f t="shared" si="59"/>
        <v>65 - GOUDON</v>
      </c>
      <c r="R3768" s="140">
        <v>44604</v>
      </c>
      <c r="S3768" s="140">
        <v>44686</v>
      </c>
    </row>
    <row r="3769" spans="14:19">
      <c r="N3769" s="133" t="s">
        <v>8737</v>
      </c>
      <c r="O3769" s="133" t="s">
        <v>8822</v>
      </c>
      <c r="P3769" s="135" t="s">
        <v>3925</v>
      </c>
      <c r="Q3769" s="145" t="str">
        <f t="shared" si="59"/>
        <v>65 - GUIZERIX</v>
      </c>
      <c r="R3769" s="140">
        <v>44616</v>
      </c>
      <c r="S3769" s="140">
        <v>44686</v>
      </c>
    </row>
    <row r="3770" spans="14:19">
      <c r="N3770" s="133" t="s">
        <v>8737</v>
      </c>
      <c r="O3770" s="133" t="s">
        <v>8823</v>
      </c>
      <c r="P3770" s="135" t="s">
        <v>3926</v>
      </c>
      <c r="Q3770" s="145" t="str">
        <f t="shared" si="59"/>
        <v>65 - HACHAN</v>
      </c>
      <c r="R3770" s="140">
        <v>44622</v>
      </c>
      <c r="S3770" s="140">
        <v>44686</v>
      </c>
    </row>
    <row r="3771" spans="14:19">
      <c r="N3771" s="133" t="s">
        <v>8737</v>
      </c>
      <c r="O3771" s="133" t="s">
        <v>8824</v>
      </c>
      <c r="P3771" s="135" t="s">
        <v>3927</v>
      </c>
      <c r="Q3771" s="145" t="str">
        <f t="shared" si="59"/>
        <v>65 - HAGEDET</v>
      </c>
      <c r="R3771" s="140">
        <v>44572</v>
      </c>
      <c r="S3771" s="140">
        <v>44652</v>
      </c>
    </row>
    <row r="3772" spans="14:19">
      <c r="N3772" s="133" t="s">
        <v>8737</v>
      </c>
      <c r="O3772" s="133" t="s">
        <v>8825</v>
      </c>
      <c r="P3772" s="135" t="s">
        <v>3928</v>
      </c>
      <c r="Q3772" s="145" t="str">
        <f t="shared" si="59"/>
        <v>65 - HERES</v>
      </c>
      <c r="R3772" s="140">
        <v>44574</v>
      </c>
      <c r="S3772" s="140">
        <v>44652</v>
      </c>
    </row>
    <row r="3773" spans="14:19">
      <c r="N3773" s="133" t="s">
        <v>8737</v>
      </c>
      <c r="O3773" s="133" t="s">
        <v>8826</v>
      </c>
      <c r="P3773" s="135" t="s">
        <v>3929</v>
      </c>
      <c r="Q3773" s="145" t="str">
        <f t="shared" si="59"/>
        <v>65 - HIBARETTE</v>
      </c>
      <c r="R3773" s="140">
        <v>44571</v>
      </c>
      <c r="S3773" s="140">
        <v>44652</v>
      </c>
    </row>
    <row r="3774" spans="14:19">
      <c r="N3774" s="133" t="s">
        <v>8737</v>
      </c>
      <c r="O3774" s="133" t="s">
        <v>8827</v>
      </c>
      <c r="P3774" s="135" t="s">
        <v>3930</v>
      </c>
      <c r="Q3774" s="145" t="str">
        <f t="shared" si="59"/>
        <v>65 - HIIS</v>
      </c>
      <c r="R3774" s="140"/>
      <c r="S3774" s="140"/>
    </row>
    <row r="3775" spans="14:19">
      <c r="N3775" s="133" t="s">
        <v>8737</v>
      </c>
      <c r="O3775" s="133" t="s">
        <v>8828</v>
      </c>
      <c r="P3775" s="135" t="s">
        <v>3931</v>
      </c>
      <c r="Q3775" s="145" t="str">
        <f t="shared" si="59"/>
        <v>65 - HORGUES</v>
      </c>
      <c r="R3775" s="140"/>
      <c r="S3775" s="140"/>
    </row>
    <row r="3776" spans="14:19">
      <c r="N3776" s="133" t="s">
        <v>8737</v>
      </c>
      <c r="O3776" s="133" t="s">
        <v>8829</v>
      </c>
      <c r="P3776" s="135" t="s">
        <v>3932</v>
      </c>
      <c r="Q3776" s="145" t="str">
        <f t="shared" si="59"/>
        <v>65 - HOURC</v>
      </c>
      <c r="R3776" s="140">
        <v>44604</v>
      </c>
      <c r="S3776" s="140">
        <v>44686</v>
      </c>
    </row>
    <row r="3777" spans="14:19">
      <c r="N3777" s="133" t="s">
        <v>8737</v>
      </c>
      <c r="O3777" s="133" t="s">
        <v>8830</v>
      </c>
      <c r="P3777" s="135" t="s">
        <v>3933</v>
      </c>
      <c r="Q3777" s="145" t="str">
        <f t="shared" si="59"/>
        <v>65 - IBOS</v>
      </c>
      <c r="R3777" s="140">
        <v>44580</v>
      </c>
      <c r="S3777" s="140">
        <v>44652</v>
      </c>
    </row>
    <row r="3778" spans="14:19">
      <c r="N3778" s="133" t="s">
        <v>8737</v>
      </c>
      <c r="O3778" s="133" t="s">
        <v>8831</v>
      </c>
      <c r="P3778" s="135" t="s">
        <v>3934</v>
      </c>
      <c r="Q3778" s="145" t="str">
        <f t="shared" si="59"/>
        <v>65 - JACQUE</v>
      </c>
      <c r="R3778" s="140">
        <v>44604</v>
      </c>
      <c r="S3778" s="140">
        <v>44686</v>
      </c>
    </row>
    <row r="3779" spans="14:19">
      <c r="N3779" s="133" t="s">
        <v>8737</v>
      </c>
      <c r="O3779" s="133" t="s">
        <v>8832</v>
      </c>
      <c r="P3779" s="135" t="s">
        <v>3935</v>
      </c>
      <c r="Q3779" s="145" t="str">
        <f t="shared" si="59"/>
        <v>65 - JARRET</v>
      </c>
      <c r="R3779" s="140">
        <v>44571</v>
      </c>
      <c r="S3779" s="140">
        <v>44652</v>
      </c>
    </row>
    <row r="3780" spans="14:19">
      <c r="N3780" s="133" t="s">
        <v>8737</v>
      </c>
      <c r="O3780" s="133" t="s">
        <v>8833</v>
      </c>
      <c r="P3780" s="135" t="s">
        <v>3936</v>
      </c>
      <c r="Q3780" s="145" t="str">
        <f t="shared" si="59"/>
        <v>65 - JUILLAN</v>
      </c>
      <c r="R3780" s="140">
        <v>44571</v>
      </c>
      <c r="S3780" s="140">
        <v>44652</v>
      </c>
    </row>
    <row r="3781" spans="14:19">
      <c r="N3781" s="133" t="s">
        <v>8737</v>
      </c>
      <c r="O3781" s="133" t="s">
        <v>8834</v>
      </c>
      <c r="P3781" s="135" t="s">
        <v>3937</v>
      </c>
      <c r="Q3781" s="145" t="str">
        <f t="shared" si="59"/>
        <v>65 - JULOS</v>
      </c>
      <c r="R3781" s="140">
        <v>44571</v>
      </c>
      <c r="S3781" s="140">
        <v>44652</v>
      </c>
    </row>
    <row r="3782" spans="14:19" ht="24">
      <c r="N3782" s="133" t="s">
        <v>8737</v>
      </c>
      <c r="O3782" s="133" t="s">
        <v>8835</v>
      </c>
      <c r="P3782" s="135" t="s">
        <v>3938</v>
      </c>
      <c r="Q3782" s="145" t="str">
        <f t="shared" si="59"/>
        <v>65 - LABATUT-RIVIERE</v>
      </c>
      <c r="R3782" s="140">
        <v>44574</v>
      </c>
      <c r="S3782" s="140">
        <v>44652</v>
      </c>
    </row>
    <row r="3783" spans="14:19">
      <c r="N3783" s="133" t="s">
        <v>8737</v>
      </c>
      <c r="O3783" s="133" t="s">
        <v>8836</v>
      </c>
      <c r="P3783" s="135" t="s">
        <v>3939</v>
      </c>
      <c r="Q3783" s="145" t="str">
        <f t="shared" si="59"/>
        <v>65 - LACASSAGNE</v>
      </c>
      <c r="R3783" s="140">
        <v>44580</v>
      </c>
      <c r="S3783" s="140">
        <v>44686</v>
      </c>
    </row>
    <row r="3784" spans="14:19">
      <c r="N3784" s="133" t="s">
        <v>8737</v>
      </c>
      <c r="O3784" s="133" t="s">
        <v>8837</v>
      </c>
      <c r="P3784" s="135" t="s">
        <v>3940</v>
      </c>
      <c r="Q3784" s="145" t="str">
        <f t="shared" si="59"/>
        <v>65 - LAFITOLE</v>
      </c>
      <c r="R3784" s="140">
        <v>44572</v>
      </c>
      <c r="S3784" s="140">
        <v>44652</v>
      </c>
    </row>
    <row r="3785" spans="14:19">
      <c r="N3785" s="133" t="s">
        <v>8737</v>
      </c>
      <c r="O3785" s="133" t="s">
        <v>8838</v>
      </c>
      <c r="P3785" s="135" t="s">
        <v>1252</v>
      </c>
      <c r="Q3785" s="145" t="str">
        <f t="shared" si="59"/>
        <v>65 - LAGARDE</v>
      </c>
      <c r="R3785" s="140">
        <v>44580</v>
      </c>
      <c r="S3785" s="140">
        <v>44652</v>
      </c>
    </row>
    <row r="3786" spans="14:19" ht="24">
      <c r="N3786" s="133" t="s">
        <v>8737</v>
      </c>
      <c r="O3786" s="133" t="s">
        <v>8839</v>
      </c>
      <c r="P3786" s="135" t="s">
        <v>3942</v>
      </c>
      <c r="Q3786" s="145" t="str">
        <f t="shared" si="59"/>
        <v>65 - LAHITTE-TOUPIERE</v>
      </c>
      <c r="R3786" s="140">
        <v>44561</v>
      </c>
      <c r="S3786" s="140">
        <v>44652</v>
      </c>
    </row>
    <row r="3787" spans="14:19">
      <c r="N3787" s="133" t="s">
        <v>8737</v>
      </c>
      <c r="O3787" s="133" t="s">
        <v>8840</v>
      </c>
      <c r="P3787" s="135" t="s">
        <v>3943</v>
      </c>
      <c r="Q3787" s="145" t="str">
        <f t="shared" ref="Q3787:Q3850" si="60">CONCATENATE(N3787," - ",P3787)</f>
        <v>65 - LALANNE-TRIE</v>
      </c>
      <c r="R3787" s="140">
        <v>44604</v>
      </c>
      <c r="S3787" s="140">
        <v>44686</v>
      </c>
    </row>
    <row r="3788" spans="14:19">
      <c r="N3788" s="133" t="s">
        <v>8737</v>
      </c>
      <c r="O3788" s="133" t="s">
        <v>8841</v>
      </c>
      <c r="P3788" s="135" t="s">
        <v>3944</v>
      </c>
      <c r="Q3788" s="145" t="str">
        <f t="shared" si="60"/>
        <v>65 - LALOUBERE</v>
      </c>
      <c r="R3788" s="140"/>
      <c r="S3788" s="140"/>
    </row>
    <row r="3789" spans="14:19" ht="24">
      <c r="N3789" s="133" t="s">
        <v>8737</v>
      </c>
      <c r="O3789" s="133" t="s">
        <v>8842</v>
      </c>
      <c r="P3789" s="135" t="s">
        <v>3945</v>
      </c>
      <c r="Q3789" s="145" t="str">
        <f t="shared" si="60"/>
        <v>65 - LAMARQUE-PONTACQ</v>
      </c>
      <c r="R3789" s="140">
        <v>44571</v>
      </c>
      <c r="S3789" s="140">
        <v>44652</v>
      </c>
    </row>
    <row r="3790" spans="14:19" ht="24">
      <c r="N3790" s="133" t="s">
        <v>8737</v>
      </c>
      <c r="O3790" s="133" t="s">
        <v>8843</v>
      </c>
      <c r="P3790" s="135" t="s">
        <v>3946</v>
      </c>
      <c r="Q3790" s="145" t="str">
        <f t="shared" si="60"/>
        <v>65 - LAMARQUE-RUSTAING</v>
      </c>
      <c r="R3790" s="140">
        <v>44604</v>
      </c>
      <c r="S3790" s="140">
        <v>44686</v>
      </c>
    </row>
    <row r="3791" spans="14:19">
      <c r="N3791" s="133" t="s">
        <v>8737</v>
      </c>
      <c r="O3791" s="133" t="s">
        <v>8844</v>
      </c>
      <c r="P3791" s="135" t="s">
        <v>3947</v>
      </c>
      <c r="Q3791" s="145" t="str">
        <f t="shared" si="60"/>
        <v>65 - LAMEAC</v>
      </c>
      <c r="R3791" s="140">
        <v>44604</v>
      </c>
      <c r="S3791" s="140">
        <v>44686</v>
      </c>
    </row>
    <row r="3792" spans="14:19">
      <c r="N3792" s="133" t="s">
        <v>8737</v>
      </c>
      <c r="O3792" s="133" t="s">
        <v>8845</v>
      </c>
      <c r="P3792" s="135" t="s">
        <v>3948</v>
      </c>
      <c r="Q3792" s="145" t="str">
        <f t="shared" si="60"/>
        <v>65 - LANNE</v>
      </c>
      <c r="R3792" s="140">
        <v>44571</v>
      </c>
      <c r="S3792" s="140">
        <v>44652</v>
      </c>
    </row>
    <row r="3793" spans="14:19">
      <c r="N3793" s="133" t="s">
        <v>8737</v>
      </c>
      <c r="O3793" s="133" t="s">
        <v>8846</v>
      </c>
      <c r="P3793" s="135" t="s">
        <v>3949</v>
      </c>
      <c r="Q3793" s="145" t="str">
        <f t="shared" si="60"/>
        <v>65 - LANSAC</v>
      </c>
      <c r="R3793" s="140">
        <v>44604</v>
      </c>
      <c r="S3793" s="140">
        <v>44686</v>
      </c>
    </row>
    <row r="3794" spans="14:19">
      <c r="N3794" s="133" t="s">
        <v>8737</v>
      </c>
      <c r="O3794" s="133" t="s">
        <v>8847</v>
      </c>
      <c r="P3794" s="135" t="s">
        <v>3950</v>
      </c>
      <c r="Q3794" s="145" t="str">
        <f t="shared" si="60"/>
        <v>65 - LAPEYRE</v>
      </c>
      <c r="R3794" s="140">
        <v>44604</v>
      </c>
      <c r="S3794" s="140">
        <v>44686</v>
      </c>
    </row>
    <row r="3795" spans="14:19">
      <c r="N3795" s="133" t="s">
        <v>8737</v>
      </c>
      <c r="O3795" s="133" t="s">
        <v>8848</v>
      </c>
      <c r="P3795" s="135" t="s">
        <v>3951</v>
      </c>
      <c r="Q3795" s="145" t="str">
        <f t="shared" si="60"/>
        <v>65 - LARAN</v>
      </c>
      <c r="R3795" s="140">
        <v>44622</v>
      </c>
      <c r="S3795" s="140">
        <v>44686</v>
      </c>
    </row>
    <row r="3796" spans="14:19">
      <c r="N3796" s="133" t="s">
        <v>8737</v>
      </c>
      <c r="O3796" s="133" t="s">
        <v>8849</v>
      </c>
      <c r="P3796" s="135" t="s">
        <v>3662</v>
      </c>
      <c r="Q3796" s="145" t="str">
        <f t="shared" si="60"/>
        <v>65 - LARREULE</v>
      </c>
      <c r="R3796" s="140">
        <v>44561</v>
      </c>
      <c r="S3796" s="140">
        <v>44652</v>
      </c>
    </row>
    <row r="3797" spans="14:19">
      <c r="N3797" s="133" t="s">
        <v>8737</v>
      </c>
      <c r="O3797" s="133" t="s">
        <v>8850</v>
      </c>
      <c r="P3797" s="135" t="s">
        <v>3952</v>
      </c>
      <c r="Q3797" s="145" t="str">
        <f t="shared" si="60"/>
        <v>65 - LARROQUE</v>
      </c>
      <c r="R3797" s="140">
        <v>44617</v>
      </c>
      <c r="S3797" s="140">
        <v>44686</v>
      </c>
    </row>
    <row r="3798" spans="14:19">
      <c r="N3798" s="133" t="s">
        <v>8737</v>
      </c>
      <c r="O3798" s="133" t="s">
        <v>8851</v>
      </c>
      <c r="P3798" s="135" t="s">
        <v>3953</v>
      </c>
      <c r="Q3798" s="145" t="str">
        <f t="shared" si="60"/>
        <v>65 - LASCAZERES</v>
      </c>
      <c r="R3798" s="140">
        <v>44572</v>
      </c>
      <c r="S3798" s="140">
        <v>44652</v>
      </c>
    </row>
    <row r="3799" spans="14:19">
      <c r="N3799" s="133" t="s">
        <v>8737</v>
      </c>
      <c r="O3799" s="133" t="s">
        <v>8852</v>
      </c>
      <c r="P3799" s="135" t="s">
        <v>3954</v>
      </c>
      <c r="Q3799" s="145" t="str">
        <f t="shared" si="60"/>
        <v>65 - LASLADES</v>
      </c>
      <c r="R3799" s="140">
        <v>44604</v>
      </c>
      <c r="S3799" s="140">
        <v>44686</v>
      </c>
    </row>
    <row r="3800" spans="14:19">
      <c r="N3800" s="133" t="s">
        <v>8737</v>
      </c>
      <c r="O3800" s="133" t="s">
        <v>8853</v>
      </c>
      <c r="P3800" s="135" t="s">
        <v>3955</v>
      </c>
      <c r="Q3800" s="145" t="str">
        <f t="shared" si="60"/>
        <v>65 - LAYRISSE</v>
      </c>
      <c r="R3800" s="140">
        <v>44571</v>
      </c>
      <c r="S3800" s="140">
        <v>44652</v>
      </c>
    </row>
    <row r="3801" spans="14:19">
      <c r="N3801" s="133" t="s">
        <v>8737</v>
      </c>
      <c r="O3801" s="133" t="s">
        <v>8854</v>
      </c>
      <c r="P3801" s="135" t="s">
        <v>3848</v>
      </c>
      <c r="Q3801" s="145" t="str">
        <f t="shared" si="60"/>
        <v>65 - LES ANGLES</v>
      </c>
      <c r="R3801" s="140">
        <v>44571</v>
      </c>
      <c r="S3801" s="140">
        <v>44652</v>
      </c>
    </row>
    <row r="3802" spans="14:19">
      <c r="N3802" s="133" t="s">
        <v>8737</v>
      </c>
      <c r="O3802" s="133" t="s">
        <v>8855</v>
      </c>
      <c r="P3802" s="135" t="s">
        <v>3956</v>
      </c>
      <c r="Q3802" s="145" t="str">
        <f t="shared" si="60"/>
        <v>65 - LESCURRY</v>
      </c>
      <c r="R3802" s="140">
        <v>44580</v>
      </c>
      <c r="S3802" s="140">
        <v>44686</v>
      </c>
    </row>
    <row r="3803" spans="14:19">
      <c r="N3803" s="133" t="s">
        <v>8737</v>
      </c>
      <c r="O3803" s="133" t="s">
        <v>8856</v>
      </c>
      <c r="P3803" s="135" t="s">
        <v>3957</v>
      </c>
      <c r="Q3803" s="145" t="str">
        <f t="shared" si="60"/>
        <v>65 - LESPOUEY</v>
      </c>
      <c r="R3803" s="140">
        <v>44604</v>
      </c>
      <c r="S3803" s="140">
        <v>44686</v>
      </c>
    </row>
    <row r="3804" spans="14:19">
      <c r="N3804" s="133" t="s">
        <v>8737</v>
      </c>
      <c r="O3804" s="133" t="s">
        <v>8857</v>
      </c>
      <c r="P3804" s="135" t="s">
        <v>3958</v>
      </c>
      <c r="Q3804" s="145" t="str">
        <f t="shared" si="60"/>
        <v>65 - LEZIGNAN</v>
      </c>
      <c r="R3804" s="140">
        <v>44571</v>
      </c>
      <c r="S3804" s="140">
        <v>44652</v>
      </c>
    </row>
    <row r="3805" spans="14:19">
      <c r="N3805" s="133" t="s">
        <v>8737</v>
      </c>
      <c r="O3805" s="133" t="s">
        <v>8858</v>
      </c>
      <c r="P3805" s="135" t="s">
        <v>3959</v>
      </c>
      <c r="Q3805" s="145" t="str">
        <f t="shared" si="60"/>
        <v>65 - LHEZ</v>
      </c>
      <c r="R3805" s="140">
        <v>44604</v>
      </c>
      <c r="S3805" s="140">
        <v>44686</v>
      </c>
    </row>
    <row r="3806" spans="14:19">
      <c r="N3806" s="133" t="s">
        <v>8737</v>
      </c>
      <c r="O3806" s="133" t="s">
        <v>8859</v>
      </c>
      <c r="P3806" s="135" t="s">
        <v>3960</v>
      </c>
      <c r="Q3806" s="145" t="str">
        <f t="shared" si="60"/>
        <v>65 - LIAC</v>
      </c>
      <c r="R3806" s="140"/>
      <c r="S3806" s="140"/>
    </row>
    <row r="3807" spans="14:19">
      <c r="N3807" s="133" t="s">
        <v>8737</v>
      </c>
      <c r="O3807" s="133" t="s">
        <v>8860</v>
      </c>
      <c r="P3807" s="135" t="s">
        <v>3961</v>
      </c>
      <c r="Q3807" s="145" t="str">
        <f t="shared" si="60"/>
        <v>65 - LIBAROS</v>
      </c>
      <c r="R3807" s="140">
        <v>44604</v>
      </c>
      <c r="S3807" s="140">
        <v>44686</v>
      </c>
    </row>
    <row r="3808" spans="14:19">
      <c r="N3808" s="133" t="s">
        <v>8737</v>
      </c>
      <c r="O3808" s="133" t="s">
        <v>8861</v>
      </c>
      <c r="P3808" s="135" t="s">
        <v>3962</v>
      </c>
      <c r="Q3808" s="145" t="str">
        <f t="shared" si="60"/>
        <v>65 - LIZOS</v>
      </c>
      <c r="R3808" s="140">
        <v>44580</v>
      </c>
      <c r="S3808" s="140">
        <v>44686</v>
      </c>
    </row>
    <row r="3809" spans="14:19">
      <c r="N3809" s="133" t="s">
        <v>8737</v>
      </c>
      <c r="O3809" s="133" t="s">
        <v>8862</v>
      </c>
      <c r="P3809" s="135" t="s">
        <v>3963</v>
      </c>
      <c r="Q3809" s="145" t="str">
        <f t="shared" si="60"/>
        <v>65 - LOUBAJAC</v>
      </c>
      <c r="R3809" s="140">
        <v>44571</v>
      </c>
      <c r="S3809" s="140">
        <v>44652</v>
      </c>
    </row>
    <row r="3810" spans="14:19">
      <c r="N3810" s="133" t="s">
        <v>8737</v>
      </c>
      <c r="O3810" s="133" t="s">
        <v>8863</v>
      </c>
      <c r="P3810" s="135" t="s">
        <v>3964</v>
      </c>
      <c r="Q3810" s="145" t="str">
        <f t="shared" si="60"/>
        <v>65 - LOUCRUP</v>
      </c>
      <c r="R3810" s="140"/>
      <c r="S3810" s="140"/>
    </row>
    <row r="3811" spans="14:19">
      <c r="N3811" s="133" t="s">
        <v>8737</v>
      </c>
      <c r="O3811" s="133" t="s">
        <v>8864</v>
      </c>
      <c r="P3811" s="135" t="s">
        <v>3965</v>
      </c>
      <c r="Q3811" s="145" t="str">
        <f t="shared" si="60"/>
        <v>65 - LOUEY</v>
      </c>
      <c r="R3811" s="140">
        <v>44571</v>
      </c>
      <c r="S3811" s="140">
        <v>44652</v>
      </c>
    </row>
    <row r="3812" spans="14:19">
      <c r="N3812" s="133" t="s">
        <v>8737</v>
      </c>
      <c r="O3812" s="133" t="s">
        <v>8865</v>
      </c>
      <c r="P3812" s="135" t="s">
        <v>3966</v>
      </c>
      <c r="Q3812" s="145" t="str">
        <f t="shared" si="60"/>
        <v>65 - LOUIT</v>
      </c>
      <c r="R3812" s="140">
        <v>44580</v>
      </c>
      <c r="S3812" s="140">
        <v>44686</v>
      </c>
    </row>
    <row r="3813" spans="14:19">
      <c r="N3813" s="133" t="s">
        <v>8737</v>
      </c>
      <c r="O3813" s="133" t="s">
        <v>8866</v>
      </c>
      <c r="P3813" s="135" t="s">
        <v>3967</v>
      </c>
      <c r="Q3813" s="145" t="str">
        <f t="shared" si="60"/>
        <v>65 - LOURDES</v>
      </c>
      <c r="R3813" s="140">
        <v>44571</v>
      </c>
      <c r="S3813" s="140">
        <v>44652</v>
      </c>
    </row>
    <row r="3814" spans="14:19" ht="24">
      <c r="N3814" s="133" t="s">
        <v>8737</v>
      </c>
      <c r="O3814" s="133" t="s">
        <v>8867</v>
      </c>
      <c r="P3814" s="135" t="s">
        <v>3968</v>
      </c>
      <c r="Q3814" s="145" t="str">
        <f t="shared" si="60"/>
        <v>65 - LUBRET-SAINT-LUC</v>
      </c>
      <c r="R3814" s="140">
        <v>44604</v>
      </c>
      <c r="S3814" s="140">
        <v>44686</v>
      </c>
    </row>
    <row r="3815" spans="14:19" ht="24">
      <c r="N3815" s="133" t="s">
        <v>8737</v>
      </c>
      <c r="O3815" s="133" t="s">
        <v>8868</v>
      </c>
      <c r="P3815" s="135" t="s">
        <v>3969</v>
      </c>
      <c r="Q3815" s="145" t="str">
        <f t="shared" si="60"/>
        <v>65 - LUBY-BETMONT</v>
      </c>
      <c r="R3815" s="140">
        <v>44604</v>
      </c>
      <c r="S3815" s="140">
        <v>44686</v>
      </c>
    </row>
    <row r="3816" spans="14:19">
      <c r="N3816" s="133" t="s">
        <v>8737</v>
      </c>
      <c r="O3816" s="133" t="s">
        <v>8869</v>
      </c>
      <c r="P3816" s="135" t="s">
        <v>3970</v>
      </c>
      <c r="Q3816" s="145" t="str">
        <f t="shared" si="60"/>
        <v>65 - LUGAGNAN</v>
      </c>
      <c r="R3816" s="140">
        <v>44571</v>
      </c>
      <c r="S3816" s="140">
        <v>44652</v>
      </c>
    </row>
    <row r="3817" spans="14:19">
      <c r="N3817" s="133" t="s">
        <v>8737</v>
      </c>
      <c r="O3817" s="133" t="s">
        <v>8870</v>
      </c>
      <c r="P3817" s="135" t="s">
        <v>3971</v>
      </c>
      <c r="Q3817" s="145" t="str">
        <f t="shared" si="60"/>
        <v>65 - LUQUET</v>
      </c>
      <c r="R3817" s="140">
        <v>44581</v>
      </c>
      <c r="S3817" s="140">
        <v>44663</v>
      </c>
    </row>
    <row r="3818" spans="14:19">
      <c r="N3818" s="133" t="s">
        <v>8737</v>
      </c>
      <c r="O3818" s="133" t="s">
        <v>8871</v>
      </c>
      <c r="P3818" s="135" t="s">
        <v>3972</v>
      </c>
      <c r="Q3818" s="145" t="str">
        <f t="shared" si="60"/>
        <v>65 - LUSTAR</v>
      </c>
      <c r="R3818" s="140">
        <v>44604</v>
      </c>
      <c r="S3818" s="140">
        <v>44686</v>
      </c>
    </row>
    <row r="3819" spans="14:19">
      <c r="N3819" s="133" t="s">
        <v>8737</v>
      </c>
      <c r="O3819" s="133" t="s">
        <v>8872</v>
      </c>
      <c r="P3819" s="135" t="s">
        <v>3973</v>
      </c>
      <c r="Q3819" s="145" t="str">
        <f t="shared" si="60"/>
        <v>65 - MADIRAN</v>
      </c>
      <c r="R3819" s="140">
        <v>44574</v>
      </c>
      <c r="S3819" s="140">
        <v>44652</v>
      </c>
    </row>
    <row r="3820" spans="14:19">
      <c r="N3820" s="133" t="s">
        <v>8737</v>
      </c>
      <c r="O3820" s="133" t="s">
        <v>8873</v>
      </c>
      <c r="P3820" s="135" t="s">
        <v>3974</v>
      </c>
      <c r="Q3820" s="145" t="str">
        <f t="shared" si="60"/>
        <v>65 - MANSAN</v>
      </c>
      <c r="R3820" s="140">
        <v>44604</v>
      </c>
      <c r="S3820" s="140">
        <v>44686</v>
      </c>
    </row>
    <row r="3821" spans="14:19">
      <c r="N3821" s="133" t="s">
        <v>8737</v>
      </c>
      <c r="O3821" s="133" t="s">
        <v>8874</v>
      </c>
      <c r="P3821" s="135" t="s">
        <v>3975</v>
      </c>
      <c r="Q3821" s="145" t="str">
        <f t="shared" si="60"/>
        <v>65 - MARQUERIE</v>
      </c>
      <c r="R3821" s="140">
        <v>44604</v>
      </c>
      <c r="S3821" s="140">
        <v>44686</v>
      </c>
    </row>
    <row r="3822" spans="14:19">
      <c r="N3822" s="133" t="s">
        <v>8737</v>
      </c>
      <c r="O3822" s="133" t="s">
        <v>8875</v>
      </c>
      <c r="P3822" s="135" t="s">
        <v>3976</v>
      </c>
      <c r="Q3822" s="145" t="str">
        <f t="shared" si="60"/>
        <v>65 - MARSAC</v>
      </c>
      <c r="R3822" s="140">
        <v>44580</v>
      </c>
      <c r="S3822" s="140">
        <v>44652</v>
      </c>
    </row>
    <row r="3823" spans="14:19">
      <c r="N3823" s="133" t="s">
        <v>8737</v>
      </c>
      <c r="O3823" s="133" t="s">
        <v>8876</v>
      </c>
      <c r="P3823" s="135" t="s">
        <v>1302</v>
      </c>
      <c r="Q3823" s="145" t="str">
        <f t="shared" si="60"/>
        <v>65 - MARSEILLAN</v>
      </c>
      <c r="R3823" s="140">
        <v>44604</v>
      </c>
      <c r="S3823" s="140">
        <v>44686</v>
      </c>
    </row>
    <row r="3824" spans="14:19">
      <c r="N3824" s="133" t="s">
        <v>8737</v>
      </c>
      <c r="O3824" s="133" t="s">
        <v>8877</v>
      </c>
      <c r="P3824" s="135" t="s">
        <v>1304</v>
      </c>
      <c r="Q3824" s="145" t="str">
        <f t="shared" si="60"/>
        <v>65 - MASCARAS</v>
      </c>
      <c r="R3824" s="140">
        <v>44608</v>
      </c>
      <c r="S3824" s="140">
        <v>44686</v>
      </c>
    </row>
    <row r="3825" spans="14:19" ht="24">
      <c r="N3825" s="133" t="s">
        <v>8737</v>
      </c>
      <c r="O3825" s="133" t="s">
        <v>8878</v>
      </c>
      <c r="P3825" s="135" t="s">
        <v>3977</v>
      </c>
      <c r="Q3825" s="145" t="str">
        <f t="shared" si="60"/>
        <v>65 - MAUBOURGUET</v>
      </c>
      <c r="R3825" s="140">
        <v>44572</v>
      </c>
      <c r="S3825" s="140">
        <v>44652</v>
      </c>
    </row>
    <row r="3826" spans="14:19">
      <c r="N3826" s="133" t="s">
        <v>8737</v>
      </c>
      <c r="O3826" s="133" t="s">
        <v>8879</v>
      </c>
      <c r="P3826" s="135" t="s">
        <v>3703</v>
      </c>
      <c r="Q3826" s="145" t="str">
        <f t="shared" si="60"/>
        <v>65 - MAZEROLLES</v>
      </c>
      <c r="R3826" s="140">
        <v>44604</v>
      </c>
      <c r="S3826" s="140">
        <v>44686</v>
      </c>
    </row>
    <row r="3827" spans="14:19">
      <c r="N3827" s="133" t="s">
        <v>8737</v>
      </c>
      <c r="O3827" s="133" t="s">
        <v>8880</v>
      </c>
      <c r="P3827" s="135" t="s">
        <v>3978</v>
      </c>
      <c r="Q3827" s="145" t="str">
        <f t="shared" si="60"/>
        <v>65 - MINGOT</v>
      </c>
      <c r="R3827" s="140">
        <v>44614</v>
      </c>
      <c r="S3827" s="140">
        <v>44686</v>
      </c>
    </row>
    <row r="3828" spans="14:19">
      <c r="N3828" s="133" t="s">
        <v>8737</v>
      </c>
      <c r="O3828" s="133" t="s">
        <v>8881</v>
      </c>
      <c r="P3828" s="135" t="s">
        <v>3979</v>
      </c>
      <c r="Q3828" s="145" t="str">
        <f t="shared" si="60"/>
        <v>65 - MOMERES</v>
      </c>
      <c r="R3828" s="140"/>
      <c r="S3828" s="140"/>
    </row>
    <row r="3829" spans="14:19">
      <c r="N3829" s="133" t="s">
        <v>8737</v>
      </c>
      <c r="O3829" s="133" t="s">
        <v>8882</v>
      </c>
      <c r="P3829" s="135" t="s">
        <v>836</v>
      </c>
      <c r="Q3829" s="145" t="str">
        <f t="shared" si="60"/>
        <v>65 - MONFAUCON</v>
      </c>
      <c r="R3829" s="140"/>
      <c r="S3829" s="140"/>
    </row>
    <row r="3830" spans="14:19" ht="24">
      <c r="N3830" s="133" t="s">
        <v>8737</v>
      </c>
      <c r="O3830" s="133" t="s">
        <v>8883</v>
      </c>
      <c r="P3830" s="135" t="s">
        <v>3980</v>
      </c>
      <c r="Q3830" s="145" t="str">
        <f t="shared" si="60"/>
        <v>65 - MONLEON-MAGNOAC</v>
      </c>
      <c r="R3830" s="140">
        <v>44622</v>
      </c>
      <c r="S3830" s="140">
        <v>44686</v>
      </c>
    </row>
    <row r="3831" spans="14:19">
      <c r="N3831" s="133" t="s">
        <v>8737</v>
      </c>
      <c r="O3831" s="133" t="s">
        <v>8884</v>
      </c>
      <c r="P3831" s="135" t="s">
        <v>2553</v>
      </c>
      <c r="Q3831" s="145" t="str">
        <f t="shared" si="60"/>
        <v>65 - MONTASTRUC</v>
      </c>
      <c r="R3831" s="140">
        <v>44604</v>
      </c>
      <c r="S3831" s="140">
        <v>44686</v>
      </c>
    </row>
    <row r="3832" spans="14:19" ht="24">
      <c r="N3832" s="133" t="s">
        <v>8737</v>
      </c>
      <c r="O3832" s="133" t="s">
        <v>8885</v>
      </c>
      <c r="P3832" s="135" t="s">
        <v>1782</v>
      </c>
      <c r="Q3832" s="145" t="str">
        <f t="shared" si="60"/>
        <v>65 - MONTGAILLARD</v>
      </c>
      <c r="R3832" s="140"/>
      <c r="S3832" s="140"/>
    </row>
    <row r="3833" spans="14:19">
      <c r="N3833" s="133" t="s">
        <v>8737</v>
      </c>
      <c r="O3833" s="133" t="s">
        <v>8886</v>
      </c>
      <c r="P3833" s="135" t="s">
        <v>3981</v>
      </c>
      <c r="Q3833" s="145" t="str">
        <f t="shared" si="60"/>
        <v>65 - MONTIGNAC</v>
      </c>
      <c r="R3833" s="140">
        <v>44608</v>
      </c>
      <c r="S3833" s="140">
        <v>44686</v>
      </c>
    </row>
    <row r="3834" spans="14:19">
      <c r="N3834" s="133" t="s">
        <v>8737</v>
      </c>
      <c r="O3834" s="133" t="s">
        <v>8887</v>
      </c>
      <c r="P3834" s="135" t="s">
        <v>3982</v>
      </c>
      <c r="Q3834" s="145" t="str">
        <f t="shared" si="60"/>
        <v>65 - MOULEDOUS</v>
      </c>
      <c r="R3834" s="140">
        <v>44604</v>
      </c>
      <c r="S3834" s="140">
        <v>44686</v>
      </c>
    </row>
    <row r="3835" spans="14:19" ht="24">
      <c r="N3835" s="133" t="s">
        <v>8737</v>
      </c>
      <c r="O3835" s="133" t="s">
        <v>8888</v>
      </c>
      <c r="P3835" s="135" t="s">
        <v>3983</v>
      </c>
      <c r="Q3835" s="145" t="str">
        <f t="shared" si="60"/>
        <v>65 - MOUMOULOUS</v>
      </c>
      <c r="R3835" s="140">
        <v>44604</v>
      </c>
      <c r="S3835" s="140">
        <v>44686</v>
      </c>
    </row>
    <row r="3836" spans="14:19">
      <c r="N3836" s="133" t="s">
        <v>8737</v>
      </c>
      <c r="O3836" s="133" t="s">
        <v>8889</v>
      </c>
      <c r="P3836" s="135" t="s">
        <v>3984</v>
      </c>
      <c r="Q3836" s="145" t="str">
        <f t="shared" si="60"/>
        <v>65 - MUN</v>
      </c>
      <c r="R3836" s="140">
        <v>44604</v>
      </c>
      <c r="S3836" s="140">
        <v>44686</v>
      </c>
    </row>
    <row r="3837" spans="14:19">
      <c r="N3837" s="133" t="s">
        <v>8737</v>
      </c>
      <c r="O3837" s="133" t="s">
        <v>8890</v>
      </c>
      <c r="P3837" s="135" t="s">
        <v>3985</v>
      </c>
      <c r="Q3837" s="145" t="str">
        <f t="shared" si="60"/>
        <v>65 - NOUILHAN</v>
      </c>
      <c r="R3837" s="140">
        <v>44561</v>
      </c>
      <c r="S3837" s="140">
        <v>44652</v>
      </c>
    </row>
    <row r="3838" spans="14:19">
      <c r="N3838" s="133" t="s">
        <v>8737</v>
      </c>
      <c r="O3838" s="133" t="s">
        <v>8891</v>
      </c>
      <c r="P3838" s="135" t="s">
        <v>3986</v>
      </c>
      <c r="Q3838" s="145" t="str">
        <f t="shared" si="60"/>
        <v>65 - ODOS</v>
      </c>
      <c r="R3838" s="140">
        <v>44581</v>
      </c>
      <c r="S3838" s="140">
        <v>44652</v>
      </c>
    </row>
    <row r="3839" spans="14:19">
      <c r="N3839" s="133" t="s">
        <v>8737</v>
      </c>
      <c r="O3839" s="133" t="s">
        <v>8892</v>
      </c>
      <c r="P3839" s="135" t="s">
        <v>3987</v>
      </c>
      <c r="Q3839" s="145" t="str">
        <f t="shared" si="60"/>
        <v>65 - OLEAC-DEBAT</v>
      </c>
      <c r="R3839" s="140">
        <v>44580</v>
      </c>
      <c r="S3839" s="140">
        <v>44686</v>
      </c>
    </row>
    <row r="3840" spans="14:19">
      <c r="N3840" s="133" t="s">
        <v>8737</v>
      </c>
      <c r="O3840" s="133" t="s">
        <v>8893</v>
      </c>
      <c r="P3840" s="135" t="s">
        <v>3988</v>
      </c>
      <c r="Q3840" s="145" t="str">
        <f t="shared" si="60"/>
        <v>65 - OMEX</v>
      </c>
      <c r="R3840" s="140">
        <v>44571</v>
      </c>
      <c r="S3840" s="140">
        <v>44652</v>
      </c>
    </row>
    <row r="3841" spans="14:19">
      <c r="N3841" s="133" t="s">
        <v>8737</v>
      </c>
      <c r="O3841" s="133" t="s">
        <v>8894</v>
      </c>
      <c r="P3841" s="135" t="s">
        <v>3989</v>
      </c>
      <c r="Q3841" s="145" t="str">
        <f t="shared" si="60"/>
        <v>65 - ORDIZAN</v>
      </c>
      <c r="R3841" s="140"/>
      <c r="S3841" s="140"/>
    </row>
    <row r="3842" spans="14:19">
      <c r="N3842" s="133" t="s">
        <v>8737</v>
      </c>
      <c r="O3842" s="133" t="s">
        <v>8895</v>
      </c>
      <c r="P3842" s="135" t="s">
        <v>3990</v>
      </c>
      <c r="Q3842" s="145" t="str">
        <f t="shared" si="60"/>
        <v>65 - ORGAN</v>
      </c>
      <c r="R3842" s="140">
        <v>44622</v>
      </c>
      <c r="S3842" s="140">
        <v>44686</v>
      </c>
    </row>
    <row r="3843" spans="14:19">
      <c r="N3843" s="133" t="s">
        <v>8737</v>
      </c>
      <c r="O3843" s="133" t="s">
        <v>8896</v>
      </c>
      <c r="P3843" s="135" t="s">
        <v>3991</v>
      </c>
      <c r="Q3843" s="145" t="str">
        <f t="shared" si="60"/>
        <v>65 - ORIEUX</v>
      </c>
      <c r="R3843" s="140">
        <v>44604</v>
      </c>
      <c r="S3843" s="140">
        <v>44686</v>
      </c>
    </row>
    <row r="3844" spans="14:19">
      <c r="N3844" s="133" t="s">
        <v>8737</v>
      </c>
      <c r="O3844" s="133" t="s">
        <v>8897</v>
      </c>
      <c r="P3844" s="135" t="s">
        <v>3992</v>
      </c>
      <c r="Q3844" s="145" t="str">
        <f t="shared" si="60"/>
        <v>65 - ORINCLES</v>
      </c>
      <c r="R3844" s="140">
        <v>44571</v>
      </c>
      <c r="S3844" s="140">
        <v>44652</v>
      </c>
    </row>
    <row r="3845" spans="14:19">
      <c r="N3845" s="133" t="s">
        <v>8737</v>
      </c>
      <c r="O3845" s="133" t="s">
        <v>8898</v>
      </c>
      <c r="P3845" s="135" t="s">
        <v>3993</v>
      </c>
      <c r="Q3845" s="145" t="str">
        <f t="shared" si="60"/>
        <v>65 - ORLEIX</v>
      </c>
      <c r="R3845" s="140">
        <v>44580</v>
      </c>
      <c r="S3845" s="140">
        <v>44686</v>
      </c>
    </row>
    <row r="3846" spans="14:19">
      <c r="N3846" s="133" t="s">
        <v>8737</v>
      </c>
      <c r="O3846" s="133" t="s">
        <v>8899</v>
      </c>
      <c r="P3846" s="135" t="s">
        <v>3994</v>
      </c>
      <c r="Q3846" s="145" t="str">
        <f t="shared" si="60"/>
        <v>65 - OROIX</v>
      </c>
      <c r="R3846" s="140">
        <v>44561</v>
      </c>
      <c r="S3846" s="140">
        <v>44652</v>
      </c>
    </row>
    <row r="3847" spans="14:19">
      <c r="N3847" s="133" t="s">
        <v>8737</v>
      </c>
      <c r="O3847" s="133" t="s">
        <v>8900</v>
      </c>
      <c r="P3847" s="135" t="s">
        <v>3995</v>
      </c>
      <c r="Q3847" s="145" t="str">
        <f t="shared" si="60"/>
        <v>65 - OSMETS</v>
      </c>
      <c r="R3847" s="140">
        <v>44604</v>
      </c>
      <c r="S3847" s="140">
        <v>44686</v>
      </c>
    </row>
    <row r="3848" spans="14:19">
      <c r="N3848" s="133" t="s">
        <v>8737</v>
      </c>
      <c r="O3848" s="133" t="s">
        <v>8901</v>
      </c>
      <c r="P3848" s="135" t="s">
        <v>3996</v>
      </c>
      <c r="Q3848" s="145" t="str">
        <f t="shared" si="60"/>
        <v>65 - OSSEN</v>
      </c>
      <c r="R3848" s="140">
        <v>44571</v>
      </c>
      <c r="S3848" s="140">
        <v>44652</v>
      </c>
    </row>
    <row r="3849" spans="14:19">
      <c r="N3849" s="133" t="s">
        <v>8737</v>
      </c>
      <c r="O3849" s="133" t="s">
        <v>8902</v>
      </c>
      <c r="P3849" s="135" t="s">
        <v>3997</v>
      </c>
      <c r="Q3849" s="145" t="str">
        <f t="shared" si="60"/>
        <v>65 - OSSUN</v>
      </c>
      <c r="R3849" s="140">
        <v>44571</v>
      </c>
      <c r="S3849" s="140">
        <v>44652</v>
      </c>
    </row>
    <row r="3850" spans="14:19" ht="24">
      <c r="N3850" s="133" t="s">
        <v>8737</v>
      </c>
      <c r="O3850" s="133" t="s">
        <v>8903</v>
      </c>
      <c r="P3850" s="135" t="s">
        <v>3998</v>
      </c>
      <c r="Q3850" s="145" t="str">
        <f t="shared" si="60"/>
        <v>65 - OSSUN-EZ-ANGLES</v>
      </c>
      <c r="R3850" s="140"/>
      <c r="S3850" s="140"/>
    </row>
    <row r="3851" spans="14:19">
      <c r="N3851" s="133" t="s">
        <v>8737</v>
      </c>
      <c r="O3851" s="133" t="s">
        <v>8904</v>
      </c>
      <c r="P3851" s="135" t="s">
        <v>3999</v>
      </c>
      <c r="Q3851" s="145" t="str">
        <f t="shared" ref="Q3851:Q3914" si="61">CONCATENATE(N3851," - ",P3851)</f>
        <v>65 - OURSBELILLE</v>
      </c>
      <c r="R3851" s="140">
        <v>44580</v>
      </c>
      <c r="S3851" s="140">
        <v>44652</v>
      </c>
    </row>
    <row r="3852" spans="14:19">
      <c r="N3852" s="133" t="s">
        <v>8737</v>
      </c>
      <c r="O3852" s="133" t="s">
        <v>8905</v>
      </c>
      <c r="P3852" s="135" t="s">
        <v>4000</v>
      </c>
      <c r="Q3852" s="145" t="str">
        <f t="shared" si="61"/>
        <v>65 - PAREAC</v>
      </c>
      <c r="R3852" s="140">
        <v>44571</v>
      </c>
      <c r="S3852" s="140">
        <v>44652</v>
      </c>
    </row>
    <row r="3853" spans="14:19">
      <c r="N3853" s="133" t="s">
        <v>8737</v>
      </c>
      <c r="O3853" s="133" t="s">
        <v>8906</v>
      </c>
      <c r="P3853" s="135" t="s">
        <v>4001</v>
      </c>
      <c r="Q3853" s="145" t="str">
        <f t="shared" si="61"/>
        <v>65 - PEYRAUBE</v>
      </c>
      <c r="R3853" s="140">
        <v>44604</v>
      </c>
      <c r="S3853" s="140">
        <v>44686</v>
      </c>
    </row>
    <row r="3854" spans="14:19" ht="24">
      <c r="N3854" s="133" t="s">
        <v>8737</v>
      </c>
      <c r="O3854" s="133" t="s">
        <v>8907</v>
      </c>
      <c r="P3854" s="135" t="s">
        <v>4002</v>
      </c>
      <c r="Q3854" s="145" t="str">
        <f t="shared" si="61"/>
        <v>65 - PEYRET-SAINT-ANDRE</v>
      </c>
      <c r="R3854" s="140">
        <v>44617</v>
      </c>
      <c r="S3854" s="140">
        <v>44686</v>
      </c>
    </row>
    <row r="3855" spans="14:19">
      <c r="N3855" s="133" t="s">
        <v>8737</v>
      </c>
      <c r="O3855" s="133" t="s">
        <v>8908</v>
      </c>
      <c r="P3855" s="135" t="s">
        <v>4003</v>
      </c>
      <c r="Q3855" s="145" t="str">
        <f t="shared" si="61"/>
        <v>65 - PEYRIGUERE</v>
      </c>
      <c r="R3855" s="140">
        <v>44604</v>
      </c>
      <c r="S3855" s="140">
        <v>44686</v>
      </c>
    </row>
    <row r="3856" spans="14:19">
      <c r="N3856" s="133" t="s">
        <v>8737</v>
      </c>
      <c r="O3856" s="133" t="s">
        <v>8909</v>
      </c>
      <c r="P3856" s="135" t="s">
        <v>4004</v>
      </c>
      <c r="Q3856" s="145" t="str">
        <f t="shared" si="61"/>
        <v>65 - PEYROUSE</v>
      </c>
      <c r="R3856" s="140">
        <v>44571</v>
      </c>
      <c r="S3856" s="140">
        <v>44652</v>
      </c>
    </row>
    <row r="3857" spans="14:19">
      <c r="N3857" s="133" t="s">
        <v>8737</v>
      </c>
      <c r="O3857" s="133" t="s">
        <v>8910</v>
      </c>
      <c r="P3857" s="135" t="s">
        <v>4005</v>
      </c>
      <c r="Q3857" s="145" t="str">
        <f t="shared" si="61"/>
        <v>65 - PEYRUN</v>
      </c>
      <c r="R3857" s="140">
        <v>44604</v>
      </c>
      <c r="S3857" s="140">
        <v>44686</v>
      </c>
    </row>
    <row r="3858" spans="14:19">
      <c r="N3858" s="133" t="s">
        <v>8737</v>
      </c>
      <c r="O3858" s="133" t="s">
        <v>8911</v>
      </c>
      <c r="P3858" s="135" t="s">
        <v>4006</v>
      </c>
      <c r="Q3858" s="145" t="str">
        <f t="shared" si="61"/>
        <v>65 - PINTAC</v>
      </c>
      <c r="R3858" s="140">
        <v>44580</v>
      </c>
      <c r="S3858" s="140">
        <v>44652</v>
      </c>
    </row>
    <row r="3859" spans="14:19">
      <c r="N3859" s="133" t="s">
        <v>8737</v>
      </c>
      <c r="O3859" s="133" t="s">
        <v>8912</v>
      </c>
      <c r="P3859" s="135" t="s">
        <v>4007</v>
      </c>
      <c r="Q3859" s="145" t="str">
        <f t="shared" si="61"/>
        <v>65 - POUEYFERRE</v>
      </c>
      <c r="R3859" s="140">
        <v>44571</v>
      </c>
      <c r="S3859" s="140">
        <v>44652</v>
      </c>
    </row>
    <row r="3860" spans="14:19">
      <c r="N3860" s="133" t="s">
        <v>8737</v>
      </c>
      <c r="O3860" s="133" t="s">
        <v>8913</v>
      </c>
      <c r="P3860" s="135" t="s">
        <v>4008</v>
      </c>
      <c r="Q3860" s="145" t="str">
        <f t="shared" si="61"/>
        <v>65 - POUYASTRUC</v>
      </c>
      <c r="R3860" s="140">
        <v>44604</v>
      </c>
      <c r="S3860" s="140">
        <v>44686</v>
      </c>
    </row>
    <row r="3861" spans="14:19">
      <c r="N3861" s="133" t="s">
        <v>8737</v>
      </c>
      <c r="O3861" s="133" t="s">
        <v>8914</v>
      </c>
      <c r="P3861" s="135" t="s">
        <v>4009</v>
      </c>
      <c r="Q3861" s="145" t="str">
        <f t="shared" si="61"/>
        <v>65 - PUJO</v>
      </c>
      <c r="R3861" s="140">
        <v>44580</v>
      </c>
      <c r="S3861" s="140">
        <v>44652</v>
      </c>
    </row>
    <row r="3862" spans="14:19">
      <c r="N3862" s="133" t="s">
        <v>8737</v>
      </c>
      <c r="O3862" s="133" t="s">
        <v>8915</v>
      </c>
      <c r="P3862" s="135" t="s">
        <v>4010</v>
      </c>
      <c r="Q3862" s="145" t="str">
        <f t="shared" si="61"/>
        <v>65 - PUNTOUS</v>
      </c>
      <c r="R3862" s="140">
        <v>44616</v>
      </c>
      <c r="S3862" s="140">
        <v>44686</v>
      </c>
    </row>
    <row r="3863" spans="14:19">
      <c r="N3863" s="133" t="s">
        <v>8737</v>
      </c>
      <c r="O3863" s="133" t="s">
        <v>8916</v>
      </c>
      <c r="P3863" s="135" t="s">
        <v>4011</v>
      </c>
      <c r="Q3863" s="145" t="str">
        <f t="shared" si="61"/>
        <v>65 - PUYDARRIEUX</v>
      </c>
      <c r="R3863" s="140">
        <v>44604</v>
      </c>
      <c r="S3863" s="140">
        <v>44686</v>
      </c>
    </row>
    <row r="3864" spans="14:19" ht="24">
      <c r="N3864" s="133" t="s">
        <v>8737</v>
      </c>
      <c r="O3864" s="133" t="s">
        <v>8917</v>
      </c>
      <c r="P3864" s="135" t="s">
        <v>4012</v>
      </c>
      <c r="Q3864" s="145" t="str">
        <f t="shared" si="61"/>
        <v>65 - RABASTENS-DE-BIGORRE</v>
      </c>
      <c r="R3864" s="140">
        <v>44580</v>
      </c>
      <c r="S3864" s="140">
        <v>44686</v>
      </c>
    </row>
    <row r="3865" spans="14:19">
      <c r="N3865" s="133" t="s">
        <v>8737</v>
      </c>
      <c r="O3865" s="133" t="s">
        <v>8918</v>
      </c>
      <c r="P3865" s="135" t="s">
        <v>4013</v>
      </c>
      <c r="Q3865" s="145" t="str">
        <f t="shared" si="61"/>
        <v>65 - RECURT</v>
      </c>
      <c r="R3865" s="140">
        <v>44622</v>
      </c>
      <c r="S3865" s="140">
        <v>44686</v>
      </c>
    </row>
    <row r="3866" spans="14:19">
      <c r="N3866" s="133" t="s">
        <v>8737</v>
      </c>
      <c r="O3866" s="133" t="s">
        <v>8919</v>
      </c>
      <c r="P3866" s="135" t="s">
        <v>4014</v>
      </c>
      <c r="Q3866" s="145" t="str">
        <f t="shared" si="61"/>
        <v>65 - SABALOS</v>
      </c>
      <c r="R3866" s="140">
        <v>44580</v>
      </c>
      <c r="S3866" s="140">
        <v>44686</v>
      </c>
    </row>
    <row r="3867" spans="14:19">
      <c r="N3867" s="133" t="s">
        <v>8737</v>
      </c>
      <c r="O3867" s="133" t="s">
        <v>8920</v>
      </c>
      <c r="P3867" s="135" t="s">
        <v>4015</v>
      </c>
      <c r="Q3867" s="145" t="str">
        <f t="shared" si="61"/>
        <v>65 - SABARROS</v>
      </c>
      <c r="R3867" s="140">
        <v>44622</v>
      </c>
      <c r="S3867" s="140">
        <v>44686</v>
      </c>
    </row>
    <row r="3868" spans="14:19">
      <c r="N3868" s="133" t="s">
        <v>8737</v>
      </c>
      <c r="O3868" s="133" t="s">
        <v>8921</v>
      </c>
      <c r="P3868" s="135" t="s">
        <v>4016</v>
      </c>
      <c r="Q3868" s="145" t="str">
        <f t="shared" si="61"/>
        <v>65 - SADOURNIN</v>
      </c>
      <c r="R3868" s="140">
        <v>44609</v>
      </c>
      <c r="S3868" s="140">
        <v>44686</v>
      </c>
    </row>
    <row r="3869" spans="14:19">
      <c r="N3869" s="133" t="s">
        <v>8737</v>
      </c>
      <c r="O3869" s="133" t="s">
        <v>8922</v>
      </c>
      <c r="P3869" s="135" t="s">
        <v>1406</v>
      </c>
      <c r="Q3869" s="145" t="str">
        <f t="shared" si="61"/>
        <v>65 - SAINT-CREAC</v>
      </c>
      <c r="R3869" s="140">
        <v>44571</v>
      </c>
      <c r="S3869" s="140">
        <v>44652</v>
      </c>
    </row>
    <row r="3870" spans="14:19">
      <c r="N3870" s="133" t="s">
        <v>8737</v>
      </c>
      <c r="O3870" s="133" t="s">
        <v>8923</v>
      </c>
      <c r="P3870" s="135" t="s">
        <v>4017</v>
      </c>
      <c r="Q3870" s="145" t="str">
        <f t="shared" si="61"/>
        <v>65 - SAINT-LANNE</v>
      </c>
      <c r="R3870" s="140">
        <v>44572</v>
      </c>
      <c r="S3870" s="140">
        <v>44677</v>
      </c>
    </row>
    <row r="3871" spans="14:19">
      <c r="N3871" s="133" t="s">
        <v>8737</v>
      </c>
      <c r="O3871" s="133" t="s">
        <v>8924</v>
      </c>
      <c r="P3871" s="135" t="s">
        <v>4018</v>
      </c>
      <c r="Q3871" s="145" t="str">
        <f t="shared" si="61"/>
        <v>65 - SAINT-LEZER</v>
      </c>
      <c r="R3871" s="140">
        <v>44561</v>
      </c>
      <c r="S3871" s="140">
        <v>44652</v>
      </c>
    </row>
    <row r="3872" spans="14:19">
      <c r="N3872" s="133" t="s">
        <v>8737</v>
      </c>
      <c r="O3872" s="133" t="s">
        <v>8925</v>
      </c>
      <c r="P3872" s="135" t="s">
        <v>1418</v>
      </c>
      <c r="Q3872" s="145" t="str">
        <f t="shared" si="61"/>
        <v>65 - SAINT-MARTIN</v>
      </c>
      <c r="R3872" s="140">
        <v>44581</v>
      </c>
      <c r="S3872" s="140">
        <v>44652</v>
      </c>
    </row>
    <row r="3873" spans="14:19" ht="24">
      <c r="N3873" s="133" t="s">
        <v>8737</v>
      </c>
      <c r="O3873" s="133" t="s">
        <v>8926</v>
      </c>
      <c r="P3873" s="135" t="s">
        <v>4019</v>
      </c>
      <c r="Q3873" s="145" t="str">
        <f t="shared" si="61"/>
        <v>65 - SAINT-PE-DE-BIGORRE</v>
      </c>
      <c r="R3873" s="140">
        <v>44571</v>
      </c>
      <c r="S3873" s="140">
        <v>44652</v>
      </c>
    </row>
    <row r="3874" spans="14:19" ht="24">
      <c r="N3874" s="133" t="s">
        <v>8737</v>
      </c>
      <c r="O3874" s="133" t="s">
        <v>8927</v>
      </c>
      <c r="P3874" s="135" t="s">
        <v>4020</v>
      </c>
      <c r="Q3874" s="145" t="str">
        <f t="shared" si="61"/>
        <v>65 - SAINT-SEVER-DE-RUSTAN</v>
      </c>
      <c r="R3874" s="140">
        <v>44604</v>
      </c>
      <c r="S3874" s="140">
        <v>44686</v>
      </c>
    </row>
    <row r="3875" spans="14:19">
      <c r="N3875" s="133" t="s">
        <v>8737</v>
      </c>
      <c r="O3875" s="133" t="s">
        <v>8928</v>
      </c>
      <c r="P3875" s="135" t="s">
        <v>4021</v>
      </c>
      <c r="Q3875" s="145" t="str">
        <f t="shared" si="61"/>
        <v>65 - SALLES-ADOUR</v>
      </c>
      <c r="R3875" s="140"/>
      <c r="S3875" s="140"/>
    </row>
    <row r="3876" spans="14:19">
      <c r="N3876" s="133" t="s">
        <v>8737</v>
      </c>
      <c r="O3876" s="133" t="s">
        <v>8929</v>
      </c>
      <c r="P3876" s="135" t="s">
        <v>4022</v>
      </c>
      <c r="Q3876" s="145" t="str">
        <f t="shared" si="61"/>
        <v>65 - SANOUS</v>
      </c>
      <c r="R3876" s="140">
        <v>44561</v>
      </c>
      <c r="S3876" s="140">
        <v>44652</v>
      </c>
    </row>
    <row r="3877" spans="14:19" ht="24">
      <c r="N3877" s="133" t="s">
        <v>8737</v>
      </c>
      <c r="O3877" s="133" t="s">
        <v>8930</v>
      </c>
      <c r="P3877" s="135" t="s">
        <v>4023</v>
      </c>
      <c r="Q3877" s="145" t="str">
        <f t="shared" si="61"/>
        <v>65 - SARIAC-MAGNOAC</v>
      </c>
      <c r="R3877" s="140">
        <v>44617</v>
      </c>
      <c r="S3877" s="140">
        <v>44686</v>
      </c>
    </row>
    <row r="3878" spans="14:19">
      <c r="N3878" s="133" t="s">
        <v>8737</v>
      </c>
      <c r="O3878" s="133" t="s">
        <v>8931</v>
      </c>
      <c r="P3878" s="135" t="s">
        <v>4024</v>
      </c>
      <c r="Q3878" s="145" t="str">
        <f t="shared" si="61"/>
        <v>65 - SARNIGUET</v>
      </c>
      <c r="R3878" s="140">
        <v>44580</v>
      </c>
      <c r="S3878" s="140">
        <v>44686</v>
      </c>
    </row>
    <row r="3879" spans="14:19" ht="24">
      <c r="N3879" s="133" t="s">
        <v>8737</v>
      </c>
      <c r="O3879" s="133" t="s">
        <v>8932</v>
      </c>
      <c r="P3879" s="135" t="s">
        <v>4025</v>
      </c>
      <c r="Q3879" s="145" t="str">
        <f t="shared" si="61"/>
        <v>65 - SARRIAC-BIGORRE</v>
      </c>
      <c r="R3879" s="140">
        <v>44580</v>
      </c>
      <c r="S3879" s="140">
        <v>44686</v>
      </c>
    </row>
    <row r="3880" spans="14:19">
      <c r="N3880" s="133" t="s">
        <v>8737</v>
      </c>
      <c r="O3880" s="133" t="s">
        <v>8933</v>
      </c>
      <c r="P3880" s="135" t="s">
        <v>4026</v>
      </c>
      <c r="Q3880" s="145" t="str">
        <f t="shared" si="61"/>
        <v>65 - SARROUILLES</v>
      </c>
      <c r="R3880" s="140">
        <v>44608</v>
      </c>
      <c r="S3880" s="140">
        <v>44686</v>
      </c>
    </row>
    <row r="3881" spans="14:19">
      <c r="N3881" s="133" t="s">
        <v>8737</v>
      </c>
      <c r="O3881" s="133" t="s">
        <v>8934</v>
      </c>
      <c r="P3881" s="135" t="s">
        <v>4027</v>
      </c>
      <c r="Q3881" s="145" t="str">
        <f t="shared" si="61"/>
        <v>65 - SAUVETERRE</v>
      </c>
      <c r="R3881" s="140"/>
      <c r="S3881" s="140"/>
    </row>
    <row r="3882" spans="14:19">
      <c r="N3882" s="133" t="s">
        <v>8737</v>
      </c>
      <c r="O3882" s="133" t="s">
        <v>8935</v>
      </c>
      <c r="P3882" s="135" t="s">
        <v>2639</v>
      </c>
      <c r="Q3882" s="145" t="str">
        <f t="shared" si="61"/>
        <v>65 - SEGALAS</v>
      </c>
      <c r="R3882" s="140">
        <v>44614</v>
      </c>
      <c r="S3882" s="140">
        <v>44686</v>
      </c>
    </row>
    <row r="3883" spans="14:19">
      <c r="N3883" s="133" t="s">
        <v>8737</v>
      </c>
      <c r="O3883" s="133" t="s">
        <v>8936</v>
      </c>
      <c r="P3883" s="135" t="s">
        <v>4028</v>
      </c>
      <c r="Q3883" s="145" t="str">
        <f t="shared" si="61"/>
        <v>65 - SEGUS</v>
      </c>
      <c r="R3883" s="140">
        <v>44571</v>
      </c>
      <c r="S3883" s="140">
        <v>44652</v>
      </c>
    </row>
    <row r="3884" spans="14:19">
      <c r="N3884" s="133" t="s">
        <v>8737</v>
      </c>
      <c r="O3884" s="133" t="s">
        <v>8937</v>
      </c>
      <c r="P3884" s="135" t="s">
        <v>4029</v>
      </c>
      <c r="Q3884" s="145" t="str">
        <f t="shared" si="61"/>
        <v>65 - SEMEAC</v>
      </c>
      <c r="R3884" s="140">
        <v>44608</v>
      </c>
      <c r="S3884" s="140">
        <v>44686</v>
      </c>
    </row>
    <row r="3885" spans="14:19">
      <c r="N3885" s="133" t="s">
        <v>8737</v>
      </c>
      <c r="O3885" s="133" t="s">
        <v>8938</v>
      </c>
      <c r="P3885" s="135" t="s">
        <v>4030</v>
      </c>
      <c r="Q3885" s="145" t="str">
        <f t="shared" si="61"/>
        <v>65 - SENAC</v>
      </c>
      <c r="R3885" s="140">
        <v>44608</v>
      </c>
      <c r="S3885" s="140">
        <v>44686</v>
      </c>
    </row>
    <row r="3886" spans="14:19">
      <c r="N3886" s="133" t="s">
        <v>8737</v>
      </c>
      <c r="O3886" s="133" t="s">
        <v>8939</v>
      </c>
      <c r="P3886" s="135" t="s">
        <v>4031</v>
      </c>
      <c r="Q3886" s="145" t="str">
        <f t="shared" si="61"/>
        <v>65 - SENTOUS</v>
      </c>
      <c r="R3886" s="140">
        <v>44604</v>
      </c>
      <c r="S3886" s="140">
        <v>44686</v>
      </c>
    </row>
    <row r="3887" spans="14:19" ht="24">
      <c r="N3887" s="133" t="s">
        <v>8737</v>
      </c>
      <c r="O3887" s="133" t="s">
        <v>8940</v>
      </c>
      <c r="P3887" s="135" t="s">
        <v>4033</v>
      </c>
      <c r="Q3887" s="145" t="str">
        <f t="shared" si="61"/>
        <v>65 - SERE-RUSTAING</v>
      </c>
      <c r="R3887" s="140">
        <v>44604</v>
      </c>
      <c r="S3887" s="140">
        <v>44686</v>
      </c>
    </row>
    <row r="3888" spans="14:19">
      <c r="N3888" s="133" t="s">
        <v>8737</v>
      </c>
      <c r="O3888" s="133" t="s">
        <v>8941</v>
      </c>
      <c r="P3888" s="135" t="s">
        <v>4032</v>
      </c>
      <c r="Q3888" s="145" t="str">
        <f t="shared" si="61"/>
        <v>65 - SERON</v>
      </c>
      <c r="R3888" s="140">
        <v>44561</v>
      </c>
      <c r="S3888" s="140">
        <v>44652</v>
      </c>
    </row>
    <row r="3889" spans="14:19">
      <c r="N3889" s="133" t="s">
        <v>8737</v>
      </c>
      <c r="O3889" s="133" t="s">
        <v>8942</v>
      </c>
      <c r="P3889" s="135" t="s">
        <v>4034</v>
      </c>
      <c r="Q3889" s="145" t="str">
        <f t="shared" si="61"/>
        <v>65 - SIARROUY</v>
      </c>
      <c r="R3889" s="140">
        <v>44561</v>
      </c>
      <c r="S3889" s="140">
        <v>44652</v>
      </c>
    </row>
    <row r="3890" spans="14:19">
      <c r="N3890" s="133" t="s">
        <v>8737</v>
      </c>
      <c r="O3890" s="133" t="s">
        <v>8943</v>
      </c>
      <c r="P3890" s="135" t="s">
        <v>4035</v>
      </c>
      <c r="Q3890" s="145" t="str">
        <f t="shared" si="61"/>
        <v>65 - SINZOS</v>
      </c>
      <c r="R3890" s="140">
        <v>44604</v>
      </c>
      <c r="S3890" s="140">
        <v>44686</v>
      </c>
    </row>
    <row r="3891" spans="14:19">
      <c r="N3891" s="133" t="s">
        <v>8737</v>
      </c>
      <c r="O3891" s="133" t="s">
        <v>8944</v>
      </c>
      <c r="P3891" s="135" t="s">
        <v>4036</v>
      </c>
      <c r="Q3891" s="145" t="str">
        <f t="shared" si="61"/>
        <v>65 - SOMBRUN</v>
      </c>
      <c r="R3891" s="140">
        <v>44572</v>
      </c>
      <c r="S3891" s="140">
        <v>44652</v>
      </c>
    </row>
    <row r="3892" spans="14:19">
      <c r="N3892" s="133" t="s">
        <v>8737</v>
      </c>
      <c r="O3892" s="133" t="s">
        <v>8945</v>
      </c>
      <c r="P3892" s="135" t="s">
        <v>4037</v>
      </c>
      <c r="Q3892" s="145" t="str">
        <f t="shared" si="61"/>
        <v>65 - SOREAC</v>
      </c>
      <c r="R3892" s="140">
        <v>44580</v>
      </c>
      <c r="S3892" s="140">
        <v>44686</v>
      </c>
    </row>
    <row r="3893" spans="14:19">
      <c r="N3893" s="133" t="s">
        <v>8737</v>
      </c>
      <c r="O3893" s="133" t="s">
        <v>8946</v>
      </c>
      <c r="P3893" s="135" t="s">
        <v>4038</v>
      </c>
      <c r="Q3893" s="145" t="str">
        <f t="shared" si="61"/>
        <v>65 - SOUBLECAUSE</v>
      </c>
      <c r="R3893" s="140">
        <v>44572</v>
      </c>
      <c r="S3893" s="140">
        <v>44652</v>
      </c>
    </row>
    <row r="3894" spans="14:19">
      <c r="N3894" s="133" t="s">
        <v>8737</v>
      </c>
      <c r="O3894" s="133" t="s">
        <v>8947</v>
      </c>
      <c r="P3894" s="135" t="s">
        <v>4039</v>
      </c>
      <c r="Q3894" s="145" t="str">
        <f t="shared" si="61"/>
        <v>65 - SOUES</v>
      </c>
      <c r="R3894" s="140"/>
      <c r="S3894" s="140"/>
    </row>
    <row r="3895" spans="14:19">
      <c r="N3895" s="133" t="s">
        <v>8737</v>
      </c>
      <c r="O3895" s="133" t="s">
        <v>8948</v>
      </c>
      <c r="P3895" s="135" t="s">
        <v>4040</v>
      </c>
      <c r="Q3895" s="145" t="str">
        <f t="shared" si="61"/>
        <v>65 - SOUYEAUX</v>
      </c>
      <c r="R3895" s="140">
        <v>44604</v>
      </c>
      <c r="S3895" s="140">
        <v>44686</v>
      </c>
    </row>
    <row r="3896" spans="14:19">
      <c r="N3896" s="133" t="s">
        <v>8737</v>
      </c>
      <c r="O3896" s="133" t="s">
        <v>8949</v>
      </c>
      <c r="P3896" s="135" t="s">
        <v>4041</v>
      </c>
      <c r="Q3896" s="145" t="str">
        <f t="shared" si="61"/>
        <v>65 - TALAZAC</v>
      </c>
      <c r="R3896" s="140">
        <v>44561</v>
      </c>
      <c r="S3896" s="140">
        <v>44652</v>
      </c>
    </row>
    <row r="3897" spans="14:19">
      <c r="N3897" s="133" t="s">
        <v>8737</v>
      </c>
      <c r="O3897" s="133" t="s">
        <v>8950</v>
      </c>
      <c r="P3897" s="135" t="s">
        <v>4042</v>
      </c>
      <c r="Q3897" s="145" t="str">
        <f t="shared" si="61"/>
        <v>65 - TARASTEIX</v>
      </c>
      <c r="R3897" s="140">
        <v>44561</v>
      </c>
      <c r="S3897" s="140">
        <v>44652</v>
      </c>
    </row>
    <row r="3898" spans="14:19">
      <c r="N3898" s="133" t="s">
        <v>8737</v>
      </c>
      <c r="O3898" s="133" t="s">
        <v>8951</v>
      </c>
      <c r="P3898" s="135" t="s">
        <v>4043</v>
      </c>
      <c r="Q3898" s="145" t="str">
        <f t="shared" si="61"/>
        <v>65 - TARBES</v>
      </c>
      <c r="R3898" s="140">
        <v>44580</v>
      </c>
      <c r="S3898" s="140">
        <v>44686</v>
      </c>
    </row>
    <row r="3899" spans="14:19" ht="24">
      <c r="N3899" s="133" t="s">
        <v>8737</v>
      </c>
      <c r="O3899" s="133" t="s">
        <v>8952</v>
      </c>
      <c r="P3899" s="135" t="s">
        <v>4044</v>
      </c>
      <c r="Q3899" s="145" t="str">
        <f t="shared" si="61"/>
        <v>65 - THERMES-MAGNOAC</v>
      </c>
      <c r="R3899" s="140">
        <v>44617</v>
      </c>
      <c r="S3899" s="140">
        <v>44686</v>
      </c>
    </row>
    <row r="3900" spans="14:19">
      <c r="N3900" s="133" t="s">
        <v>8737</v>
      </c>
      <c r="O3900" s="133" t="s">
        <v>8953</v>
      </c>
      <c r="P3900" s="135" t="s">
        <v>4045</v>
      </c>
      <c r="Q3900" s="145" t="str">
        <f t="shared" si="61"/>
        <v>65 - THUY</v>
      </c>
      <c r="R3900" s="140">
        <v>44604</v>
      </c>
      <c r="S3900" s="140">
        <v>44686</v>
      </c>
    </row>
    <row r="3901" spans="14:19">
      <c r="N3901" s="133" t="s">
        <v>8737</v>
      </c>
      <c r="O3901" s="133" t="s">
        <v>8954</v>
      </c>
      <c r="P3901" s="135" t="s">
        <v>4046</v>
      </c>
      <c r="Q3901" s="145" t="str">
        <f t="shared" si="61"/>
        <v>65 - TOSTAT</v>
      </c>
      <c r="R3901" s="140">
        <v>44580</v>
      </c>
      <c r="S3901" s="140">
        <v>44686</v>
      </c>
    </row>
    <row r="3902" spans="14:19">
      <c r="N3902" s="133" t="s">
        <v>8737</v>
      </c>
      <c r="O3902" s="133" t="s">
        <v>8955</v>
      </c>
      <c r="P3902" s="135" t="s">
        <v>4047</v>
      </c>
      <c r="Q3902" s="145" t="str">
        <f t="shared" si="61"/>
        <v>65 - TOURNAY</v>
      </c>
      <c r="R3902" s="140">
        <v>44604</v>
      </c>
      <c r="S3902" s="140">
        <v>44686</v>
      </c>
    </row>
    <row r="3903" spans="14:19" ht="24">
      <c r="N3903" s="133" t="s">
        <v>8737</v>
      </c>
      <c r="O3903" s="133" t="s">
        <v>8956</v>
      </c>
      <c r="P3903" s="135" t="s">
        <v>4048</v>
      </c>
      <c r="Q3903" s="145" t="str">
        <f t="shared" si="61"/>
        <v>65 - TOURNOUS-DARRE</v>
      </c>
      <c r="R3903" s="140">
        <v>44604</v>
      </c>
      <c r="S3903" s="140">
        <v>44686</v>
      </c>
    </row>
    <row r="3904" spans="14:19" ht="24">
      <c r="N3904" s="133" t="s">
        <v>8737</v>
      </c>
      <c r="O3904" s="133" t="s">
        <v>8957</v>
      </c>
      <c r="P3904" s="135" t="s">
        <v>4049</v>
      </c>
      <c r="Q3904" s="145" t="str">
        <f t="shared" si="61"/>
        <v>65 - TOURNOUS-DEVANT</v>
      </c>
      <c r="R3904" s="140">
        <v>44616</v>
      </c>
      <c r="S3904" s="140">
        <v>44686</v>
      </c>
    </row>
    <row r="3905" spans="14:19">
      <c r="N3905" s="133" t="s">
        <v>8737</v>
      </c>
      <c r="O3905" s="133" t="s">
        <v>8958</v>
      </c>
      <c r="P3905" s="135" t="s">
        <v>4050</v>
      </c>
      <c r="Q3905" s="145" t="str">
        <f t="shared" si="61"/>
        <v>65 - TREBONS</v>
      </c>
      <c r="R3905" s="140"/>
      <c r="S3905" s="140"/>
    </row>
    <row r="3906" spans="14:19" ht="24">
      <c r="N3906" s="133" t="s">
        <v>8737</v>
      </c>
      <c r="O3906" s="133" t="s">
        <v>8959</v>
      </c>
      <c r="P3906" s="135" t="s">
        <v>4051</v>
      </c>
      <c r="Q3906" s="145" t="str">
        <f t="shared" si="61"/>
        <v>65 - TRIE-SUR-BAISE</v>
      </c>
      <c r="R3906" s="140">
        <v>44604</v>
      </c>
      <c r="S3906" s="140">
        <v>44686</v>
      </c>
    </row>
    <row r="3907" spans="14:19" ht="24">
      <c r="N3907" s="133" t="s">
        <v>8737</v>
      </c>
      <c r="O3907" s="133" t="s">
        <v>8960</v>
      </c>
      <c r="P3907" s="135" t="s">
        <v>4052</v>
      </c>
      <c r="Q3907" s="145" t="str">
        <f t="shared" si="61"/>
        <v>65 - TROULEY-LABARTHE</v>
      </c>
      <c r="R3907" s="140">
        <v>44604</v>
      </c>
      <c r="S3907" s="140">
        <v>44686</v>
      </c>
    </row>
    <row r="3908" spans="14:19">
      <c r="N3908" s="133" t="s">
        <v>8737</v>
      </c>
      <c r="O3908" s="133" t="s">
        <v>8961</v>
      </c>
      <c r="P3908" s="135" t="s">
        <v>4053</v>
      </c>
      <c r="Q3908" s="145" t="str">
        <f t="shared" si="61"/>
        <v>65 - UGNOUAS</v>
      </c>
      <c r="R3908" s="140">
        <v>44580</v>
      </c>
      <c r="S3908" s="140">
        <v>44686</v>
      </c>
    </row>
    <row r="3909" spans="14:19" ht="24">
      <c r="N3909" s="133" t="s">
        <v>8737</v>
      </c>
      <c r="O3909" s="133" t="s">
        <v>8962</v>
      </c>
      <c r="P3909" s="135" t="s">
        <v>4054</v>
      </c>
      <c r="Q3909" s="145" t="str">
        <f t="shared" si="61"/>
        <v>65 - VIC-EN-BIGORRE</v>
      </c>
      <c r="R3909" s="140">
        <v>44561</v>
      </c>
      <c r="S3909" s="140">
        <v>44652</v>
      </c>
    </row>
    <row r="3910" spans="14:19">
      <c r="N3910" s="133" t="s">
        <v>8737</v>
      </c>
      <c r="O3910" s="133" t="s">
        <v>8963</v>
      </c>
      <c r="P3910" s="135" t="s">
        <v>4055</v>
      </c>
      <c r="Q3910" s="145" t="str">
        <f t="shared" si="61"/>
        <v>65 - VIDOU</v>
      </c>
      <c r="R3910" s="140">
        <v>44604</v>
      </c>
      <c r="S3910" s="140">
        <v>44686</v>
      </c>
    </row>
    <row r="3911" spans="14:19">
      <c r="N3911" s="133" t="s">
        <v>8737</v>
      </c>
      <c r="O3911" s="133" t="s">
        <v>8964</v>
      </c>
      <c r="P3911" s="135" t="s">
        <v>4056</v>
      </c>
      <c r="Q3911" s="145" t="str">
        <f t="shared" si="61"/>
        <v>65 - VIDOUZE</v>
      </c>
      <c r="R3911" s="140">
        <v>44572</v>
      </c>
      <c r="S3911" s="140">
        <v>44652</v>
      </c>
    </row>
    <row r="3912" spans="14:19">
      <c r="N3912" s="133" t="s">
        <v>8737</v>
      </c>
      <c r="O3912" s="133" t="s">
        <v>8965</v>
      </c>
      <c r="P3912" s="135" t="s">
        <v>4057</v>
      </c>
      <c r="Q3912" s="145" t="str">
        <f t="shared" si="61"/>
        <v>65 - VIELLE-ADOUR</v>
      </c>
      <c r="R3912" s="140"/>
      <c r="S3912" s="140"/>
    </row>
    <row r="3913" spans="14:19">
      <c r="N3913" s="133" t="s">
        <v>8737</v>
      </c>
      <c r="O3913" s="133" t="s">
        <v>8966</v>
      </c>
      <c r="P3913" s="135" t="s">
        <v>4058</v>
      </c>
      <c r="Q3913" s="145" t="str">
        <f t="shared" si="61"/>
        <v>65 - VIEUZOS</v>
      </c>
      <c r="R3913" s="140">
        <v>44622</v>
      </c>
      <c r="S3913" s="140">
        <v>44686</v>
      </c>
    </row>
    <row r="3914" spans="14:19">
      <c r="N3914" s="133" t="s">
        <v>8737</v>
      </c>
      <c r="O3914" s="133" t="s">
        <v>8967</v>
      </c>
      <c r="P3914" s="135" t="s">
        <v>4059</v>
      </c>
      <c r="Q3914" s="145" t="str">
        <f t="shared" si="61"/>
        <v>65 - VIGER</v>
      </c>
      <c r="R3914" s="140">
        <v>44562</v>
      </c>
      <c r="S3914" s="140">
        <v>44652</v>
      </c>
    </row>
    <row r="3915" spans="14:19">
      <c r="N3915" s="133" t="s">
        <v>8737</v>
      </c>
      <c r="O3915" s="133" t="s">
        <v>8968</v>
      </c>
      <c r="P3915" s="135" t="s">
        <v>4060</v>
      </c>
      <c r="Q3915" s="145" t="str">
        <f t="shared" ref="Q3915:Q3978" si="62">CONCATENATE(N3915," - ",P3915)</f>
        <v>65 - VILLEFRANQUE</v>
      </c>
      <c r="R3915" s="140">
        <v>44572</v>
      </c>
      <c r="S3915" s="140">
        <v>44652</v>
      </c>
    </row>
    <row r="3916" spans="14:19">
      <c r="N3916" s="133" t="s">
        <v>8737</v>
      </c>
      <c r="O3916" s="133" t="s">
        <v>8969</v>
      </c>
      <c r="P3916" s="135" t="s">
        <v>4061</v>
      </c>
      <c r="Q3916" s="145" t="str">
        <f t="shared" si="62"/>
        <v>65 - VILLEMBITS</v>
      </c>
      <c r="R3916" s="140">
        <v>44604</v>
      </c>
      <c r="S3916" s="140">
        <v>44686</v>
      </c>
    </row>
    <row r="3917" spans="14:19">
      <c r="N3917" s="133" t="s">
        <v>8737</v>
      </c>
      <c r="O3917" s="133" t="s">
        <v>8970</v>
      </c>
      <c r="P3917" s="135" t="s">
        <v>4062</v>
      </c>
      <c r="Q3917" s="145" t="str">
        <f t="shared" si="62"/>
        <v>65 - VILLEMUR</v>
      </c>
      <c r="R3917" s="140">
        <v>44622</v>
      </c>
      <c r="S3917" s="140">
        <v>44686</v>
      </c>
    </row>
    <row r="3918" spans="14:19" ht="24">
      <c r="N3918" s="133" t="s">
        <v>8737</v>
      </c>
      <c r="O3918" s="133" t="s">
        <v>8971</v>
      </c>
      <c r="P3918" s="135" t="s">
        <v>4063</v>
      </c>
      <c r="Q3918" s="145" t="str">
        <f t="shared" si="62"/>
        <v>65 - VILLENAVE-PRES-BEARN</v>
      </c>
      <c r="R3918" s="140">
        <v>44610</v>
      </c>
      <c r="S3918" s="140">
        <v>44652</v>
      </c>
    </row>
    <row r="3919" spans="14:19" ht="24">
      <c r="N3919" s="133" t="s">
        <v>8737</v>
      </c>
      <c r="O3919" s="133" t="s">
        <v>8972</v>
      </c>
      <c r="P3919" s="135" t="s">
        <v>4064</v>
      </c>
      <c r="Q3919" s="145" t="str">
        <f t="shared" si="62"/>
        <v>65 - VILLENAVE-PRES-MARSAC</v>
      </c>
      <c r="R3919" s="140">
        <v>44580</v>
      </c>
      <c r="S3919" s="140">
        <v>44652</v>
      </c>
    </row>
    <row r="3920" spans="14:19">
      <c r="N3920" s="133" t="s">
        <v>8737</v>
      </c>
      <c r="O3920" s="133" t="s">
        <v>8973</v>
      </c>
      <c r="P3920" s="135" t="s">
        <v>4065</v>
      </c>
      <c r="Q3920" s="145" t="str">
        <f t="shared" si="62"/>
        <v>65 - VISKER</v>
      </c>
      <c r="R3920" s="140"/>
      <c r="S3920" s="140"/>
    </row>
    <row r="3921" spans="14:19" ht="24">
      <c r="N3921" s="133" t="s">
        <v>8974</v>
      </c>
      <c r="O3921" s="133" t="s">
        <v>8975</v>
      </c>
      <c r="P3921" s="135" t="s">
        <v>4066</v>
      </c>
      <c r="Q3921" s="145" t="str">
        <f t="shared" si="62"/>
        <v>71 - PARAY-LE-MONIAL</v>
      </c>
      <c r="R3921" s="140"/>
      <c r="S3921" s="140"/>
    </row>
    <row r="3922" spans="14:19">
      <c r="N3922" s="133" t="s">
        <v>8974</v>
      </c>
      <c r="O3922" s="133" t="s">
        <v>8976</v>
      </c>
      <c r="P3922" s="135" t="s">
        <v>4067</v>
      </c>
      <c r="Q3922" s="145" t="str">
        <f t="shared" si="62"/>
        <v>71 - SAINT-YAN</v>
      </c>
      <c r="R3922" s="140"/>
      <c r="S3922" s="140"/>
    </row>
    <row r="3923" spans="14:19" ht="36">
      <c r="N3923" s="133" t="s">
        <v>8974</v>
      </c>
      <c r="O3923" s="133" t="s">
        <v>8977</v>
      </c>
      <c r="P3923" s="135" t="s">
        <v>4068</v>
      </c>
      <c r="Q3923" s="145" t="str">
        <f t="shared" si="62"/>
        <v>71 - VARENNE-SAINT-GERMAIN</v>
      </c>
      <c r="R3923" s="140"/>
      <c r="S3923" s="140"/>
    </row>
    <row r="3924" spans="14:19" ht="24">
      <c r="N3924" s="133" t="s">
        <v>8974</v>
      </c>
      <c r="O3924" s="133" t="s">
        <v>8978</v>
      </c>
      <c r="P3924" s="135" t="s">
        <v>4069</v>
      </c>
      <c r="Q3924" s="145" t="str">
        <f t="shared" si="62"/>
        <v>71 - VITRY-EN-CHAROLLAIS</v>
      </c>
      <c r="R3924" s="140"/>
      <c r="S3924" s="140"/>
    </row>
    <row r="3925" spans="14:19">
      <c r="N3925" s="133" t="s">
        <v>8979</v>
      </c>
      <c r="O3925" s="133" t="s">
        <v>8980</v>
      </c>
      <c r="P3925" s="135" t="s">
        <v>4070</v>
      </c>
      <c r="Q3925" s="145" t="str">
        <f t="shared" si="62"/>
        <v>72 - BERFAY</v>
      </c>
      <c r="R3925" s="140"/>
      <c r="S3925" s="140"/>
    </row>
    <row r="3926" spans="14:19" ht="24">
      <c r="N3926" s="133" t="s">
        <v>8979</v>
      </c>
      <c r="O3926" s="133" t="s">
        <v>8981</v>
      </c>
      <c r="P3926" s="135" t="s">
        <v>4071</v>
      </c>
      <c r="Q3926" s="145" t="str">
        <f t="shared" si="62"/>
        <v>72 - BESSE SUR BRAYE</v>
      </c>
      <c r="R3926" s="140"/>
      <c r="S3926" s="140"/>
    </row>
    <row r="3927" spans="14:19" ht="24">
      <c r="N3927" s="133" t="s">
        <v>8979</v>
      </c>
      <c r="O3927" s="133" t="s">
        <v>8982</v>
      </c>
      <c r="P3927" s="135" t="s">
        <v>4072</v>
      </c>
      <c r="Q3927" s="145" t="str">
        <f t="shared" si="62"/>
        <v>72 - CHAPELLE DU BOIS</v>
      </c>
      <c r="R3927" s="140"/>
      <c r="S3927" s="140"/>
    </row>
    <row r="3928" spans="14:19">
      <c r="N3928" s="133" t="s">
        <v>8979</v>
      </c>
      <c r="O3928" s="133" t="s">
        <v>8983</v>
      </c>
      <c r="P3928" s="135" t="s">
        <v>4074</v>
      </c>
      <c r="Q3928" s="145" t="str">
        <f t="shared" si="62"/>
        <v>72 - CHERRE AU</v>
      </c>
      <c r="R3928" s="140"/>
      <c r="S3928" s="140"/>
    </row>
    <row r="3929" spans="14:19">
      <c r="N3929" s="133" t="s">
        <v>8979</v>
      </c>
      <c r="O3929" s="133" t="s">
        <v>8984</v>
      </c>
      <c r="P3929" s="135" t="s">
        <v>4075</v>
      </c>
      <c r="Q3929" s="145" t="str">
        <f t="shared" si="62"/>
        <v>72 - COGNERS</v>
      </c>
      <c r="R3929" s="140"/>
      <c r="S3929" s="140"/>
    </row>
    <row r="3930" spans="14:19" ht="24">
      <c r="N3930" s="133" t="s">
        <v>8979</v>
      </c>
      <c r="O3930" s="133" t="s">
        <v>8985</v>
      </c>
      <c r="P3930" s="135" t="s">
        <v>4076</v>
      </c>
      <c r="Q3930" s="145" t="str">
        <f t="shared" si="62"/>
        <v>72 - CONFLANS SUR ANILLE</v>
      </c>
      <c r="R3930" s="140"/>
      <c r="S3930" s="140"/>
    </row>
    <row r="3931" spans="14:19">
      <c r="N3931" s="133" t="s">
        <v>8979</v>
      </c>
      <c r="O3931" s="133" t="s">
        <v>8986</v>
      </c>
      <c r="P3931" s="135" t="s">
        <v>4077</v>
      </c>
      <c r="Q3931" s="145" t="str">
        <f t="shared" si="62"/>
        <v>72 - CORMES</v>
      </c>
      <c r="R3931" s="140"/>
      <c r="S3931" s="140"/>
    </row>
    <row r="3932" spans="14:19">
      <c r="N3932" s="133" t="s">
        <v>8979</v>
      </c>
      <c r="O3932" s="133" t="s">
        <v>8987</v>
      </c>
      <c r="P3932" s="135" t="s">
        <v>4078</v>
      </c>
      <c r="Q3932" s="145" t="str">
        <f t="shared" si="62"/>
        <v>72 - COUDRECIEUX</v>
      </c>
      <c r="R3932" s="140"/>
      <c r="S3932" s="140"/>
    </row>
    <row r="3933" spans="14:19">
      <c r="N3933" s="133" t="s">
        <v>8979</v>
      </c>
      <c r="O3933" s="133" t="s">
        <v>8988</v>
      </c>
      <c r="P3933" s="135" t="s">
        <v>4079</v>
      </c>
      <c r="Q3933" s="145" t="str">
        <f t="shared" si="62"/>
        <v>72 - COURGENARD</v>
      </c>
      <c r="R3933" s="140"/>
      <c r="S3933" s="140"/>
    </row>
    <row r="3934" spans="14:19">
      <c r="N3934" s="133" t="s">
        <v>8979</v>
      </c>
      <c r="O3934" s="133" t="s">
        <v>8989</v>
      </c>
      <c r="P3934" s="135" t="s">
        <v>4080</v>
      </c>
      <c r="Q3934" s="145" t="str">
        <f t="shared" si="62"/>
        <v>72 - DEHAULT</v>
      </c>
      <c r="R3934" s="140"/>
      <c r="S3934" s="140"/>
    </row>
    <row r="3935" spans="14:19">
      <c r="N3935" s="133" t="s">
        <v>8979</v>
      </c>
      <c r="O3935" s="133" t="s">
        <v>8990</v>
      </c>
      <c r="P3935" s="135" t="s">
        <v>4081</v>
      </c>
      <c r="Q3935" s="145" t="str">
        <f t="shared" si="62"/>
        <v>72 - ECORPAIN</v>
      </c>
      <c r="R3935" s="140"/>
      <c r="S3935" s="140"/>
    </row>
    <row r="3936" spans="14:19" ht="24">
      <c r="N3936" s="133" t="s">
        <v>8979</v>
      </c>
      <c r="O3936" s="133" t="s">
        <v>8991</v>
      </c>
      <c r="P3936" s="135" t="s">
        <v>4073</v>
      </c>
      <c r="Q3936" s="145" t="str">
        <f t="shared" si="62"/>
        <v>72 - LA CHAPELLE HUON</v>
      </c>
      <c r="R3936" s="140"/>
      <c r="S3936" s="140"/>
    </row>
    <row r="3937" spans="14:19">
      <c r="N3937" s="133" t="s">
        <v>8979</v>
      </c>
      <c r="O3937" s="133" t="s">
        <v>8992</v>
      </c>
      <c r="P3937" s="135" t="s">
        <v>4083</v>
      </c>
      <c r="Q3937" s="145" t="str">
        <f t="shared" si="62"/>
        <v>72 - LAMNAY</v>
      </c>
      <c r="R3937" s="140"/>
      <c r="S3937" s="140"/>
    </row>
    <row r="3938" spans="14:19" ht="24">
      <c r="N3938" s="133" t="s">
        <v>8979</v>
      </c>
      <c r="O3938" s="133" t="s">
        <v>8993</v>
      </c>
      <c r="P3938" s="135" t="s">
        <v>4084</v>
      </c>
      <c r="Q3938" s="145" t="str">
        <f t="shared" si="62"/>
        <v>72 - MAROLLES LES SAINT CALAIS</v>
      </c>
      <c r="R3938" s="140"/>
      <c r="S3938" s="140"/>
    </row>
    <row r="3939" spans="14:19">
      <c r="N3939" s="133" t="s">
        <v>8979</v>
      </c>
      <c r="O3939" s="133" t="s">
        <v>8994</v>
      </c>
      <c r="P3939" s="135" t="s">
        <v>4085</v>
      </c>
      <c r="Q3939" s="145" t="str">
        <f t="shared" si="62"/>
        <v>72 - MONTAILLE</v>
      </c>
      <c r="R3939" s="140"/>
      <c r="S3939" s="140"/>
    </row>
    <row r="3940" spans="14:19">
      <c r="N3940" s="133" t="s">
        <v>8979</v>
      </c>
      <c r="O3940" s="133" t="s">
        <v>8995</v>
      </c>
      <c r="P3940" s="135" t="s">
        <v>4086</v>
      </c>
      <c r="Q3940" s="145" t="str">
        <f t="shared" si="62"/>
        <v>72 - RAHAY</v>
      </c>
      <c r="R3940" s="140"/>
      <c r="S3940" s="140"/>
    </row>
    <row r="3941" spans="14:19" ht="24">
      <c r="N3941" s="133" t="s">
        <v>8979</v>
      </c>
      <c r="O3941" s="133" t="s">
        <v>8996</v>
      </c>
      <c r="P3941" s="135" t="s">
        <v>4087</v>
      </c>
      <c r="Q3941" s="145" t="str">
        <f t="shared" si="62"/>
        <v>72 - SAINT AUBIN DES COUDRAIS</v>
      </c>
      <c r="R3941" s="140"/>
      <c r="S3941" s="140"/>
    </row>
    <row r="3942" spans="14:19">
      <c r="N3942" s="133" t="s">
        <v>8979</v>
      </c>
      <c r="O3942" s="133" t="s">
        <v>8997</v>
      </c>
      <c r="P3942" s="135" t="s">
        <v>4088</v>
      </c>
      <c r="Q3942" s="145" t="str">
        <f t="shared" si="62"/>
        <v>72 - SAINT CALAIS</v>
      </c>
      <c r="R3942" s="140"/>
      <c r="S3942" s="140"/>
    </row>
    <row r="3943" spans="14:19" ht="36">
      <c r="N3943" s="133" t="s">
        <v>8979</v>
      </c>
      <c r="O3943" s="133" t="s">
        <v>8998</v>
      </c>
      <c r="P3943" s="135" t="s">
        <v>4090</v>
      </c>
      <c r="Q3943" s="145" t="str">
        <f t="shared" si="62"/>
        <v>72 - SAINT GERVAIS DE VIC</v>
      </c>
      <c r="R3943" s="140"/>
      <c r="S3943" s="140"/>
    </row>
    <row r="3944" spans="14:19" ht="24">
      <c r="N3944" s="133" t="s">
        <v>8979</v>
      </c>
      <c r="O3944" s="133" t="s">
        <v>8999</v>
      </c>
      <c r="P3944" s="135" t="s">
        <v>4091</v>
      </c>
      <c r="Q3944" s="145" t="str">
        <f t="shared" si="62"/>
        <v>72 - SAINT JEAN DES ECHELLES</v>
      </c>
      <c r="R3944" s="140"/>
      <c r="S3944" s="140"/>
    </row>
    <row r="3945" spans="14:19" ht="24">
      <c r="N3945" s="133" t="s">
        <v>8979</v>
      </c>
      <c r="O3945" s="133" t="s">
        <v>9000</v>
      </c>
      <c r="P3945" s="135" t="s">
        <v>4089</v>
      </c>
      <c r="Q3945" s="145" t="str">
        <f t="shared" si="62"/>
        <v>72 - SAINTE CEROTTE</v>
      </c>
      <c r="R3945" s="140"/>
      <c r="S3945" s="140"/>
    </row>
    <row r="3946" spans="14:19">
      <c r="N3946" s="133" t="s">
        <v>8979</v>
      </c>
      <c r="O3946" s="133" t="s">
        <v>9001</v>
      </c>
      <c r="P3946" s="135" t="s">
        <v>4092</v>
      </c>
      <c r="Q3946" s="145" t="str">
        <f t="shared" si="62"/>
        <v>72 - THELIGNY</v>
      </c>
      <c r="R3946" s="140"/>
      <c r="S3946" s="140"/>
    </row>
    <row r="3947" spans="14:19" ht="24">
      <c r="N3947" s="133" t="s">
        <v>8979</v>
      </c>
      <c r="O3947" s="133" t="s">
        <v>9002</v>
      </c>
      <c r="P3947" s="135" t="s">
        <v>4082</v>
      </c>
      <c r="Q3947" s="145" t="str">
        <f t="shared" si="62"/>
        <v>72 - VAL D'ETANGSON</v>
      </c>
      <c r="R3947" s="140"/>
      <c r="S3947" s="140"/>
    </row>
    <row r="3948" spans="14:19">
      <c r="N3948" s="133" t="s">
        <v>8979</v>
      </c>
      <c r="O3948" s="133" t="s">
        <v>9003</v>
      </c>
      <c r="P3948" s="135" t="s">
        <v>4093</v>
      </c>
      <c r="Q3948" s="145" t="str">
        <f t="shared" si="62"/>
        <v>72 - VALENNES</v>
      </c>
      <c r="R3948" s="140"/>
      <c r="S3948" s="140"/>
    </row>
    <row r="3949" spans="14:19">
      <c r="N3949" s="133" t="s">
        <v>8979</v>
      </c>
      <c r="O3949" s="133" t="s">
        <v>9004</v>
      </c>
      <c r="P3949" s="135" t="s">
        <v>4094</v>
      </c>
      <c r="Q3949" s="145" t="str">
        <f t="shared" si="62"/>
        <v>72 - VANCE</v>
      </c>
      <c r="R3949" s="140"/>
      <c r="S3949" s="140"/>
    </row>
    <row r="3950" spans="14:19" ht="24">
      <c r="N3950" s="133" t="s">
        <v>8979</v>
      </c>
      <c r="O3950" s="133" t="s">
        <v>9005</v>
      </c>
      <c r="P3950" s="135" t="s">
        <v>4095</v>
      </c>
      <c r="Q3950" s="145" t="str">
        <f t="shared" si="62"/>
        <v>72 - VILLAINES LA GONAIS</v>
      </c>
      <c r="R3950" s="140"/>
      <c r="S3950" s="140"/>
    </row>
    <row r="3951" spans="14:19">
      <c r="N3951" s="133" t="s">
        <v>9006</v>
      </c>
      <c r="O3951" s="133" t="s">
        <v>9007</v>
      </c>
      <c r="P3951" s="135" t="s">
        <v>4096</v>
      </c>
      <c r="Q3951" s="145" t="str">
        <f t="shared" si="62"/>
        <v>73 - AIX-LES-BAINS</v>
      </c>
      <c r="R3951" s="140"/>
      <c r="S3951" s="140"/>
    </row>
    <row r="3952" spans="14:19">
      <c r="N3952" s="133" t="s">
        <v>9006</v>
      </c>
      <c r="O3952" s="133" t="s">
        <v>9008</v>
      </c>
      <c r="P3952" s="135" t="s">
        <v>4098</v>
      </c>
      <c r="Q3952" s="145" t="str">
        <f t="shared" si="62"/>
        <v>73 - BOURDEAU</v>
      </c>
      <c r="R3952" s="140"/>
      <c r="S3952" s="140"/>
    </row>
    <row r="3953" spans="14:19" ht="24">
      <c r="N3953" s="133" t="s">
        <v>9006</v>
      </c>
      <c r="O3953" s="133" t="s">
        <v>9009</v>
      </c>
      <c r="P3953" s="135" t="s">
        <v>4100</v>
      </c>
      <c r="Q3953" s="145" t="str">
        <f t="shared" si="62"/>
        <v>73 - BRISON-SAINT-INNOCENT</v>
      </c>
      <c r="R3953" s="140"/>
      <c r="S3953" s="140"/>
    </row>
    <row r="3954" spans="14:19" ht="60">
      <c r="N3954" s="133" t="s">
        <v>9006</v>
      </c>
      <c r="O3954" s="133" t="s">
        <v>9010</v>
      </c>
      <c r="P3954" s="135" t="s">
        <v>4102</v>
      </c>
      <c r="Q3954" s="145" t="str">
        <f t="shared" si="62"/>
        <v>73 - CHINDRIEUX lac du Bourget et rive uniquement</v>
      </c>
      <c r="R3954" s="140"/>
      <c r="S3954" s="140"/>
    </row>
    <row r="3955" spans="14:19" ht="48">
      <c r="N3955" s="133" t="s">
        <v>9006</v>
      </c>
      <c r="O3955" s="133" t="s">
        <v>9011</v>
      </c>
      <c r="P3955" s="135" t="s">
        <v>4103</v>
      </c>
      <c r="Q3955" s="145" t="str">
        <f t="shared" si="62"/>
        <v>73 - CONJUXlac du Bourget et rive uniquement</v>
      </c>
      <c r="R3955" s="140"/>
      <c r="S3955" s="140"/>
    </row>
    <row r="3956" spans="14:19" ht="24">
      <c r="N3956" s="133" t="s">
        <v>9006</v>
      </c>
      <c r="O3956" s="133" t="s">
        <v>9012</v>
      </c>
      <c r="P3956" s="135" t="s">
        <v>4104</v>
      </c>
      <c r="Q3956" s="145" t="str">
        <f t="shared" si="62"/>
        <v>73 - DRUMETTAZ-CLARAFOND</v>
      </c>
      <c r="R3956" s="140"/>
      <c r="S3956" s="140"/>
    </row>
    <row r="3957" spans="14:19" ht="48">
      <c r="N3957" s="133" t="s">
        <v>9006</v>
      </c>
      <c r="O3957" s="133" t="s">
        <v>9013</v>
      </c>
      <c r="P3957" s="135" t="s">
        <v>4097</v>
      </c>
      <c r="Q3957" s="145" t="str">
        <f t="shared" si="62"/>
        <v>73 - ENTRELACS lac du Bourget et rive uniquement</v>
      </c>
      <c r="R3957" s="140"/>
      <c r="S3957" s="140"/>
    </row>
    <row r="3958" spans="14:19" ht="24">
      <c r="N3958" s="133" t="s">
        <v>9006</v>
      </c>
      <c r="O3958" s="133" t="s">
        <v>9014</v>
      </c>
      <c r="P3958" s="135" t="s">
        <v>4105</v>
      </c>
      <c r="Q3958" s="145" t="str">
        <f t="shared" si="62"/>
        <v>73 - GRESY-SUR-AIX</v>
      </c>
      <c r="R3958" s="140"/>
      <c r="S3958" s="140"/>
    </row>
    <row r="3959" spans="14:19" ht="36">
      <c r="N3959" s="133" t="s">
        <v>9006</v>
      </c>
      <c r="O3959" s="133" t="s">
        <v>9015</v>
      </c>
      <c r="P3959" s="135" t="s">
        <v>4101</v>
      </c>
      <c r="Q3959" s="145" t="str">
        <f t="shared" si="62"/>
        <v>73 - LA CHAPELLE-DU-MONT-DU-CHAT</v>
      </c>
      <c r="R3959" s="140"/>
      <c r="S3959" s="140"/>
    </row>
    <row r="3960" spans="14:19" ht="24">
      <c r="N3960" s="133" t="s">
        <v>9006</v>
      </c>
      <c r="O3960" s="133" t="s">
        <v>9016</v>
      </c>
      <c r="P3960" s="135" t="s">
        <v>4099</v>
      </c>
      <c r="Q3960" s="145" t="str">
        <f t="shared" si="62"/>
        <v xml:space="preserve">73 - LE BOURGET-DU-LAC </v>
      </c>
      <c r="R3960" s="140"/>
      <c r="S3960" s="140"/>
    </row>
    <row r="3961" spans="14:19">
      <c r="N3961" s="133" t="s">
        <v>9006</v>
      </c>
      <c r="O3961" s="133" t="s">
        <v>9017</v>
      </c>
      <c r="P3961" s="135" t="s">
        <v>4106</v>
      </c>
      <c r="Q3961" s="145" t="str">
        <f t="shared" si="62"/>
        <v>73 - MOUXY</v>
      </c>
      <c r="R3961" s="140"/>
      <c r="S3961" s="140"/>
    </row>
    <row r="3962" spans="14:19" ht="24">
      <c r="N3962" s="133" t="s">
        <v>9006</v>
      </c>
      <c r="O3962" s="133" t="s">
        <v>9018</v>
      </c>
      <c r="P3962" s="135" t="s">
        <v>4107</v>
      </c>
      <c r="Q3962" s="145" t="str">
        <f t="shared" si="62"/>
        <v>73 - PUGNY-CHATENOD</v>
      </c>
      <c r="R3962" s="140"/>
      <c r="S3962" s="140"/>
    </row>
    <row r="3963" spans="14:19" ht="24">
      <c r="N3963" s="133" t="s">
        <v>9006</v>
      </c>
      <c r="O3963" s="133" t="s">
        <v>9019</v>
      </c>
      <c r="P3963" s="135" t="s">
        <v>4108</v>
      </c>
      <c r="Q3963" s="145" t="str">
        <f t="shared" si="62"/>
        <v>73 - SAINT-JEAN-DE-CHEVELU</v>
      </c>
      <c r="R3963" s="140"/>
      <c r="S3963" s="140"/>
    </row>
    <row r="3964" spans="14:19" ht="72">
      <c r="N3964" s="133" t="s">
        <v>9006</v>
      </c>
      <c r="O3964" s="133" t="s">
        <v>9020</v>
      </c>
      <c r="P3964" s="135" t="s">
        <v>4109</v>
      </c>
      <c r="Q3964" s="145" t="str">
        <f t="shared" si="62"/>
        <v>73 - SAINT-PIERRE DE CURTILLE lac du Bourget et rive uniquement</v>
      </c>
      <c r="R3964" s="140"/>
      <c r="S3964" s="140"/>
    </row>
    <row r="3965" spans="14:19">
      <c r="N3965" s="133" t="s">
        <v>9006</v>
      </c>
      <c r="O3965" s="133" t="s">
        <v>9021</v>
      </c>
      <c r="P3965" s="135" t="s">
        <v>4110</v>
      </c>
      <c r="Q3965" s="145" t="str">
        <f t="shared" si="62"/>
        <v>73 - TRESSERVE</v>
      </c>
      <c r="R3965" s="140"/>
      <c r="S3965" s="140"/>
    </row>
    <row r="3966" spans="14:19">
      <c r="N3966" s="133" t="s">
        <v>9006</v>
      </c>
      <c r="O3966" s="133" t="s">
        <v>9022</v>
      </c>
      <c r="P3966" s="135" t="s">
        <v>4111</v>
      </c>
      <c r="Q3966" s="145" t="str">
        <f t="shared" si="62"/>
        <v>73 - TREVIGNIN</v>
      </c>
      <c r="R3966" s="140"/>
      <c r="S3966" s="140"/>
    </row>
    <row r="3967" spans="14:19" ht="24">
      <c r="N3967" s="133" t="s">
        <v>9006</v>
      </c>
      <c r="O3967" s="133" t="s">
        <v>9023</v>
      </c>
      <c r="P3967" s="135" t="s">
        <v>4112</v>
      </c>
      <c r="Q3967" s="145" t="str">
        <f t="shared" si="62"/>
        <v xml:space="preserve">73 - VIVIERS-DU-LAC </v>
      </c>
      <c r="R3967" s="140"/>
      <c r="S3967" s="140"/>
    </row>
    <row r="3968" spans="14:19" ht="36">
      <c r="N3968" s="133" t="s">
        <v>9024</v>
      </c>
      <c r="O3968" s="133" t="s">
        <v>9025</v>
      </c>
      <c r="P3968" s="135" t="s">
        <v>4113</v>
      </c>
      <c r="Q3968" s="145" t="str">
        <f t="shared" si="62"/>
        <v>76 - ANCOURTEVILLE-SUR-HÉRICOURT</v>
      </c>
      <c r="R3968" s="140">
        <v>44597</v>
      </c>
      <c r="S3968" s="140">
        <v>44658</v>
      </c>
    </row>
    <row r="3969" spans="14:19" ht="24">
      <c r="N3969" s="133" t="s">
        <v>9024</v>
      </c>
      <c r="O3969" s="133" t="s">
        <v>9026</v>
      </c>
      <c r="P3969" s="135" t="s">
        <v>4114</v>
      </c>
      <c r="Q3969" s="145" t="str">
        <f t="shared" si="62"/>
        <v>76 - ANCRETTEVILLE-SUR-MER</v>
      </c>
      <c r="R3969" s="140">
        <v>44597</v>
      </c>
      <c r="S3969" s="140">
        <v>44658</v>
      </c>
    </row>
    <row r="3970" spans="14:19" ht="24">
      <c r="N3970" s="133" t="s">
        <v>9024</v>
      </c>
      <c r="O3970" s="133" t="s">
        <v>9027</v>
      </c>
      <c r="P3970" s="135" t="s">
        <v>4115</v>
      </c>
      <c r="Q3970" s="145" t="str">
        <f t="shared" si="62"/>
        <v>76 - ANGERVILLE-LA-MARTEL</v>
      </c>
      <c r="R3970" s="140">
        <v>44597</v>
      </c>
      <c r="S3970" s="140">
        <v>44658</v>
      </c>
    </row>
    <row r="3971" spans="14:19">
      <c r="N3971" s="133" t="s">
        <v>9024</v>
      </c>
      <c r="O3971" s="133" t="s">
        <v>9028</v>
      </c>
      <c r="P3971" s="135" t="s">
        <v>4116</v>
      </c>
      <c r="Q3971" s="145" t="str">
        <f t="shared" si="62"/>
        <v>76 - ANVEVILLE</v>
      </c>
      <c r="R3971" s="140">
        <v>44597</v>
      </c>
      <c r="S3971" s="140">
        <v>44658</v>
      </c>
    </row>
    <row r="3972" spans="14:19">
      <c r="N3972" s="133" t="s">
        <v>9024</v>
      </c>
      <c r="O3972" s="133" t="s">
        <v>9029</v>
      </c>
      <c r="P3972" s="135" t="s">
        <v>4117</v>
      </c>
      <c r="Q3972" s="145" t="str">
        <f t="shared" si="62"/>
        <v>76 - ARGUEIL</v>
      </c>
      <c r="R3972" s="140">
        <v>44597</v>
      </c>
      <c r="S3972" s="140">
        <v>44634</v>
      </c>
    </row>
    <row r="3973" spans="14:19" ht="24">
      <c r="N3973" s="133" t="s">
        <v>9024</v>
      </c>
      <c r="O3973" s="133" t="s">
        <v>9030</v>
      </c>
      <c r="P3973" s="135" t="s">
        <v>4118</v>
      </c>
      <c r="Q3973" s="145" t="str">
        <f t="shared" si="62"/>
        <v>76 - AUBERVILLE-LA-MANUEL</v>
      </c>
      <c r="R3973" s="140">
        <v>44597</v>
      </c>
      <c r="S3973" s="140">
        <v>44658</v>
      </c>
    </row>
    <row r="3974" spans="14:19" ht="24">
      <c r="N3974" s="133" t="s">
        <v>9024</v>
      </c>
      <c r="O3974" s="133" t="s">
        <v>9031</v>
      </c>
      <c r="P3974" s="135" t="s">
        <v>4119</v>
      </c>
      <c r="Q3974" s="145" t="str">
        <f t="shared" si="62"/>
        <v>76 - AUZOUVILLE-SUR-RY</v>
      </c>
      <c r="R3974" s="140">
        <v>44652</v>
      </c>
      <c r="S3974" s="140">
        <v>44685</v>
      </c>
    </row>
    <row r="3975" spans="14:19" ht="24">
      <c r="N3975" s="133" t="s">
        <v>9024</v>
      </c>
      <c r="O3975" s="133" t="s">
        <v>9032</v>
      </c>
      <c r="P3975" s="135" t="s">
        <v>4120</v>
      </c>
      <c r="Q3975" s="145" t="str">
        <f t="shared" si="62"/>
        <v>76 - BEAUBEC-LA-ROSIÈRE</v>
      </c>
      <c r="R3975" s="140">
        <v>44597</v>
      </c>
      <c r="S3975" s="140">
        <v>44634</v>
      </c>
    </row>
    <row r="3976" spans="14:19">
      <c r="N3976" s="133" t="s">
        <v>9024</v>
      </c>
      <c r="O3976" s="133" t="s">
        <v>9033</v>
      </c>
      <c r="P3976" s="135" t="s">
        <v>4121</v>
      </c>
      <c r="Q3976" s="145" t="str">
        <f t="shared" si="62"/>
        <v>76 - BEAUSSAULT</v>
      </c>
      <c r="R3976" s="140">
        <v>44597</v>
      </c>
      <c r="S3976" s="140">
        <v>44634</v>
      </c>
    </row>
    <row r="3977" spans="14:19" ht="24">
      <c r="N3977" s="133" t="s">
        <v>9024</v>
      </c>
      <c r="O3977" s="133" t="s">
        <v>9034</v>
      </c>
      <c r="P3977" s="135" t="s">
        <v>4123</v>
      </c>
      <c r="Q3977" s="145" t="str">
        <f t="shared" si="62"/>
        <v>76 - BERTHEAUVILLE</v>
      </c>
      <c r="R3977" s="140">
        <v>44597</v>
      </c>
      <c r="S3977" s="140">
        <v>44658</v>
      </c>
    </row>
    <row r="3978" spans="14:19">
      <c r="N3978" s="133" t="s">
        <v>9024</v>
      </c>
      <c r="O3978" s="133" t="s">
        <v>9035</v>
      </c>
      <c r="P3978" s="135" t="s">
        <v>4124</v>
      </c>
      <c r="Q3978" s="145" t="str">
        <f t="shared" si="62"/>
        <v>76 - BERTREVILLE</v>
      </c>
      <c r="R3978" s="140">
        <v>44597</v>
      </c>
      <c r="S3978" s="140">
        <v>44658</v>
      </c>
    </row>
    <row r="3979" spans="14:19" ht="24">
      <c r="N3979" s="133" t="s">
        <v>9024</v>
      </c>
      <c r="O3979" s="133" t="s">
        <v>9036</v>
      </c>
      <c r="P3979" s="135" t="s">
        <v>4125</v>
      </c>
      <c r="Q3979" s="145" t="str">
        <f t="shared" ref="Q3979:Q4042" si="63">CONCATENATE(N3979," - ",P3979)</f>
        <v>76 - BEUZEVILLE-LA-GUERARD</v>
      </c>
      <c r="R3979" s="140">
        <v>44597</v>
      </c>
      <c r="S3979" s="140">
        <v>44658</v>
      </c>
    </row>
    <row r="3980" spans="14:19">
      <c r="N3980" s="133" t="s">
        <v>9024</v>
      </c>
      <c r="O3980" s="133" t="s">
        <v>9037</v>
      </c>
      <c r="P3980" s="135" t="s">
        <v>4126</v>
      </c>
      <c r="Q3980" s="145" t="str">
        <f t="shared" si="63"/>
        <v>76 - BIERVILLE</v>
      </c>
      <c r="R3980" s="140">
        <v>44652</v>
      </c>
      <c r="S3980" s="140">
        <v>44685</v>
      </c>
    </row>
    <row r="3981" spans="14:19" ht="24">
      <c r="N3981" s="133" t="s">
        <v>9024</v>
      </c>
      <c r="O3981" s="133" t="s">
        <v>9038</v>
      </c>
      <c r="P3981" s="135" t="s">
        <v>4127</v>
      </c>
      <c r="Q3981" s="145" t="str">
        <f t="shared" si="63"/>
        <v>76 - BLAINVILLE-CREVON</v>
      </c>
      <c r="R3981" s="140">
        <v>44652</v>
      </c>
      <c r="S3981" s="140">
        <v>44685</v>
      </c>
    </row>
    <row r="3982" spans="14:19" ht="24">
      <c r="N3982" s="133" t="s">
        <v>9024</v>
      </c>
      <c r="O3982" s="133" t="s">
        <v>9039</v>
      </c>
      <c r="P3982" s="135" t="s">
        <v>4128</v>
      </c>
      <c r="Q3982" s="145" t="str">
        <f t="shared" si="63"/>
        <v>76 - BOIS-D’ENNEBOURG</v>
      </c>
      <c r="R3982" s="140">
        <v>44652</v>
      </c>
      <c r="S3982" s="140">
        <v>44685</v>
      </c>
    </row>
    <row r="3983" spans="14:19" ht="24">
      <c r="N3983" s="133" t="s">
        <v>9024</v>
      </c>
      <c r="O3983" s="133" t="s">
        <v>9040</v>
      </c>
      <c r="P3983" s="135" t="s">
        <v>4129</v>
      </c>
      <c r="Q3983" s="145" t="str">
        <f t="shared" si="63"/>
        <v>76 - BOIS-GUILBERT</v>
      </c>
      <c r="R3983" s="140">
        <v>44597</v>
      </c>
      <c r="S3983" s="140">
        <v>44634</v>
      </c>
    </row>
    <row r="3984" spans="14:19">
      <c r="N3984" s="133" t="s">
        <v>9024</v>
      </c>
      <c r="O3984" s="133" t="s">
        <v>9041</v>
      </c>
      <c r="P3984" s="135" t="s">
        <v>4130</v>
      </c>
      <c r="Q3984" s="145" t="str">
        <f t="shared" si="63"/>
        <v>76 - BOIS-HEROULT</v>
      </c>
      <c r="R3984" s="140">
        <v>44597</v>
      </c>
      <c r="S3984" s="140">
        <v>44634</v>
      </c>
    </row>
    <row r="3985" spans="14:19" ht="24">
      <c r="N3985" s="133" t="s">
        <v>9024</v>
      </c>
      <c r="O3985" s="133" t="s">
        <v>9042</v>
      </c>
      <c r="P3985" s="135" t="s">
        <v>4131</v>
      </c>
      <c r="Q3985" s="145" t="str">
        <f t="shared" si="63"/>
        <v>76 - BOIS-L’EVEQUE</v>
      </c>
      <c r="R3985" s="140">
        <v>44652</v>
      </c>
      <c r="S3985" s="140">
        <v>44685</v>
      </c>
    </row>
    <row r="3986" spans="14:19">
      <c r="N3986" s="133" t="s">
        <v>9024</v>
      </c>
      <c r="O3986" s="133" t="s">
        <v>9043</v>
      </c>
      <c r="P3986" s="135" t="s">
        <v>4132</v>
      </c>
      <c r="Q3986" s="145" t="str">
        <f t="shared" si="63"/>
        <v>76 - BOISSAY</v>
      </c>
      <c r="R3986" s="140">
        <v>44597</v>
      </c>
      <c r="S3986" s="140">
        <v>44634</v>
      </c>
    </row>
    <row r="3987" spans="14:19">
      <c r="N3987" s="133" t="s">
        <v>9024</v>
      </c>
      <c r="O3987" s="133" t="s">
        <v>9044</v>
      </c>
      <c r="P3987" s="135" t="s">
        <v>4133</v>
      </c>
      <c r="Q3987" s="145" t="str">
        <f t="shared" si="63"/>
        <v>76 - BOSC-BORDEL</v>
      </c>
      <c r="R3987" s="140">
        <v>44597</v>
      </c>
      <c r="S3987" s="140">
        <v>44634</v>
      </c>
    </row>
    <row r="3988" spans="14:19">
      <c r="N3988" s="133" t="s">
        <v>9024</v>
      </c>
      <c r="O3988" s="133" t="s">
        <v>9045</v>
      </c>
      <c r="P3988" s="135" t="s">
        <v>4134</v>
      </c>
      <c r="Q3988" s="145" t="str">
        <f t="shared" si="63"/>
        <v>76 - BOSC-EDELINE</v>
      </c>
      <c r="R3988" s="140">
        <v>44597</v>
      </c>
      <c r="S3988" s="140">
        <v>44634</v>
      </c>
    </row>
    <row r="3989" spans="14:19">
      <c r="N3989" s="133" t="s">
        <v>9024</v>
      </c>
      <c r="O3989" s="133" t="s">
        <v>9046</v>
      </c>
      <c r="P3989" s="135" t="s">
        <v>4135</v>
      </c>
      <c r="Q3989" s="145" t="str">
        <f t="shared" si="63"/>
        <v>76 - BOSVILLE</v>
      </c>
      <c r="R3989" s="140">
        <v>44597</v>
      </c>
      <c r="S3989" s="140">
        <v>44658</v>
      </c>
    </row>
    <row r="3990" spans="14:19" ht="24">
      <c r="N3990" s="133" t="s">
        <v>9024</v>
      </c>
      <c r="O3990" s="133" t="s">
        <v>9047</v>
      </c>
      <c r="P3990" s="135" t="s">
        <v>4136</v>
      </c>
      <c r="Q3990" s="145" t="str">
        <f t="shared" si="63"/>
        <v>76 - BREMONTIER-MERVAL</v>
      </c>
      <c r="R3990" s="140">
        <v>44597</v>
      </c>
      <c r="S3990" s="140">
        <v>44634</v>
      </c>
    </row>
    <row r="3991" spans="14:19">
      <c r="N3991" s="133" t="s">
        <v>9024</v>
      </c>
      <c r="O3991" s="133" t="s">
        <v>9048</v>
      </c>
      <c r="P3991" s="135" t="s">
        <v>4137</v>
      </c>
      <c r="Q3991" s="145" t="str">
        <f t="shared" si="63"/>
        <v>76 - BUCHY</v>
      </c>
      <c r="R3991" s="140">
        <v>44597</v>
      </c>
      <c r="S3991" s="140">
        <v>44634</v>
      </c>
    </row>
    <row r="3992" spans="14:19" ht="24">
      <c r="N3992" s="133" t="s">
        <v>9024</v>
      </c>
      <c r="O3992" s="133" t="s">
        <v>9049</v>
      </c>
      <c r="P3992" s="135" t="s">
        <v>4255</v>
      </c>
      <c r="Q3992" s="145" t="str">
        <f t="shared" si="63"/>
        <v>76 - BUTOT-VENESVILLE</v>
      </c>
      <c r="R3992" s="140">
        <v>44597</v>
      </c>
      <c r="S3992" s="140">
        <v>44658</v>
      </c>
    </row>
    <row r="3993" spans="14:19">
      <c r="N3993" s="133" t="s">
        <v>9024</v>
      </c>
      <c r="O3993" s="133" t="s">
        <v>9050</v>
      </c>
      <c r="P3993" s="135" t="s">
        <v>4138</v>
      </c>
      <c r="Q3993" s="145" t="str">
        <f t="shared" si="63"/>
        <v>76 - CAILLY</v>
      </c>
      <c r="R3993" s="140">
        <v>44652</v>
      </c>
      <c r="S3993" s="140">
        <v>44685</v>
      </c>
    </row>
    <row r="3994" spans="14:19">
      <c r="N3994" s="133" t="s">
        <v>9024</v>
      </c>
      <c r="O3994" s="133" t="s">
        <v>9051</v>
      </c>
      <c r="P3994" s="135" t="s">
        <v>4139</v>
      </c>
      <c r="Q3994" s="145" t="str">
        <f t="shared" si="63"/>
        <v>76 - CANOUVILLE</v>
      </c>
      <c r="R3994" s="140">
        <v>44597</v>
      </c>
      <c r="S3994" s="140">
        <v>44658</v>
      </c>
    </row>
    <row r="3995" spans="14:19" ht="24">
      <c r="N3995" s="133" t="s">
        <v>9024</v>
      </c>
      <c r="O3995" s="133" t="s">
        <v>9052</v>
      </c>
      <c r="P3995" s="135" t="s">
        <v>4140</v>
      </c>
      <c r="Q3995" s="145" t="str">
        <f t="shared" si="63"/>
        <v>76 - CANY-BARVILLE</v>
      </c>
      <c r="R3995" s="140">
        <v>44597</v>
      </c>
      <c r="S3995" s="140">
        <v>44658</v>
      </c>
    </row>
    <row r="3996" spans="14:19" ht="24">
      <c r="N3996" s="133" t="s">
        <v>9024</v>
      </c>
      <c r="O3996" s="133" t="s">
        <v>9053</v>
      </c>
      <c r="P3996" s="135" t="s">
        <v>4141</v>
      </c>
      <c r="Q3996" s="145" t="str">
        <f t="shared" si="63"/>
        <v>76 - CARVILLE-POT-DE-FER</v>
      </c>
      <c r="R3996" s="140">
        <v>44597</v>
      </c>
      <c r="S3996" s="140">
        <v>44658</v>
      </c>
    </row>
    <row r="3997" spans="14:19">
      <c r="N3997" s="133" t="s">
        <v>9024</v>
      </c>
      <c r="O3997" s="133" t="s">
        <v>9054</v>
      </c>
      <c r="P3997" s="135" t="s">
        <v>4142</v>
      </c>
      <c r="Q3997" s="145" t="str">
        <f t="shared" si="63"/>
        <v>76 - CATENAY</v>
      </c>
      <c r="R3997" s="140">
        <v>44652</v>
      </c>
      <c r="S3997" s="140">
        <v>44685</v>
      </c>
    </row>
    <row r="3998" spans="14:19">
      <c r="N3998" s="133" t="s">
        <v>9024</v>
      </c>
      <c r="O3998" s="133" t="s">
        <v>9055</v>
      </c>
      <c r="P3998" s="135" t="s">
        <v>4144</v>
      </c>
      <c r="Q3998" s="145" t="str">
        <f t="shared" si="63"/>
        <v>76 - CLASVILLE</v>
      </c>
      <c r="R3998" s="140">
        <v>44597</v>
      </c>
      <c r="S3998" s="140">
        <v>44658</v>
      </c>
    </row>
    <row r="3999" spans="14:19">
      <c r="N3999" s="133" t="s">
        <v>9024</v>
      </c>
      <c r="O3999" s="133" t="s">
        <v>9056</v>
      </c>
      <c r="P3999" s="135" t="s">
        <v>4145</v>
      </c>
      <c r="Q3999" s="145" t="str">
        <f t="shared" si="63"/>
        <v>76 - CLEUVILLE</v>
      </c>
      <c r="R3999" s="140">
        <v>44597</v>
      </c>
      <c r="S3999" s="140">
        <v>44658</v>
      </c>
    </row>
    <row r="4000" spans="14:19">
      <c r="N4000" s="133" t="s">
        <v>9024</v>
      </c>
      <c r="O4000" s="133" t="s">
        <v>9057</v>
      </c>
      <c r="P4000" s="135" t="s">
        <v>4146</v>
      </c>
      <c r="Q4000" s="145" t="str">
        <f t="shared" si="63"/>
        <v>76 - CLIPONVILLE</v>
      </c>
      <c r="R4000" s="140">
        <v>44597</v>
      </c>
      <c r="S4000" s="140">
        <v>44658</v>
      </c>
    </row>
    <row r="4001" spans="14:19" ht="24">
      <c r="N4001" s="133" t="s">
        <v>9024</v>
      </c>
      <c r="O4001" s="133" t="s">
        <v>9058</v>
      </c>
      <c r="P4001" s="135" t="s">
        <v>4152</v>
      </c>
      <c r="Q4001" s="145" t="str">
        <f t="shared" si="63"/>
        <v>76 - COIRSY-SUR-ANDELLE</v>
      </c>
      <c r="R4001" s="140">
        <v>44652</v>
      </c>
      <c r="S4001" s="140">
        <v>44685</v>
      </c>
    </row>
    <row r="4002" spans="14:19">
      <c r="N4002" s="133" t="s">
        <v>9024</v>
      </c>
      <c r="O4002" s="133" t="s">
        <v>9059</v>
      </c>
      <c r="P4002" s="135" t="s">
        <v>4147</v>
      </c>
      <c r="Q4002" s="145" t="str">
        <f t="shared" si="63"/>
        <v>76 - COMPAINVILLE</v>
      </c>
      <c r="R4002" s="140">
        <v>44597</v>
      </c>
      <c r="S4002" s="140">
        <v>44634</v>
      </c>
    </row>
    <row r="4003" spans="14:19">
      <c r="N4003" s="133" t="s">
        <v>9024</v>
      </c>
      <c r="O4003" s="133" t="s">
        <v>9060</v>
      </c>
      <c r="P4003" s="135" t="s">
        <v>4148</v>
      </c>
      <c r="Q4003" s="145" t="str">
        <f t="shared" si="63"/>
        <v>76 - CONTEVILLE</v>
      </c>
      <c r="R4003" s="140">
        <v>44597</v>
      </c>
      <c r="S4003" s="140">
        <v>44634</v>
      </c>
    </row>
    <row r="4004" spans="14:19" ht="24">
      <c r="N4004" s="133" t="s">
        <v>9024</v>
      </c>
      <c r="O4004" s="133" t="s">
        <v>9061</v>
      </c>
      <c r="P4004" s="135" t="s">
        <v>4149</v>
      </c>
      <c r="Q4004" s="145" t="str">
        <f t="shared" si="63"/>
        <v>76 - CRASVILLE-LA-MALLET</v>
      </c>
      <c r="R4004" s="140">
        <v>44597</v>
      </c>
      <c r="S4004" s="140">
        <v>44658</v>
      </c>
    </row>
    <row r="4005" spans="14:19" ht="24">
      <c r="N4005" s="133" t="s">
        <v>9024</v>
      </c>
      <c r="O4005" s="133" t="s">
        <v>9062</v>
      </c>
      <c r="P4005" s="135" t="s">
        <v>4150</v>
      </c>
      <c r="Q4005" s="145" t="str">
        <f t="shared" si="63"/>
        <v>76 - CRIEL-SUR-MER</v>
      </c>
      <c r="R4005" s="140"/>
      <c r="S4005" s="140"/>
    </row>
    <row r="4006" spans="14:19" ht="24">
      <c r="N4006" s="133" t="s">
        <v>9024</v>
      </c>
      <c r="O4006" s="133" t="s">
        <v>9063</v>
      </c>
      <c r="P4006" s="135" t="s">
        <v>4151</v>
      </c>
      <c r="Q4006" s="145" t="str">
        <f t="shared" si="63"/>
        <v>76 - CRIQUETOT-LE-MAUCONDUIT</v>
      </c>
      <c r="R4006" s="140">
        <v>44597</v>
      </c>
      <c r="S4006" s="140">
        <v>44658</v>
      </c>
    </row>
    <row r="4007" spans="14:19" ht="24">
      <c r="N4007" s="133" t="s">
        <v>9024</v>
      </c>
      <c r="O4007" s="133" t="s">
        <v>9064</v>
      </c>
      <c r="P4007" s="135" t="s">
        <v>4153</v>
      </c>
      <c r="Q4007" s="145" t="str">
        <f t="shared" si="63"/>
        <v>76 - DAMPIERRE-EN-BRAY</v>
      </c>
      <c r="R4007" s="140">
        <v>44597</v>
      </c>
      <c r="S4007" s="140">
        <v>44634</v>
      </c>
    </row>
    <row r="4008" spans="14:19" ht="24">
      <c r="N4008" s="133" t="s">
        <v>9024</v>
      </c>
      <c r="O4008" s="133" t="s">
        <v>9065</v>
      </c>
      <c r="P4008" s="135" t="s">
        <v>4154</v>
      </c>
      <c r="Q4008" s="145" t="str">
        <f t="shared" si="63"/>
        <v>76 - DOUDEAUVILLE</v>
      </c>
      <c r="R4008" s="140">
        <v>44597</v>
      </c>
      <c r="S4008" s="140">
        <v>44634</v>
      </c>
    </row>
    <row r="4009" spans="14:19">
      <c r="N4009" s="133" t="s">
        <v>9024</v>
      </c>
      <c r="O4009" s="133" t="s">
        <v>9066</v>
      </c>
      <c r="P4009" s="135" t="s">
        <v>4155</v>
      </c>
      <c r="Q4009" s="145" t="str">
        <f t="shared" si="63"/>
        <v>76 - DOUDEVILLE</v>
      </c>
      <c r="R4009" s="140">
        <v>44597</v>
      </c>
      <c r="S4009" s="140">
        <v>44658</v>
      </c>
    </row>
    <row r="4010" spans="14:19">
      <c r="N4010" s="133" t="s">
        <v>9024</v>
      </c>
      <c r="O4010" s="133" t="s">
        <v>9067</v>
      </c>
      <c r="P4010" s="135" t="s">
        <v>4156</v>
      </c>
      <c r="Q4010" s="145" t="str">
        <f t="shared" si="63"/>
        <v>76 - DROSAY</v>
      </c>
      <c r="R4010" s="140">
        <v>44597</v>
      </c>
      <c r="S4010" s="140">
        <v>44658</v>
      </c>
    </row>
    <row r="4011" spans="14:19" ht="24">
      <c r="N4011" s="133" t="s">
        <v>9024</v>
      </c>
      <c r="O4011" s="133" t="s">
        <v>9068</v>
      </c>
      <c r="P4011" s="135" t="s">
        <v>4157</v>
      </c>
      <c r="Q4011" s="145" t="str">
        <f t="shared" si="63"/>
        <v>76 - ELBEUF-SUR-ANDELLE</v>
      </c>
      <c r="R4011" s="140">
        <v>44652</v>
      </c>
      <c r="S4011" s="140">
        <v>44685</v>
      </c>
    </row>
    <row r="4012" spans="14:19">
      <c r="N4012" s="133" t="s">
        <v>9024</v>
      </c>
      <c r="O4012" s="133" t="s">
        <v>9069</v>
      </c>
      <c r="P4012" s="135" t="s">
        <v>4158</v>
      </c>
      <c r="Q4012" s="145" t="str">
        <f t="shared" si="63"/>
        <v>76 - ENVRONVILLE</v>
      </c>
      <c r="R4012" s="140">
        <v>44597</v>
      </c>
      <c r="S4012" s="140">
        <v>44658</v>
      </c>
    </row>
    <row r="4013" spans="14:19" ht="24">
      <c r="N4013" s="133" t="s">
        <v>9024</v>
      </c>
      <c r="O4013" s="133" t="s">
        <v>9070</v>
      </c>
      <c r="P4013" s="135" t="s">
        <v>4159</v>
      </c>
      <c r="Q4013" s="145" t="str">
        <f t="shared" si="63"/>
        <v>76 - ERNEMONT-SUR-BUCHY</v>
      </c>
      <c r="R4013" s="140">
        <v>44597</v>
      </c>
      <c r="S4013" s="140">
        <v>44634</v>
      </c>
    </row>
    <row r="4014" spans="14:19">
      <c r="N4014" s="133" t="s">
        <v>9024</v>
      </c>
      <c r="O4014" s="133" t="s">
        <v>9071</v>
      </c>
      <c r="P4014" s="135" t="s">
        <v>4160</v>
      </c>
      <c r="Q4014" s="145" t="str">
        <f t="shared" si="63"/>
        <v>76 - ETALONDES</v>
      </c>
      <c r="R4014" s="140"/>
      <c r="S4014" s="140"/>
    </row>
    <row r="4015" spans="14:19">
      <c r="N4015" s="133" t="s">
        <v>9024</v>
      </c>
      <c r="O4015" s="133" t="s">
        <v>9072</v>
      </c>
      <c r="P4015" s="135" t="s">
        <v>4161</v>
      </c>
      <c r="Q4015" s="145" t="str">
        <f t="shared" si="63"/>
        <v>76 - EU</v>
      </c>
      <c r="R4015" s="140"/>
      <c r="S4015" s="140"/>
    </row>
    <row r="4016" spans="14:19">
      <c r="N4016" s="133" t="s">
        <v>9024</v>
      </c>
      <c r="O4016" s="133" t="s">
        <v>9073</v>
      </c>
      <c r="P4016" s="135" t="s">
        <v>4164</v>
      </c>
      <c r="Q4016" s="145" t="str">
        <f t="shared" si="63"/>
        <v>76 - FLOCQUES</v>
      </c>
      <c r="R4016" s="140"/>
      <c r="S4016" s="140"/>
    </row>
    <row r="4017" spans="14:19" ht="24">
      <c r="N4017" s="133" t="s">
        <v>9024</v>
      </c>
      <c r="O4017" s="133" t="s">
        <v>9074</v>
      </c>
      <c r="P4017" s="135" t="s">
        <v>4165</v>
      </c>
      <c r="Q4017" s="145" t="str">
        <f t="shared" si="63"/>
        <v>76 - FORGES-LES-EAUX</v>
      </c>
      <c r="R4017" s="140">
        <v>44597</v>
      </c>
      <c r="S4017" s="140">
        <v>44634</v>
      </c>
    </row>
    <row r="4018" spans="14:19">
      <c r="N4018" s="133" t="s">
        <v>9024</v>
      </c>
      <c r="O4018" s="133" t="s">
        <v>9075</v>
      </c>
      <c r="P4018" s="135" t="s">
        <v>4166</v>
      </c>
      <c r="Q4018" s="145" t="str">
        <f t="shared" si="63"/>
        <v>76 - FRY</v>
      </c>
      <c r="R4018" s="140">
        <v>44597</v>
      </c>
      <c r="S4018" s="140">
        <v>44634</v>
      </c>
    </row>
    <row r="4019" spans="14:19">
      <c r="N4019" s="133" t="s">
        <v>9024</v>
      </c>
      <c r="O4019" s="133" t="s">
        <v>9076</v>
      </c>
      <c r="P4019" s="135" t="s">
        <v>4167</v>
      </c>
      <c r="Q4019" s="145" t="str">
        <f t="shared" si="63"/>
        <v>76 - FULTOT</v>
      </c>
      <c r="R4019" s="140">
        <v>44597</v>
      </c>
      <c r="S4019" s="140">
        <v>44658</v>
      </c>
    </row>
    <row r="4020" spans="14:19" ht="24">
      <c r="N4020" s="133" t="s">
        <v>9024</v>
      </c>
      <c r="O4020" s="133" t="s">
        <v>9077</v>
      </c>
      <c r="P4020" s="135" t="s">
        <v>4168</v>
      </c>
      <c r="Q4020" s="145" t="str">
        <f t="shared" si="63"/>
        <v>76 - GAILLEFONTAINE</v>
      </c>
      <c r="R4020" s="140">
        <v>44597</v>
      </c>
      <c r="S4020" s="140">
        <v>44634</v>
      </c>
    </row>
    <row r="4021" spans="14:19" ht="36">
      <c r="N4021" s="133" t="s">
        <v>9024</v>
      </c>
      <c r="O4021" s="133" t="s">
        <v>9078</v>
      </c>
      <c r="P4021" s="135" t="s">
        <v>4169</v>
      </c>
      <c r="Q4021" s="145" t="str">
        <f t="shared" si="63"/>
        <v>76 - GANCOURT-SAINT-ETIENNE</v>
      </c>
      <c r="R4021" s="140">
        <v>44597</v>
      </c>
      <c r="S4021" s="140">
        <v>44634</v>
      </c>
    </row>
    <row r="4022" spans="14:19">
      <c r="N4022" s="133" t="s">
        <v>9024</v>
      </c>
      <c r="O4022" s="133" t="s">
        <v>9079</v>
      </c>
      <c r="P4022" s="135" t="s">
        <v>4170</v>
      </c>
      <c r="Q4022" s="145" t="str">
        <f t="shared" si="63"/>
        <v>76 - GERPONVILLE</v>
      </c>
      <c r="R4022" s="140">
        <v>44597</v>
      </c>
      <c r="S4022" s="140">
        <v>44658</v>
      </c>
    </row>
    <row r="4023" spans="14:19" ht="24">
      <c r="N4023" s="133" t="s">
        <v>9024</v>
      </c>
      <c r="O4023" s="133" t="s">
        <v>9080</v>
      </c>
      <c r="P4023" s="135" t="s">
        <v>4171</v>
      </c>
      <c r="Q4023" s="145" t="str">
        <f t="shared" si="63"/>
        <v>76 - GRAINVILLE-LA-TEINTURIÈRE</v>
      </c>
      <c r="R4023" s="140">
        <v>44597</v>
      </c>
      <c r="S4023" s="140">
        <v>44658</v>
      </c>
    </row>
    <row r="4024" spans="14:19" ht="24">
      <c r="N4024" s="133" t="s">
        <v>9024</v>
      </c>
      <c r="O4024" s="133" t="s">
        <v>9081</v>
      </c>
      <c r="P4024" s="135" t="s">
        <v>4172</v>
      </c>
      <c r="Q4024" s="145" t="str">
        <f t="shared" si="63"/>
        <v>76 - GRAINVILLE-SUR-RY</v>
      </c>
      <c r="R4024" s="140">
        <v>44652</v>
      </c>
      <c r="S4024" s="140">
        <v>44685</v>
      </c>
    </row>
    <row r="4025" spans="14:19">
      <c r="N4025" s="133" t="s">
        <v>9024</v>
      </c>
      <c r="O4025" s="133" t="s">
        <v>9082</v>
      </c>
      <c r="P4025" s="135" t="s">
        <v>4173</v>
      </c>
      <c r="Q4025" s="145" t="str">
        <f t="shared" si="63"/>
        <v>76 - GRUMESNIL</v>
      </c>
      <c r="R4025" s="140">
        <v>44597</v>
      </c>
      <c r="S4025" s="140">
        <v>44634</v>
      </c>
    </row>
    <row r="4026" spans="14:19">
      <c r="N4026" s="133" t="s">
        <v>9024</v>
      </c>
      <c r="O4026" s="133" t="s">
        <v>9083</v>
      </c>
      <c r="P4026" s="135" t="s">
        <v>4176</v>
      </c>
      <c r="Q4026" s="145" t="str">
        <f t="shared" si="63"/>
        <v>76 - HARCANVILLE</v>
      </c>
      <c r="R4026" s="140">
        <v>44597</v>
      </c>
      <c r="S4026" s="140">
        <v>44658</v>
      </c>
    </row>
    <row r="4027" spans="14:19">
      <c r="N4027" s="133" t="s">
        <v>9024</v>
      </c>
      <c r="O4027" s="133" t="s">
        <v>9084</v>
      </c>
      <c r="P4027" s="135" t="s">
        <v>4177</v>
      </c>
      <c r="Q4027" s="145" t="str">
        <f t="shared" si="63"/>
        <v>76 - HAUCOURT</v>
      </c>
      <c r="R4027" s="140">
        <v>44597</v>
      </c>
      <c r="S4027" s="140">
        <v>44634</v>
      </c>
    </row>
    <row r="4028" spans="14:19">
      <c r="N4028" s="133" t="s">
        <v>9024</v>
      </c>
      <c r="O4028" s="133" t="s">
        <v>9085</v>
      </c>
      <c r="P4028" s="135" t="s">
        <v>4178</v>
      </c>
      <c r="Q4028" s="145" t="str">
        <f t="shared" si="63"/>
        <v>76 - HAUSSEZ</v>
      </c>
      <c r="R4028" s="140">
        <v>44597</v>
      </c>
      <c r="S4028" s="140">
        <v>44634</v>
      </c>
    </row>
    <row r="4029" spans="14:19" ht="24">
      <c r="N4029" s="133" t="s">
        <v>9024</v>
      </c>
      <c r="O4029" s="133" t="s">
        <v>9086</v>
      </c>
      <c r="P4029" s="135" t="s">
        <v>4179</v>
      </c>
      <c r="Q4029" s="145" t="str">
        <f t="shared" si="63"/>
        <v>76 - HAUTOT-L’AUVRAY</v>
      </c>
      <c r="R4029" s="140">
        <v>44597</v>
      </c>
      <c r="S4029" s="140">
        <v>44658</v>
      </c>
    </row>
    <row r="4030" spans="14:19" ht="24">
      <c r="N4030" s="133" t="s">
        <v>9024</v>
      </c>
      <c r="O4030" s="133" t="s">
        <v>9087</v>
      </c>
      <c r="P4030" s="135" t="s">
        <v>4180</v>
      </c>
      <c r="Q4030" s="145" t="str">
        <f t="shared" si="63"/>
        <v>76 - HAUTOT-SAINT-SUPLICE</v>
      </c>
      <c r="R4030" s="140">
        <v>44597</v>
      </c>
      <c r="S4030" s="140">
        <v>44658</v>
      </c>
    </row>
    <row r="4031" spans="14:19" ht="24">
      <c r="N4031" s="133" t="s">
        <v>9024</v>
      </c>
      <c r="O4031" s="133" t="s">
        <v>9088</v>
      </c>
      <c r="P4031" s="135" t="s">
        <v>4182</v>
      </c>
      <c r="Q4031" s="145" t="str">
        <f t="shared" si="63"/>
        <v>76 - HERICOURT-EN-CAUX</v>
      </c>
      <c r="R4031" s="140">
        <v>44597</v>
      </c>
      <c r="S4031" s="140">
        <v>44658</v>
      </c>
    </row>
    <row r="4032" spans="14:19" ht="24">
      <c r="N4032" s="133" t="s">
        <v>9024</v>
      </c>
      <c r="O4032" s="133" t="s">
        <v>9089</v>
      </c>
      <c r="P4032" s="135" t="s">
        <v>4184</v>
      </c>
      <c r="Q4032" s="145" t="str">
        <f t="shared" si="63"/>
        <v>76 - HERONCHELLES</v>
      </c>
      <c r="R4032" s="140">
        <v>44597</v>
      </c>
      <c r="S4032" s="140">
        <v>44634</v>
      </c>
    </row>
    <row r="4033" spans="14:19" ht="24">
      <c r="N4033" s="133" t="s">
        <v>9024</v>
      </c>
      <c r="O4033" s="133" t="s">
        <v>9090</v>
      </c>
      <c r="P4033" s="135" t="s">
        <v>4185</v>
      </c>
      <c r="Q4033" s="145" t="str">
        <f t="shared" si="63"/>
        <v>76 - HODENG-HODENGER</v>
      </c>
      <c r="R4033" s="140">
        <v>44597</v>
      </c>
      <c r="S4033" s="140">
        <v>44634</v>
      </c>
    </row>
    <row r="4034" spans="14:19">
      <c r="N4034" s="133" t="s">
        <v>9024</v>
      </c>
      <c r="O4034" s="133" t="s">
        <v>9091</v>
      </c>
      <c r="P4034" s="135" t="s">
        <v>4186</v>
      </c>
      <c r="Q4034" s="145" t="str">
        <f t="shared" si="63"/>
        <v>76 - INGOUVILLE</v>
      </c>
      <c r="R4034" s="140">
        <v>44597</v>
      </c>
      <c r="S4034" s="140">
        <v>44658</v>
      </c>
    </row>
    <row r="4035" spans="14:19">
      <c r="N4035" s="133" t="s">
        <v>9024</v>
      </c>
      <c r="O4035" s="133" t="s">
        <v>9092</v>
      </c>
      <c r="P4035" s="135" t="s">
        <v>4122</v>
      </c>
      <c r="Q4035" s="145" t="str">
        <f t="shared" si="63"/>
        <v>76 - LA BELLIÈRE</v>
      </c>
      <c r="R4035" s="140">
        <v>44597</v>
      </c>
      <c r="S4035" s="140">
        <v>44634</v>
      </c>
    </row>
    <row r="4036" spans="14:19" ht="24">
      <c r="N4036" s="133" t="s">
        <v>9024</v>
      </c>
      <c r="O4036" s="133" t="s">
        <v>9093</v>
      </c>
      <c r="P4036" s="135" t="s">
        <v>4143</v>
      </c>
      <c r="Q4036" s="145" t="str">
        <f t="shared" si="63"/>
        <v>76 - LA CHAPELLE-SAINT-OUEN</v>
      </c>
      <c r="R4036" s="140">
        <v>44597</v>
      </c>
      <c r="S4036" s="140">
        <v>44634</v>
      </c>
    </row>
    <row r="4037" spans="14:19" ht="36">
      <c r="N4037" s="133" t="s">
        <v>9024</v>
      </c>
      <c r="O4037" s="133" t="s">
        <v>9094</v>
      </c>
      <c r="P4037" s="135" t="s">
        <v>4163</v>
      </c>
      <c r="Q4037" s="145" t="str">
        <f t="shared" si="63"/>
        <v>76 - LA FERTE-SAINT-SAMSON</v>
      </c>
      <c r="R4037" s="140">
        <v>44597</v>
      </c>
      <c r="S4037" s="140">
        <v>44634</v>
      </c>
    </row>
    <row r="4038" spans="14:19">
      <c r="N4038" s="133" t="s">
        <v>9024</v>
      </c>
      <c r="O4038" s="133" t="s">
        <v>9095</v>
      </c>
      <c r="P4038" s="135" t="s">
        <v>4174</v>
      </c>
      <c r="Q4038" s="145" t="str">
        <f t="shared" si="63"/>
        <v>76 - LA HALLOTIÈRE</v>
      </c>
      <c r="R4038" s="140">
        <v>44597</v>
      </c>
      <c r="S4038" s="140">
        <v>44634</v>
      </c>
    </row>
    <row r="4039" spans="14:19">
      <c r="N4039" s="133" t="s">
        <v>9024</v>
      </c>
      <c r="O4039" s="133" t="s">
        <v>9096</v>
      </c>
      <c r="P4039" s="135" t="s">
        <v>4258</v>
      </c>
      <c r="Q4039" s="145" t="str">
        <f t="shared" si="63"/>
        <v>76 - LA VIEUX-RUE</v>
      </c>
      <c r="R4039" s="140">
        <v>44652</v>
      </c>
      <c r="S4039" s="140">
        <v>44685</v>
      </c>
    </row>
    <row r="4040" spans="14:19" ht="24">
      <c r="N4040" s="133" t="s">
        <v>9024</v>
      </c>
      <c r="O4040" s="133" t="s">
        <v>9097</v>
      </c>
      <c r="P4040" s="135" t="s">
        <v>4219</v>
      </c>
      <c r="Q4040" s="145" t="str">
        <f t="shared" si="63"/>
        <v>76 - LA-RUE-SAINT-PIERRE</v>
      </c>
      <c r="R4040" s="140">
        <v>44652</v>
      </c>
      <c r="S4040" s="140">
        <v>44685</v>
      </c>
    </row>
    <row r="4041" spans="14:19">
      <c r="N4041" s="133" t="s">
        <v>9024</v>
      </c>
      <c r="O4041" s="133" t="s">
        <v>9098</v>
      </c>
      <c r="P4041" s="135" t="s">
        <v>4175</v>
      </c>
      <c r="Q4041" s="145" t="str">
        <f t="shared" si="63"/>
        <v>76 - LE HANOUARD</v>
      </c>
      <c r="R4041" s="140">
        <v>44597</v>
      </c>
      <c r="S4041" s="140">
        <v>44658</v>
      </c>
    </row>
    <row r="4042" spans="14:19">
      <c r="N4042" s="133" t="s">
        <v>9024</v>
      </c>
      <c r="O4042" s="133" t="s">
        <v>9099</v>
      </c>
      <c r="P4042" s="135" t="s">
        <v>4183</v>
      </c>
      <c r="Q4042" s="145" t="str">
        <f t="shared" si="63"/>
        <v>76 - LE HERON</v>
      </c>
      <c r="R4042" s="140">
        <v>44597</v>
      </c>
      <c r="S4042" s="140">
        <v>44634</v>
      </c>
    </row>
    <row r="4043" spans="14:19" ht="24">
      <c r="N4043" s="133" t="s">
        <v>9024</v>
      </c>
      <c r="O4043" s="133" t="s">
        <v>9100</v>
      </c>
      <c r="P4043" s="135" t="s">
        <v>4195</v>
      </c>
      <c r="Q4043" s="145" t="str">
        <f t="shared" ref="Q4043:Q4106" si="64">CONCATENATE(N4043," - ",P4043)</f>
        <v>76 - LE MESNIL-LIEUBRAY</v>
      </c>
      <c r="R4043" s="140">
        <v>44597</v>
      </c>
      <c r="S4043" s="140">
        <v>44634</v>
      </c>
    </row>
    <row r="4044" spans="14:19" ht="24">
      <c r="N4044" s="133" t="s">
        <v>9024</v>
      </c>
      <c r="O4044" s="133" t="s">
        <v>9101</v>
      </c>
      <c r="P4044" s="135" t="s">
        <v>4250</v>
      </c>
      <c r="Q4044" s="145" t="str">
        <f t="shared" si="64"/>
        <v>76 - LE THIL-RIBERPRÉ</v>
      </c>
      <c r="R4044" s="140">
        <v>44597</v>
      </c>
      <c r="S4044" s="140">
        <v>44634</v>
      </c>
    </row>
    <row r="4045" spans="14:19">
      <c r="N4045" s="133" t="s">
        <v>9024</v>
      </c>
      <c r="O4045" s="133" t="s">
        <v>9102</v>
      </c>
      <c r="P4045" s="135" t="s">
        <v>4252</v>
      </c>
      <c r="Q4045" s="145" t="str">
        <f t="shared" si="64"/>
        <v>76 - LE TRÉPORT</v>
      </c>
      <c r="R4045" s="140"/>
      <c r="S4045" s="140"/>
    </row>
    <row r="4046" spans="14:19">
      <c r="N4046" s="133" t="s">
        <v>9024</v>
      </c>
      <c r="O4046" s="133" t="s">
        <v>9103</v>
      </c>
      <c r="P4046" s="135" t="s">
        <v>4187</v>
      </c>
      <c r="Q4046" s="145" t="str">
        <f t="shared" si="64"/>
        <v>76 - LONGMESNIL</v>
      </c>
      <c r="R4046" s="140">
        <v>44597</v>
      </c>
      <c r="S4046" s="140">
        <v>44634</v>
      </c>
    </row>
    <row r="4047" spans="14:19">
      <c r="N4047" s="133" t="s">
        <v>9024</v>
      </c>
      <c r="O4047" s="133" t="s">
        <v>9104</v>
      </c>
      <c r="P4047" s="135" t="s">
        <v>4188</v>
      </c>
      <c r="Q4047" s="145" t="str">
        <f t="shared" si="64"/>
        <v>76 - LONGUERUE</v>
      </c>
      <c r="R4047" s="140">
        <v>44652</v>
      </c>
      <c r="S4047" s="140">
        <v>44685</v>
      </c>
    </row>
    <row r="4048" spans="14:19" ht="24">
      <c r="N4048" s="133" t="s">
        <v>9024</v>
      </c>
      <c r="O4048" s="133" t="s">
        <v>9105</v>
      </c>
      <c r="P4048" s="135" t="s">
        <v>4189</v>
      </c>
      <c r="Q4048" s="145" t="str">
        <f t="shared" si="64"/>
        <v>76 - MALLEVILLE-LES-GRÈS</v>
      </c>
      <c r="R4048" s="140">
        <v>44597</v>
      </c>
      <c r="S4048" s="140">
        <v>44658</v>
      </c>
    </row>
    <row r="4049" spans="14:19" ht="24">
      <c r="N4049" s="133" t="s">
        <v>9024</v>
      </c>
      <c r="O4049" s="133" t="s">
        <v>9106</v>
      </c>
      <c r="P4049" s="135" t="s">
        <v>4190</v>
      </c>
      <c r="Q4049" s="145" t="str">
        <f t="shared" si="64"/>
        <v>76 - MARTAINVILLE-EPREVILLE</v>
      </c>
      <c r="R4049" s="140">
        <v>44652</v>
      </c>
      <c r="S4049" s="140">
        <v>44685</v>
      </c>
    </row>
    <row r="4050" spans="14:19">
      <c r="N4050" s="133" t="s">
        <v>9024</v>
      </c>
      <c r="O4050" s="133" t="s">
        <v>9107</v>
      </c>
      <c r="P4050" s="135" t="s">
        <v>4191</v>
      </c>
      <c r="Q4050" s="145" t="str">
        <f t="shared" si="64"/>
        <v>76 - MATHONVILLE</v>
      </c>
      <c r="R4050" s="140">
        <v>44597</v>
      </c>
      <c r="S4050" s="140">
        <v>44634</v>
      </c>
    </row>
    <row r="4051" spans="14:19">
      <c r="N4051" s="133" t="s">
        <v>9024</v>
      </c>
      <c r="O4051" s="133" t="s">
        <v>9108</v>
      </c>
      <c r="P4051" s="135" t="s">
        <v>4192</v>
      </c>
      <c r="Q4051" s="145" t="str">
        <f t="shared" si="64"/>
        <v>76 - MAUQUENCHY</v>
      </c>
      <c r="R4051" s="140">
        <v>44597</v>
      </c>
      <c r="S4051" s="140">
        <v>44634</v>
      </c>
    </row>
    <row r="4052" spans="14:19">
      <c r="N4052" s="133" t="s">
        <v>9024</v>
      </c>
      <c r="O4052" s="133" t="s">
        <v>9109</v>
      </c>
      <c r="P4052" s="135" t="s">
        <v>4193</v>
      </c>
      <c r="Q4052" s="145" t="str">
        <f t="shared" si="64"/>
        <v>76 - MENERVAL</v>
      </c>
      <c r="R4052" s="140">
        <v>44597</v>
      </c>
      <c r="S4052" s="140">
        <v>44634</v>
      </c>
    </row>
    <row r="4053" spans="14:19" ht="24">
      <c r="N4053" s="133" t="s">
        <v>9024</v>
      </c>
      <c r="O4053" s="133" t="s">
        <v>9110</v>
      </c>
      <c r="P4053" s="135" t="s">
        <v>4194</v>
      </c>
      <c r="Q4053" s="145" t="str">
        <f t="shared" si="64"/>
        <v>76 - MESANGUEVILLE</v>
      </c>
      <c r="R4053" s="140">
        <v>44597</v>
      </c>
      <c r="S4053" s="140">
        <v>44634</v>
      </c>
    </row>
    <row r="4054" spans="14:19" ht="24">
      <c r="N4054" s="133" t="s">
        <v>9024</v>
      </c>
      <c r="O4054" s="133" t="s">
        <v>9111</v>
      </c>
      <c r="P4054" s="135" t="s">
        <v>4196</v>
      </c>
      <c r="Q4054" s="145" t="str">
        <f t="shared" si="64"/>
        <v>76 - MESNIL-MAUGER</v>
      </c>
      <c r="R4054" s="140">
        <v>44597</v>
      </c>
      <c r="S4054" s="140">
        <v>44634</v>
      </c>
    </row>
    <row r="4055" spans="14:19">
      <c r="N4055" s="133" t="s">
        <v>9024</v>
      </c>
      <c r="O4055" s="133" t="s">
        <v>9112</v>
      </c>
      <c r="P4055" s="135" t="s">
        <v>4197</v>
      </c>
      <c r="Q4055" s="145" t="str">
        <f t="shared" si="64"/>
        <v>76 - MONTEROLIER</v>
      </c>
      <c r="R4055" s="140">
        <v>44597</v>
      </c>
      <c r="S4055" s="140">
        <v>44634</v>
      </c>
    </row>
    <row r="4056" spans="14:19" ht="24">
      <c r="N4056" s="133" t="s">
        <v>9024</v>
      </c>
      <c r="O4056" s="133" t="s">
        <v>9113</v>
      </c>
      <c r="P4056" s="135" t="s">
        <v>4198</v>
      </c>
      <c r="Q4056" s="145" t="str">
        <f t="shared" si="64"/>
        <v>76 - MORGNY-LA-POMMERAYE</v>
      </c>
      <c r="R4056" s="140">
        <v>44652</v>
      </c>
      <c r="S4056" s="140">
        <v>44685</v>
      </c>
    </row>
    <row r="4057" spans="14:19" ht="24">
      <c r="N4057" s="133" t="s">
        <v>9024</v>
      </c>
      <c r="O4057" s="133" t="s">
        <v>9114</v>
      </c>
      <c r="P4057" s="135" t="s">
        <v>4199</v>
      </c>
      <c r="Q4057" s="145" t="str">
        <f t="shared" si="64"/>
        <v>76 - MORVILLE-SUR-ANDELLE</v>
      </c>
      <c r="R4057" s="140">
        <v>44597</v>
      </c>
      <c r="S4057" s="140">
        <v>44634</v>
      </c>
    </row>
    <row r="4058" spans="14:19">
      <c r="N4058" s="133" t="s">
        <v>9024</v>
      </c>
      <c r="O4058" s="133" t="s">
        <v>9115</v>
      </c>
      <c r="P4058" s="135" t="s">
        <v>4200</v>
      </c>
      <c r="Q4058" s="145" t="str">
        <f t="shared" si="64"/>
        <v>76 - NEVILLE</v>
      </c>
      <c r="R4058" s="140">
        <v>44597</v>
      </c>
      <c r="S4058" s="140">
        <v>44658</v>
      </c>
    </row>
    <row r="4059" spans="14:19">
      <c r="N4059" s="133" t="s">
        <v>9024</v>
      </c>
      <c r="O4059" s="133" t="s">
        <v>9116</v>
      </c>
      <c r="P4059" s="135" t="s">
        <v>4201</v>
      </c>
      <c r="Q4059" s="145" t="str">
        <f t="shared" si="64"/>
        <v>76 - NOLLEVAL</v>
      </c>
      <c r="R4059" s="140">
        <v>44597</v>
      </c>
      <c r="S4059" s="140">
        <v>44634</v>
      </c>
    </row>
    <row r="4060" spans="14:19">
      <c r="N4060" s="133" t="s">
        <v>9024</v>
      </c>
      <c r="O4060" s="133" t="s">
        <v>9117</v>
      </c>
      <c r="P4060" s="135" t="s">
        <v>4202</v>
      </c>
      <c r="Q4060" s="145" t="str">
        <f t="shared" si="64"/>
        <v>76 - NORMANVILLE</v>
      </c>
      <c r="R4060" s="140">
        <v>44597</v>
      </c>
      <c r="S4060" s="140">
        <v>44658</v>
      </c>
    </row>
    <row r="4061" spans="14:19">
      <c r="N4061" s="133" t="s">
        <v>9024</v>
      </c>
      <c r="O4061" s="133" t="s">
        <v>9118</v>
      </c>
      <c r="P4061" s="135" t="s">
        <v>4203</v>
      </c>
      <c r="Q4061" s="145" t="str">
        <f t="shared" si="64"/>
        <v>76 - OCQUEVILLE</v>
      </c>
      <c r="R4061" s="140">
        <v>44597</v>
      </c>
      <c r="S4061" s="140">
        <v>44658</v>
      </c>
    </row>
    <row r="4062" spans="14:19">
      <c r="N4062" s="133" t="s">
        <v>9024</v>
      </c>
      <c r="O4062" s="133" t="s">
        <v>9119</v>
      </c>
      <c r="P4062" s="135" t="s">
        <v>4204</v>
      </c>
      <c r="Q4062" s="145" t="str">
        <f t="shared" si="64"/>
        <v>76 - OHERVILLE</v>
      </c>
      <c r="R4062" s="140">
        <v>44597</v>
      </c>
      <c r="S4062" s="140">
        <v>44658</v>
      </c>
    </row>
    <row r="4063" spans="14:19">
      <c r="N4063" s="133" t="s">
        <v>9024</v>
      </c>
      <c r="O4063" s="133" t="s">
        <v>9120</v>
      </c>
      <c r="P4063" s="135" t="s">
        <v>4205</v>
      </c>
      <c r="Q4063" s="145" t="str">
        <f t="shared" si="64"/>
        <v>76 - OUAINVILLE</v>
      </c>
      <c r="R4063" s="140">
        <v>44597</v>
      </c>
      <c r="S4063" s="140">
        <v>44658</v>
      </c>
    </row>
    <row r="4064" spans="14:19" ht="24">
      <c r="N4064" s="133" t="s">
        <v>9024</v>
      </c>
      <c r="O4064" s="133" t="s">
        <v>9121</v>
      </c>
      <c r="P4064" s="135" t="s">
        <v>4206</v>
      </c>
      <c r="Q4064" s="145" t="str">
        <f t="shared" si="64"/>
        <v>76 - OURVILLE-EN-CAUX</v>
      </c>
      <c r="R4064" s="140">
        <v>44597</v>
      </c>
      <c r="S4064" s="140">
        <v>44658</v>
      </c>
    </row>
    <row r="4065" spans="14:19">
      <c r="N4065" s="133" t="s">
        <v>9024</v>
      </c>
      <c r="O4065" s="133" t="s">
        <v>9122</v>
      </c>
      <c r="P4065" s="135" t="s">
        <v>4207</v>
      </c>
      <c r="Q4065" s="145" t="str">
        <f t="shared" si="64"/>
        <v>76 - PALUEL</v>
      </c>
      <c r="R4065" s="140">
        <v>44597</v>
      </c>
      <c r="S4065" s="140">
        <v>44658</v>
      </c>
    </row>
    <row r="4066" spans="14:19">
      <c r="N4066" s="133" t="s">
        <v>9024</v>
      </c>
      <c r="O4066" s="133" t="s">
        <v>9123</v>
      </c>
      <c r="P4066" s="135" t="s">
        <v>4208</v>
      </c>
      <c r="Q4066" s="145" t="str">
        <f t="shared" si="64"/>
        <v>76 - PIERREVAL</v>
      </c>
      <c r="R4066" s="140">
        <v>44652</v>
      </c>
      <c r="S4066" s="140">
        <v>44685</v>
      </c>
    </row>
    <row r="4067" spans="14:19">
      <c r="N4067" s="133" t="s">
        <v>9024</v>
      </c>
      <c r="O4067" s="133" t="s">
        <v>9124</v>
      </c>
      <c r="P4067" s="135" t="s">
        <v>4209</v>
      </c>
      <c r="Q4067" s="145" t="str">
        <f t="shared" si="64"/>
        <v>76 - POMMEREUX</v>
      </c>
      <c r="R4067" s="140">
        <v>44597</v>
      </c>
      <c r="S4067" s="140">
        <v>44634</v>
      </c>
    </row>
    <row r="4068" spans="14:19" ht="24">
      <c r="N4068" s="133" t="s">
        <v>9024</v>
      </c>
      <c r="O4068" s="133" t="s">
        <v>9125</v>
      </c>
      <c r="P4068" s="135" t="s">
        <v>4210</v>
      </c>
      <c r="Q4068" s="145" t="str">
        <f t="shared" si="64"/>
        <v>76 - PONT-ET-MARAIS</v>
      </c>
      <c r="R4068" s="140"/>
      <c r="S4068" s="140"/>
    </row>
    <row r="4069" spans="14:19">
      <c r="N4069" s="133" t="s">
        <v>9024</v>
      </c>
      <c r="O4069" s="133" t="s">
        <v>9126</v>
      </c>
      <c r="P4069" s="135" t="s">
        <v>4211</v>
      </c>
      <c r="Q4069" s="145" t="str">
        <f t="shared" si="64"/>
        <v>76 - PRÉAUX</v>
      </c>
      <c r="R4069" s="140">
        <v>44652</v>
      </c>
      <c r="S4069" s="140">
        <v>44685</v>
      </c>
    </row>
    <row r="4070" spans="14:19">
      <c r="N4070" s="133" t="s">
        <v>9024</v>
      </c>
      <c r="O4070" s="133" t="s">
        <v>9127</v>
      </c>
      <c r="P4070" s="135" t="s">
        <v>4212</v>
      </c>
      <c r="Q4070" s="145" t="str">
        <f t="shared" si="64"/>
        <v>76 - QUINCAMPOIX</v>
      </c>
      <c r="R4070" s="140">
        <v>44652</v>
      </c>
      <c r="S4070" s="140">
        <v>44685</v>
      </c>
    </row>
    <row r="4071" spans="14:19">
      <c r="N4071" s="133" t="s">
        <v>9024</v>
      </c>
      <c r="O4071" s="133" t="s">
        <v>9128</v>
      </c>
      <c r="P4071" s="135" t="s">
        <v>4213</v>
      </c>
      <c r="Q4071" s="145" t="str">
        <f t="shared" si="64"/>
        <v>76 - REBETS</v>
      </c>
      <c r="R4071" s="140">
        <v>44597</v>
      </c>
      <c r="S4071" s="140">
        <v>44634</v>
      </c>
    </row>
    <row r="4072" spans="14:19">
      <c r="N4072" s="133" t="s">
        <v>9024</v>
      </c>
      <c r="O4072" s="133" t="s">
        <v>9129</v>
      </c>
      <c r="P4072" s="135" t="s">
        <v>4214</v>
      </c>
      <c r="Q4072" s="145" t="str">
        <f t="shared" si="64"/>
        <v>76 - RIVILLE</v>
      </c>
      <c r="R4072" s="140">
        <v>44597</v>
      </c>
      <c r="S4072" s="140">
        <v>44658</v>
      </c>
    </row>
    <row r="4073" spans="14:19">
      <c r="N4073" s="133" t="s">
        <v>9024</v>
      </c>
      <c r="O4073" s="133" t="s">
        <v>9130</v>
      </c>
      <c r="P4073" s="135" t="s">
        <v>4215</v>
      </c>
      <c r="Q4073" s="145" t="str">
        <f t="shared" si="64"/>
        <v>76 - ROBERTOT</v>
      </c>
      <c r="R4073" s="140">
        <v>44597</v>
      </c>
      <c r="S4073" s="140">
        <v>44658</v>
      </c>
    </row>
    <row r="4074" spans="14:19">
      <c r="N4074" s="133" t="s">
        <v>9024</v>
      </c>
      <c r="O4074" s="133" t="s">
        <v>9131</v>
      </c>
      <c r="P4074" s="135" t="s">
        <v>4216</v>
      </c>
      <c r="Q4074" s="145" t="str">
        <f t="shared" si="64"/>
        <v>76 - ROCQUEFORT</v>
      </c>
      <c r="R4074" s="140">
        <v>44597</v>
      </c>
      <c r="S4074" s="140">
        <v>44658</v>
      </c>
    </row>
    <row r="4075" spans="14:19" ht="24">
      <c r="N4075" s="133" t="s">
        <v>9024</v>
      </c>
      <c r="O4075" s="133" t="s">
        <v>9132</v>
      </c>
      <c r="P4075" s="135" t="s">
        <v>4181</v>
      </c>
      <c r="Q4075" s="145" t="str">
        <f t="shared" si="64"/>
        <v>76 - RONCHEROLLES-EN-BRAY</v>
      </c>
      <c r="R4075" s="140">
        <v>44597</v>
      </c>
      <c r="S4075" s="140">
        <v>44634</v>
      </c>
    </row>
    <row r="4076" spans="14:19">
      <c r="N4076" s="133" t="s">
        <v>9024</v>
      </c>
      <c r="O4076" s="133" t="s">
        <v>9133</v>
      </c>
      <c r="P4076" s="135" t="s">
        <v>4217</v>
      </c>
      <c r="Q4076" s="145" t="str">
        <f t="shared" si="64"/>
        <v>76 - ROUTES</v>
      </c>
      <c r="R4076" s="140">
        <v>44597</v>
      </c>
      <c r="S4076" s="140">
        <v>44658</v>
      </c>
    </row>
    <row r="4077" spans="14:19" ht="24">
      <c r="N4077" s="133" t="s">
        <v>9024</v>
      </c>
      <c r="O4077" s="133" t="s">
        <v>9134</v>
      </c>
      <c r="P4077" s="135" t="s">
        <v>4218</v>
      </c>
      <c r="Q4077" s="145" t="str">
        <f t="shared" si="64"/>
        <v>76 - ROUVRAY-CATILLON</v>
      </c>
      <c r="R4077" s="140">
        <v>44597</v>
      </c>
      <c r="S4077" s="140">
        <v>44634</v>
      </c>
    </row>
    <row r="4078" spans="14:19">
      <c r="N4078" s="133" t="s">
        <v>9024</v>
      </c>
      <c r="O4078" s="133" t="s">
        <v>9135</v>
      </c>
      <c r="P4078" s="135" t="s">
        <v>4220</v>
      </c>
      <c r="Q4078" s="145" t="str">
        <f t="shared" si="64"/>
        <v>76 - RY</v>
      </c>
      <c r="R4078" s="140">
        <v>44652</v>
      </c>
      <c r="S4078" s="140">
        <v>44685</v>
      </c>
    </row>
    <row r="4079" spans="14:19">
      <c r="N4079" s="133" t="s">
        <v>9024</v>
      </c>
      <c r="O4079" s="133" t="s">
        <v>9136</v>
      </c>
      <c r="P4079" s="135" t="s">
        <v>4229</v>
      </c>
      <c r="Q4079" s="145" t="str">
        <f t="shared" si="64"/>
        <v>76 - SAINT LUCIEN</v>
      </c>
      <c r="R4079" s="140">
        <v>44597</v>
      </c>
      <c r="S4079" s="140">
        <v>44634</v>
      </c>
    </row>
    <row r="4080" spans="14:19">
      <c r="N4080" s="133" t="s">
        <v>9024</v>
      </c>
      <c r="O4080" s="133" t="s">
        <v>9136</v>
      </c>
      <c r="P4080" s="135" t="s">
        <v>4230</v>
      </c>
      <c r="Q4080" s="145" t="str">
        <f t="shared" si="64"/>
        <v>76 - SAINT- LUCIEN</v>
      </c>
      <c r="R4080" s="140">
        <v>44652</v>
      </c>
      <c r="S4080" s="140">
        <v>44685</v>
      </c>
    </row>
    <row r="4081" spans="14:19" ht="24">
      <c r="N4081" s="133" t="s">
        <v>9024</v>
      </c>
      <c r="O4081" s="133" t="s">
        <v>9137</v>
      </c>
      <c r="P4081" s="135" t="s">
        <v>4221</v>
      </c>
      <c r="Q4081" s="145" t="str">
        <f t="shared" si="64"/>
        <v>76 - SAINT-AIGNAN-SUR-RY</v>
      </c>
      <c r="R4081" s="140">
        <v>44652</v>
      </c>
      <c r="S4081" s="140">
        <v>44685</v>
      </c>
    </row>
    <row r="4082" spans="14:19" ht="24">
      <c r="N4082" s="133" t="s">
        <v>9024</v>
      </c>
      <c r="O4082" s="133" t="s">
        <v>9138</v>
      </c>
      <c r="P4082" s="135" t="s">
        <v>4222</v>
      </c>
      <c r="Q4082" s="145" t="str">
        <f t="shared" si="64"/>
        <v>76 - SAINT-ANDRÉ-SUR-CAILLY</v>
      </c>
      <c r="R4082" s="140">
        <v>44652</v>
      </c>
      <c r="S4082" s="140">
        <v>44685</v>
      </c>
    </row>
    <row r="4083" spans="14:19" ht="24">
      <c r="N4083" s="133" t="s">
        <v>9024</v>
      </c>
      <c r="O4083" s="133" t="s">
        <v>9139</v>
      </c>
      <c r="P4083" s="135" t="s">
        <v>4224</v>
      </c>
      <c r="Q4083" s="145" t="str">
        <f t="shared" si="64"/>
        <v>76 - SAINT-DENIS-LE-THIBOULT</v>
      </c>
      <c r="R4083" s="140">
        <v>44652</v>
      </c>
      <c r="S4083" s="140">
        <v>44685</v>
      </c>
    </row>
    <row r="4084" spans="14:19" ht="24">
      <c r="N4084" s="133" t="s">
        <v>9024</v>
      </c>
      <c r="O4084" s="133" t="s">
        <v>9140</v>
      </c>
      <c r="P4084" s="135" t="s">
        <v>1825</v>
      </c>
      <c r="Q4084" s="145" t="str">
        <f t="shared" si="64"/>
        <v>76 - SAINTE-COLOMBE</v>
      </c>
      <c r="R4084" s="140">
        <v>44597</v>
      </c>
      <c r="S4084" s="140">
        <v>44658</v>
      </c>
    </row>
    <row r="4085" spans="14:19" ht="24">
      <c r="N4085" s="133" t="s">
        <v>9024</v>
      </c>
      <c r="O4085" s="133" t="s">
        <v>9141</v>
      </c>
      <c r="P4085" s="135" t="s">
        <v>4223</v>
      </c>
      <c r="Q4085" s="145" t="str">
        <f t="shared" si="64"/>
        <v>76 - SAINTE-CROIX-SUR-BUCHY</v>
      </c>
      <c r="R4085" s="140">
        <v>44597</v>
      </c>
      <c r="S4085" s="140">
        <v>44634</v>
      </c>
    </row>
    <row r="4086" spans="14:19" ht="24">
      <c r="N4086" s="133" t="s">
        <v>9024</v>
      </c>
      <c r="O4086" s="133" t="s">
        <v>9142</v>
      </c>
      <c r="P4086" s="135" t="s">
        <v>4225</v>
      </c>
      <c r="Q4086" s="145" t="str">
        <f t="shared" si="64"/>
        <v>76 - SAINTE-GENEVIEVE</v>
      </c>
      <c r="R4086" s="140">
        <v>44597</v>
      </c>
      <c r="S4086" s="140">
        <v>44634</v>
      </c>
    </row>
    <row r="4087" spans="14:19" ht="36">
      <c r="N4087" s="133" t="s">
        <v>9024</v>
      </c>
      <c r="O4087" s="133" t="s">
        <v>9143</v>
      </c>
      <c r="P4087" s="135" t="s">
        <v>4226</v>
      </c>
      <c r="Q4087" s="145" t="str">
        <f t="shared" si="64"/>
        <v>76 - SAINT-GEORGES-SUR-FONTAINE</v>
      </c>
      <c r="R4087" s="140">
        <v>44652</v>
      </c>
      <c r="S4087" s="140">
        <v>44685</v>
      </c>
    </row>
    <row r="4088" spans="14:19" ht="36">
      <c r="N4088" s="133" t="s">
        <v>9024</v>
      </c>
      <c r="O4088" s="133" t="s">
        <v>9144</v>
      </c>
      <c r="P4088" s="135" t="s">
        <v>4227</v>
      </c>
      <c r="Q4088" s="145" t="str">
        <f t="shared" si="64"/>
        <v>76 - SAINT-GERMAIN-DES-ESSOURTS</v>
      </c>
      <c r="R4088" s="140">
        <v>44652</v>
      </c>
      <c r="S4088" s="140">
        <v>44685</v>
      </c>
    </row>
    <row r="4089" spans="14:19" ht="36">
      <c r="N4089" s="133" t="s">
        <v>9024</v>
      </c>
      <c r="O4089" s="133" t="s">
        <v>9145</v>
      </c>
      <c r="P4089" s="135" t="s">
        <v>4228</v>
      </c>
      <c r="Q4089" s="145" t="str">
        <f t="shared" si="64"/>
        <v>76 - SAINT-GERMAIN-SOUS-CAILLY</v>
      </c>
      <c r="R4089" s="140">
        <v>44652</v>
      </c>
      <c r="S4089" s="140">
        <v>44685</v>
      </c>
    </row>
    <row r="4090" spans="14:19" ht="24">
      <c r="N4090" s="133" t="s">
        <v>9024</v>
      </c>
      <c r="O4090" s="133" t="s">
        <v>9146</v>
      </c>
      <c r="P4090" s="135" t="s">
        <v>4231</v>
      </c>
      <c r="Q4090" s="145" t="str">
        <f t="shared" si="64"/>
        <v>76 - SAINT-MARTIN-AUX-BUNEAUX</v>
      </c>
      <c r="R4090" s="140">
        <v>44597</v>
      </c>
      <c r="S4090" s="140">
        <v>44658</v>
      </c>
    </row>
    <row r="4091" spans="14:19" ht="36">
      <c r="N4091" s="133" t="s">
        <v>9024</v>
      </c>
      <c r="O4091" s="133" t="s">
        <v>9147</v>
      </c>
      <c r="P4091" s="135" t="s">
        <v>4232</v>
      </c>
      <c r="Q4091" s="145" t="str">
        <f t="shared" si="64"/>
        <v>76 - SAINT-MICHEL-D’HALESCOURT</v>
      </c>
      <c r="R4091" s="140">
        <v>44597</v>
      </c>
      <c r="S4091" s="140">
        <v>44634</v>
      </c>
    </row>
    <row r="4092" spans="14:19" ht="36">
      <c r="N4092" s="133" t="s">
        <v>9024</v>
      </c>
      <c r="O4092" s="133" t="s">
        <v>9148</v>
      </c>
      <c r="P4092" s="135" t="s">
        <v>4233</v>
      </c>
      <c r="Q4092" s="145" t="str">
        <f t="shared" si="64"/>
        <v>76 - SAINT-RIQUIER-ES-PLAINS</v>
      </c>
      <c r="R4092" s="140">
        <v>44597</v>
      </c>
      <c r="S4092" s="140">
        <v>44658</v>
      </c>
    </row>
    <row r="4093" spans="14:19" ht="24">
      <c r="N4093" s="133" t="s">
        <v>9024</v>
      </c>
      <c r="O4093" s="133" t="s">
        <v>9149</v>
      </c>
      <c r="P4093" s="135" t="s">
        <v>4234</v>
      </c>
      <c r="Q4093" s="145" t="str">
        <f t="shared" si="64"/>
        <v>76 - SAINT-SYLVAIN</v>
      </c>
      <c r="R4093" s="140">
        <v>44597</v>
      </c>
      <c r="S4093" s="140">
        <v>44658</v>
      </c>
    </row>
    <row r="4094" spans="14:19" ht="24">
      <c r="N4094" s="133" t="s">
        <v>9024</v>
      </c>
      <c r="O4094" s="133" t="s">
        <v>9150</v>
      </c>
      <c r="P4094" s="135" t="s">
        <v>4235</v>
      </c>
      <c r="Q4094" s="145" t="str">
        <f t="shared" si="64"/>
        <v>76 - SAINT-VAAST-DIEPPEDALLE</v>
      </c>
      <c r="R4094" s="140">
        <v>44597</v>
      </c>
      <c r="S4094" s="140">
        <v>44658</v>
      </c>
    </row>
    <row r="4095" spans="14:19" ht="24">
      <c r="N4095" s="133" t="s">
        <v>9024</v>
      </c>
      <c r="O4095" s="133" t="s">
        <v>9151</v>
      </c>
      <c r="P4095" s="135" t="s">
        <v>4236</v>
      </c>
      <c r="Q4095" s="145" t="str">
        <f t="shared" si="64"/>
        <v>76 - SAINT-VALERY-EN-CAUX</v>
      </c>
      <c r="R4095" s="140"/>
      <c r="S4095" s="140"/>
    </row>
    <row r="4096" spans="14:19" ht="24">
      <c r="N4096" s="133" t="s">
        <v>9024</v>
      </c>
      <c r="O4096" s="133" t="s">
        <v>9152</v>
      </c>
      <c r="P4096" s="135" t="s">
        <v>4237</v>
      </c>
      <c r="Q4096" s="145" t="str">
        <f t="shared" si="64"/>
        <v>76 - SASSETOT-LE-MAUCONDUIT</v>
      </c>
      <c r="R4096" s="140">
        <v>44597</v>
      </c>
      <c r="S4096" s="140">
        <v>44658</v>
      </c>
    </row>
    <row r="4097" spans="14:19">
      <c r="N4097" s="133" t="s">
        <v>9024</v>
      </c>
      <c r="O4097" s="133" t="s">
        <v>9153</v>
      </c>
      <c r="P4097" s="135" t="s">
        <v>4238</v>
      </c>
      <c r="Q4097" s="145" t="str">
        <f t="shared" si="64"/>
        <v>76 - SASSEVILLE</v>
      </c>
      <c r="R4097" s="140">
        <v>44597</v>
      </c>
      <c r="S4097" s="140">
        <v>44658</v>
      </c>
    </row>
    <row r="4098" spans="14:19" ht="24">
      <c r="N4098" s="133" t="s">
        <v>9024</v>
      </c>
      <c r="O4098" s="133" t="s">
        <v>9154</v>
      </c>
      <c r="P4098" s="135" t="s">
        <v>4239</v>
      </c>
      <c r="Q4098" s="145" t="str">
        <f t="shared" si="64"/>
        <v>76 - SAUMONT-LA-POTERIE</v>
      </c>
      <c r="R4098" s="140">
        <v>44597</v>
      </c>
      <c r="S4098" s="140">
        <v>44634</v>
      </c>
    </row>
    <row r="4099" spans="14:19">
      <c r="N4099" s="133" t="s">
        <v>9024</v>
      </c>
      <c r="O4099" s="133" t="s">
        <v>9155</v>
      </c>
      <c r="P4099" s="135" t="s">
        <v>4240</v>
      </c>
      <c r="Q4099" s="145" t="str">
        <f t="shared" si="64"/>
        <v>76 - SERQUEUX</v>
      </c>
      <c r="R4099" s="140">
        <v>44597</v>
      </c>
      <c r="S4099" s="140">
        <v>44634</v>
      </c>
    </row>
    <row r="4100" spans="14:19" ht="24">
      <c r="N4100" s="133" t="s">
        <v>9024</v>
      </c>
      <c r="O4100" s="133" t="s">
        <v>9156</v>
      </c>
      <c r="P4100" s="135" t="s">
        <v>4241</v>
      </c>
      <c r="Q4100" s="145" t="str">
        <f t="shared" si="64"/>
        <v>76 - SERVAVILLE-SALMONVILLE</v>
      </c>
      <c r="R4100" s="140">
        <v>44652</v>
      </c>
      <c r="S4100" s="140">
        <v>44685</v>
      </c>
    </row>
    <row r="4101" spans="14:19">
      <c r="N4101" s="133" t="s">
        <v>9024</v>
      </c>
      <c r="O4101" s="133" t="s">
        <v>9157</v>
      </c>
      <c r="P4101" s="135" t="s">
        <v>4242</v>
      </c>
      <c r="Q4101" s="145" t="str">
        <f t="shared" si="64"/>
        <v>76 - SIGY-EN-BRAY</v>
      </c>
      <c r="R4101" s="140">
        <v>44597</v>
      </c>
      <c r="S4101" s="140">
        <v>44634</v>
      </c>
    </row>
    <row r="4102" spans="14:19">
      <c r="N4102" s="133" t="s">
        <v>9024</v>
      </c>
      <c r="O4102" s="133" t="s">
        <v>9158</v>
      </c>
      <c r="P4102" s="135" t="s">
        <v>4243</v>
      </c>
      <c r="Q4102" s="145" t="str">
        <f t="shared" si="64"/>
        <v>76 - SOMMERY</v>
      </c>
      <c r="R4102" s="140">
        <v>44597</v>
      </c>
      <c r="S4102" s="140">
        <v>44634</v>
      </c>
    </row>
    <row r="4103" spans="14:19">
      <c r="N4103" s="133" t="s">
        <v>9024</v>
      </c>
      <c r="O4103" s="133" t="s">
        <v>9159</v>
      </c>
      <c r="P4103" s="135" t="s">
        <v>4244</v>
      </c>
      <c r="Q4103" s="145" t="str">
        <f t="shared" si="64"/>
        <v>76 - SOMMESNIL</v>
      </c>
      <c r="R4103" s="140">
        <v>44597</v>
      </c>
      <c r="S4103" s="140">
        <v>44658</v>
      </c>
    </row>
    <row r="4104" spans="14:19" ht="24">
      <c r="N4104" s="133" t="s">
        <v>9024</v>
      </c>
      <c r="O4104" s="133" t="s">
        <v>9160</v>
      </c>
      <c r="P4104" s="135" t="s">
        <v>4245</v>
      </c>
      <c r="Q4104" s="145" t="str">
        <f t="shared" si="64"/>
        <v>76 - SORQUAINVILLE</v>
      </c>
      <c r="R4104" s="140">
        <v>44597</v>
      </c>
      <c r="S4104" s="140">
        <v>44658</v>
      </c>
    </row>
    <row r="4105" spans="14:19" ht="24">
      <c r="N4105" s="133" t="s">
        <v>9024</v>
      </c>
      <c r="O4105" s="133" t="s">
        <v>9161</v>
      </c>
      <c r="P4105" s="135" t="s">
        <v>4162</v>
      </c>
      <c r="Q4105" s="145" t="str">
        <f t="shared" si="64"/>
        <v>76 - TERRE-DE-CAUX</v>
      </c>
      <c r="R4105" s="140">
        <v>44597</v>
      </c>
      <c r="S4105" s="140">
        <v>44658</v>
      </c>
    </row>
    <row r="4106" spans="14:19" ht="24">
      <c r="N4106" s="133" t="s">
        <v>9024</v>
      </c>
      <c r="O4106" s="133" t="s">
        <v>9162</v>
      </c>
      <c r="P4106" s="135" t="s">
        <v>4246</v>
      </c>
      <c r="Q4106" s="145" t="str">
        <f t="shared" si="64"/>
        <v>76 - THEROULDEVILLE</v>
      </c>
      <c r="R4106" s="140">
        <v>44597</v>
      </c>
      <c r="S4106" s="140">
        <v>44658</v>
      </c>
    </row>
    <row r="4107" spans="14:19" ht="24">
      <c r="N4107" s="133" t="s">
        <v>9024</v>
      </c>
      <c r="O4107" s="133" t="s">
        <v>9163</v>
      </c>
      <c r="P4107" s="135" t="s">
        <v>4247</v>
      </c>
      <c r="Q4107" s="145" t="str">
        <f t="shared" ref="Q4107:Q4170" si="65">CONCATENATE(N4107," - ",P4107)</f>
        <v>76 - THEUVILLE-AUX-MAILLOTS</v>
      </c>
      <c r="R4107" s="140">
        <v>44597</v>
      </c>
      <c r="S4107" s="140">
        <v>44658</v>
      </c>
    </row>
    <row r="4108" spans="14:19">
      <c r="N4108" s="133" t="s">
        <v>9024</v>
      </c>
      <c r="O4108" s="133" t="s">
        <v>9164</v>
      </c>
      <c r="P4108" s="135" t="s">
        <v>4248</v>
      </c>
      <c r="Q4108" s="145" t="str">
        <f t="shared" si="65"/>
        <v>76 - THIERGEVILLE</v>
      </c>
      <c r="R4108" s="140">
        <v>44597</v>
      </c>
      <c r="S4108" s="140">
        <v>44658</v>
      </c>
    </row>
    <row r="4109" spans="14:19">
      <c r="N4109" s="133" t="s">
        <v>9024</v>
      </c>
      <c r="O4109" s="133" t="s">
        <v>9165</v>
      </c>
      <c r="P4109" s="135" t="s">
        <v>4249</v>
      </c>
      <c r="Q4109" s="145" t="str">
        <f t="shared" si="65"/>
        <v>76 - THIETREVILLE</v>
      </c>
      <c r="R4109" s="140">
        <v>44597</v>
      </c>
      <c r="S4109" s="140">
        <v>44658</v>
      </c>
    </row>
    <row r="4110" spans="14:19">
      <c r="N4110" s="133" t="s">
        <v>9024</v>
      </c>
      <c r="O4110" s="133" t="s">
        <v>9166</v>
      </c>
      <c r="P4110" s="135" t="s">
        <v>4251</v>
      </c>
      <c r="Q4110" s="145" t="str">
        <f t="shared" si="65"/>
        <v>76 - THIOUVILLE</v>
      </c>
      <c r="R4110" s="140">
        <v>44597</v>
      </c>
      <c r="S4110" s="140">
        <v>44658</v>
      </c>
    </row>
    <row r="4111" spans="14:19">
      <c r="N4111" s="133" t="s">
        <v>9024</v>
      </c>
      <c r="O4111" s="133" t="s">
        <v>9167</v>
      </c>
      <c r="P4111" s="135" t="s">
        <v>4253</v>
      </c>
      <c r="Q4111" s="145" t="str">
        <f t="shared" si="65"/>
        <v>76 - VALMONT</v>
      </c>
      <c r="R4111" s="140">
        <v>44597</v>
      </c>
      <c r="S4111" s="140">
        <v>44658</v>
      </c>
    </row>
    <row r="4112" spans="14:19" ht="24">
      <c r="N4112" s="133" t="s">
        <v>9024</v>
      </c>
      <c r="O4112" s="133" t="s">
        <v>9168</v>
      </c>
      <c r="P4112" s="135" t="s">
        <v>4254</v>
      </c>
      <c r="Q4112" s="145" t="str">
        <f t="shared" si="65"/>
        <v>76 - VEAUVILLE-LES-QUELLES</v>
      </c>
      <c r="R4112" s="140">
        <v>44597</v>
      </c>
      <c r="S4112" s="140">
        <v>44658</v>
      </c>
    </row>
    <row r="4113" spans="14:19" ht="24">
      <c r="N4113" s="133" t="s">
        <v>9024</v>
      </c>
      <c r="O4113" s="133" t="s">
        <v>9169</v>
      </c>
      <c r="P4113" s="135" t="s">
        <v>4256</v>
      </c>
      <c r="Q4113" s="145" t="str">
        <f t="shared" si="65"/>
        <v>76 - VEULETTES-SUR-MER</v>
      </c>
      <c r="R4113" s="140"/>
      <c r="S4113" s="140"/>
    </row>
    <row r="4114" spans="14:19" ht="24">
      <c r="N4114" s="133" t="s">
        <v>9024</v>
      </c>
      <c r="O4114" s="133" t="s">
        <v>9170</v>
      </c>
      <c r="P4114" s="135" t="s">
        <v>4257</v>
      </c>
      <c r="Q4114" s="145" t="str">
        <f t="shared" si="65"/>
        <v>76 - VIEUX-MANOIR</v>
      </c>
      <c r="R4114" s="140">
        <v>44652</v>
      </c>
      <c r="S4114" s="140">
        <v>44685</v>
      </c>
    </row>
    <row r="4115" spans="14:19" ht="24">
      <c r="N4115" s="133" t="s">
        <v>9024</v>
      </c>
      <c r="O4115" s="133" t="s">
        <v>9171</v>
      </c>
      <c r="P4115" s="135" t="s">
        <v>4259</v>
      </c>
      <c r="Q4115" s="145" t="str">
        <f t="shared" si="65"/>
        <v>76 - VINNEMERVILLE</v>
      </c>
      <c r="R4115" s="140">
        <v>44597</v>
      </c>
      <c r="S4115" s="140">
        <v>44658</v>
      </c>
    </row>
    <row r="4116" spans="14:19">
      <c r="N4116" s="133" t="s">
        <v>9024</v>
      </c>
      <c r="O4116" s="133" t="s">
        <v>9172</v>
      </c>
      <c r="P4116" s="135" t="s">
        <v>4260</v>
      </c>
      <c r="Q4116" s="145" t="str">
        <f t="shared" si="65"/>
        <v>76 - VITTEFLEUR</v>
      </c>
      <c r="R4116" s="140">
        <v>44597</v>
      </c>
      <c r="S4116" s="140">
        <v>44658</v>
      </c>
    </row>
    <row r="4117" spans="14:19" ht="24">
      <c r="N4117" s="133" t="s">
        <v>9024</v>
      </c>
      <c r="O4117" s="133" t="s">
        <v>9173</v>
      </c>
      <c r="P4117" s="135" t="s">
        <v>4261</v>
      </c>
      <c r="Q4117" s="145" t="str">
        <f t="shared" si="65"/>
        <v>76 - YPREVILLE-BIVILLE</v>
      </c>
      <c r="R4117" s="140">
        <v>44597</v>
      </c>
      <c r="S4117" s="140">
        <v>44658</v>
      </c>
    </row>
    <row r="4118" spans="14:19">
      <c r="N4118" s="133" t="s">
        <v>9024</v>
      </c>
      <c r="O4118" s="133" t="s">
        <v>9174</v>
      </c>
      <c r="P4118" s="135" t="s">
        <v>4262</v>
      </c>
      <c r="Q4118" s="145" t="str">
        <f t="shared" si="65"/>
        <v>76 - YQUEBEUF</v>
      </c>
      <c r="R4118" s="140">
        <v>44652</v>
      </c>
      <c r="S4118" s="140">
        <v>44685</v>
      </c>
    </row>
    <row r="4119" spans="14:19" ht="24">
      <c r="N4119" s="133" t="s">
        <v>9175</v>
      </c>
      <c r="O4119" s="133" t="s">
        <v>9176</v>
      </c>
      <c r="P4119" s="135" t="s">
        <v>4263</v>
      </c>
      <c r="Q4119" s="145" t="str">
        <f t="shared" si="65"/>
        <v>77 - FRESNES-SUR-MARNE</v>
      </c>
      <c r="R4119" s="140"/>
      <c r="S4119" s="140"/>
    </row>
    <row r="4120" spans="14:19">
      <c r="N4120" s="133" t="s">
        <v>9177</v>
      </c>
      <c r="O4120" s="133" t="s">
        <v>9178</v>
      </c>
      <c r="P4120" s="135" t="s">
        <v>4265</v>
      </c>
      <c r="Q4120" s="145" t="str">
        <f t="shared" si="65"/>
        <v>79 - ADILLY</v>
      </c>
      <c r="R4120" s="140">
        <v>44627</v>
      </c>
      <c r="S4120" s="140">
        <v>44736</v>
      </c>
    </row>
    <row r="4121" spans="14:19">
      <c r="N4121" s="133" t="s">
        <v>9177</v>
      </c>
      <c r="O4121" s="133" t="s">
        <v>9179</v>
      </c>
      <c r="P4121" s="135" t="s">
        <v>4266</v>
      </c>
      <c r="Q4121" s="145" t="str">
        <f t="shared" si="65"/>
        <v>79 - AIFFRES</v>
      </c>
      <c r="R4121" s="140">
        <v>44630</v>
      </c>
      <c r="S4121" s="140">
        <v>44712</v>
      </c>
    </row>
    <row r="4122" spans="14:19" ht="60">
      <c r="N4122" s="133" t="s">
        <v>9177</v>
      </c>
      <c r="O4122" s="133" t="s">
        <v>9180</v>
      </c>
      <c r="P4122" s="135" t="s">
        <v>4267</v>
      </c>
      <c r="Q4122" s="145" t="str">
        <f t="shared" si="65"/>
        <v>79 - AIRVAULT pointe Nord délimitée au sud par la voie ferrée</v>
      </c>
      <c r="R4122" s="140">
        <v>44641</v>
      </c>
      <c r="S4122" s="140">
        <v>44736</v>
      </c>
    </row>
    <row r="4123" spans="14:19">
      <c r="N4123" s="133" t="s">
        <v>9177</v>
      </c>
      <c r="O4123" s="133" t="s">
        <v>9181</v>
      </c>
      <c r="P4123" s="135" t="s">
        <v>4268</v>
      </c>
      <c r="Q4123" s="145" t="str">
        <f t="shared" si="65"/>
        <v>79 - ALLONNE</v>
      </c>
      <c r="R4123" s="143">
        <v>44619</v>
      </c>
      <c r="S4123" s="140">
        <v>44782</v>
      </c>
    </row>
    <row r="4124" spans="14:19">
      <c r="N4124" s="133" t="s">
        <v>9177</v>
      </c>
      <c r="O4124" s="133" t="s">
        <v>9182</v>
      </c>
      <c r="P4124" s="135" t="s">
        <v>4269</v>
      </c>
      <c r="Q4124" s="145" t="str">
        <f t="shared" si="65"/>
        <v>79 - AMAILLOUX</v>
      </c>
      <c r="R4124" s="140">
        <v>44627</v>
      </c>
      <c r="S4124" s="140">
        <v>44776</v>
      </c>
    </row>
    <row r="4125" spans="14:19">
      <c r="N4125" s="133" t="s">
        <v>9177</v>
      </c>
      <c r="O4125" s="133" t="s">
        <v>9183</v>
      </c>
      <c r="P4125" s="135" t="s">
        <v>4270</v>
      </c>
      <c r="Q4125" s="145" t="str">
        <f t="shared" si="65"/>
        <v>79 - AMURE</v>
      </c>
      <c r="R4125" s="140">
        <v>44630</v>
      </c>
      <c r="S4125" s="140">
        <v>44712</v>
      </c>
    </row>
    <row r="4126" spans="14:19">
      <c r="N4126" s="133" t="s">
        <v>9177</v>
      </c>
      <c r="O4126" s="133" t="s">
        <v>9184</v>
      </c>
      <c r="P4126" s="135" t="s">
        <v>4271</v>
      </c>
      <c r="Q4126" s="145" t="str">
        <f t="shared" si="65"/>
        <v>79 - ARCAIS</v>
      </c>
      <c r="R4126" s="140">
        <v>44630</v>
      </c>
      <c r="S4126" s="140">
        <v>44712</v>
      </c>
    </row>
    <row r="4127" spans="14:19">
      <c r="N4127" s="133" t="s">
        <v>9177</v>
      </c>
      <c r="O4127" s="133" t="s">
        <v>9185</v>
      </c>
      <c r="P4127" s="135" t="s">
        <v>4272</v>
      </c>
      <c r="Q4127" s="145" t="str">
        <f t="shared" si="65"/>
        <v>79 - ARDIN</v>
      </c>
      <c r="R4127" s="143">
        <v>44570</v>
      </c>
      <c r="S4127" s="143">
        <v>44595</v>
      </c>
    </row>
    <row r="4128" spans="14:19" ht="24">
      <c r="N4128" s="133" t="s">
        <v>9177</v>
      </c>
      <c r="O4128" s="133" t="s">
        <v>9186</v>
      </c>
      <c r="P4128" s="135" t="s">
        <v>4274</v>
      </c>
      <c r="Q4128" s="145" t="str">
        <f t="shared" si="65"/>
        <v>79 - ARGENTON-L'EGLISE</v>
      </c>
      <c r="R4128" s="140">
        <v>44624</v>
      </c>
      <c r="S4128" s="140">
        <v>44746</v>
      </c>
    </row>
    <row r="4129" spans="14:19" ht="24">
      <c r="N4129" s="133" t="s">
        <v>9177</v>
      </c>
      <c r="O4129" s="133" t="s">
        <v>9187</v>
      </c>
      <c r="P4129" s="135" t="s">
        <v>4273</v>
      </c>
      <c r="Q4129" s="145" t="str">
        <f t="shared" si="65"/>
        <v>79 - ARGENTONNAY</v>
      </c>
      <c r="R4129" s="140">
        <v>44624</v>
      </c>
      <c r="S4129" s="140">
        <v>44802</v>
      </c>
    </row>
    <row r="4130" spans="14:19" ht="24">
      <c r="N4130" s="133" t="s">
        <v>9177</v>
      </c>
      <c r="O4130" s="133" t="s">
        <v>9188</v>
      </c>
      <c r="P4130" s="135" t="s">
        <v>4275</v>
      </c>
      <c r="Q4130" s="145" t="str">
        <f t="shared" si="65"/>
        <v>79 - ASSAIS-LES-JUMEAUX</v>
      </c>
      <c r="R4130" s="140">
        <v>44641</v>
      </c>
      <c r="S4130" s="140">
        <v>44736</v>
      </c>
    </row>
    <row r="4131" spans="14:19">
      <c r="N4131" s="133" t="s">
        <v>9177</v>
      </c>
      <c r="O4131" s="133" t="s">
        <v>9189</v>
      </c>
      <c r="P4131" s="135" t="s">
        <v>4276</v>
      </c>
      <c r="Q4131" s="145" t="str">
        <f t="shared" si="65"/>
        <v>79 - AUBIGNY</v>
      </c>
      <c r="R4131" s="140">
        <v>44641</v>
      </c>
      <c r="S4131" s="140">
        <v>44736</v>
      </c>
    </row>
    <row r="4132" spans="14:19">
      <c r="N4132" s="133" t="s">
        <v>9177</v>
      </c>
      <c r="O4132" s="133" t="s">
        <v>9190</v>
      </c>
      <c r="P4132" s="135" t="s">
        <v>4277</v>
      </c>
      <c r="Q4132" s="145" t="str">
        <f t="shared" si="65"/>
        <v>79 - AUGE</v>
      </c>
      <c r="R4132" s="143">
        <v>44619</v>
      </c>
      <c r="S4132" s="140">
        <v>44712</v>
      </c>
    </row>
    <row r="4133" spans="14:19" ht="24">
      <c r="N4133" s="133" t="s">
        <v>9177</v>
      </c>
      <c r="O4133" s="133" t="s">
        <v>9191</v>
      </c>
      <c r="P4133" s="135" t="s">
        <v>4278</v>
      </c>
      <c r="Q4133" s="145" t="str">
        <f t="shared" si="65"/>
        <v>79 - AVAILLES-THOUARSAIS</v>
      </c>
      <c r="R4133" s="140">
        <v>44641</v>
      </c>
      <c r="S4133" s="140">
        <v>44768</v>
      </c>
    </row>
    <row r="4134" spans="14:19" ht="24">
      <c r="N4134" s="133" t="s">
        <v>9177</v>
      </c>
      <c r="O4134" s="133" t="s">
        <v>9192</v>
      </c>
      <c r="P4134" s="135" t="s">
        <v>4279</v>
      </c>
      <c r="Q4134" s="145" t="str">
        <f t="shared" si="65"/>
        <v>79 - AZAY-LE-BRULE</v>
      </c>
      <c r="R4134" s="140">
        <v>44627</v>
      </c>
      <c r="S4134" s="140">
        <v>44712</v>
      </c>
    </row>
    <row r="4135" spans="14:19" ht="24">
      <c r="N4135" s="133" t="s">
        <v>9177</v>
      </c>
      <c r="O4135" s="133" t="s">
        <v>9193</v>
      </c>
      <c r="P4135" s="135" t="s">
        <v>4280</v>
      </c>
      <c r="Q4135" s="145" t="str">
        <f t="shared" si="65"/>
        <v>79 - AZAY-SUR-THOUET</v>
      </c>
      <c r="R4135" s="143">
        <v>44619</v>
      </c>
      <c r="S4135" s="140">
        <v>44782</v>
      </c>
    </row>
    <row r="4136" spans="14:19" ht="36">
      <c r="N4136" s="133" t="s">
        <v>9177</v>
      </c>
      <c r="O4136" s="133" t="s">
        <v>9194</v>
      </c>
      <c r="P4136" s="135" t="s">
        <v>4281</v>
      </c>
      <c r="Q4136" s="145" t="str">
        <f t="shared" si="65"/>
        <v>79 - BEAULIEU-SOUS-PARTHENAY</v>
      </c>
      <c r="R4136" s="140">
        <v>44625</v>
      </c>
      <c r="S4136" s="140">
        <v>44741</v>
      </c>
    </row>
    <row r="4137" spans="14:19">
      <c r="N4137" s="133" t="s">
        <v>9177</v>
      </c>
      <c r="O4137" s="133" t="s">
        <v>9195</v>
      </c>
      <c r="P4137" s="135" t="s">
        <v>4282</v>
      </c>
      <c r="Q4137" s="145" t="str">
        <f t="shared" si="65"/>
        <v>79 - BECELEUF</v>
      </c>
      <c r="R4137" s="143">
        <v>44619</v>
      </c>
      <c r="S4137" s="140">
        <v>44729</v>
      </c>
    </row>
    <row r="4138" spans="14:19">
      <c r="N4138" s="133" t="s">
        <v>9177</v>
      </c>
      <c r="O4138" s="133" t="s">
        <v>9196</v>
      </c>
      <c r="P4138" s="135" t="s">
        <v>4283</v>
      </c>
      <c r="Q4138" s="145" t="str">
        <f t="shared" si="65"/>
        <v>79 - BESSINES</v>
      </c>
      <c r="R4138" s="140">
        <v>44630</v>
      </c>
      <c r="S4138" s="140">
        <v>44712</v>
      </c>
    </row>
    <row r="4139" spans="14:19">
      <c r="N4139" s="133" t="s">
        <v>9177</v>
      </c>
      <c r="O4139" s="133" t="s">
        <v>9197</v>
      </c>
      <c r="P4139" s="135" t="s">
        <v>4285</v>
      </c>
      <c r="Q4139" s="145" t="str">
        <f t="shared" si="65"/>
        <v>79 - BOISME</v>
      </c>
      <c r="R4139" s="140">
        <v>44627</v>
      </c>
      <c r="S4139" s="140">
        <v>44755</v>
      </c>
    </row>
    <row r="4140" spans="14:19" ht="24">
      <c r="N4140" s="133" t="s">
        <v>9177</v>
      </c>
      <c r="O4140" s="133" t="s">
        <v>9198</v>
      </c>
      <c r="P4140" s="135" t="s">
        <v>4287</v>
      </c>
      <c r="Q4140" s="145" t="str">
        <f t="shared" si="65"/>
        <v>79 - BOUILLE-LORETZ</v>
      </c>
      <c r="R4140" s="140">
        <v>44624</v>
      </c>
      <c r="S4140" s="140">
        <v>44755</v>
      </c>
    </row>
    <row r="4141" spans="14:19">
      <c r="N4141" s="133" t="s">
        <v>9177</v>
      </c>
      <c r="O4141" s="133" t="s">
        <v>9199</v>
      </c>
      <c r="P4141" s="135" t="s">
        <v>4289</v>
      </c>
      <c r="Q4141" s="145" t="str">
        <f t="shared" si="65"/>
        <v>79 - BOUSSAIS</v>
      </c>
      <c r="R4141" s="140">
        <v>44627</v>
      </c>
      <c r="S4141" s="140">
        <v>44776</v>
      </c>
    </row>
    <row r="4142" spans="14:19">
      <c r="N4142" s="133" t="s">
        <v>9177</v>
      </c>
      <c r="O4142" s="133" t="s">
        <v>9200</v>
      </c>
      <c r="P4142" s="135" t="s">
        <v>4291</v>
      </c>
      <c r="Q4142" s="145" t="str">
        <f t="shared" si="65"/>
        <v>79 - BRESSUIRE</v>
      </c>
      <c r="R4142" s="143">
        <v>44624</v>
      </c>
      <c r="S4142" s="140">
        <v>44802</v>
      </c>
    </row>
    <row r="4143" spans="14:19">
      <c r="N4143" s="133" t="s">
        <v>9177</v>
      </c>
      <c r="O4143" s="133" t="s">
        <v>9201</v>
      </c>
      <c r="P4143" s="135" t="s">
        <v>4292</v>
      </c>
      <c r="Q4143" s="145" t="str">
        <f t="shared" si="65"/>
        <v>79 - BRETIGNOLLES</v>
      </c>
      <c r="R4143" s="140">
        <v>44624</v>
      </c>
      <c r="S4143" s="140">
        <v>44802</v>
      </c>
    </row>
    <row r="4144" spans="14:19">
      <c r="N4144" s="133" t="s">
        <v>9177</v>
      </c>
      <c r="O4144" s="133" t="s">
        <v>9202</v>
      </c>
      <c r="P4144" s="135" t="s">
        <v>1500</v>
      </c>
      <c r="Q4144" s="145" t="str">
        <f t="shared" si="65"/>
        <v>79 - BRIE</v>
      </c>
      <c r="R4144" s="140">
        <v>44641</v>
      </c>
      <c r="S4144" s="140">
        <v>44729</v>
      </c>
    </row>
    <row r="4145" spans="14:19" ht="24">
      <c r="N4145" s="133" t="s">
        <v>9177</v>
      </c>
      <c r="O4145" s="133" t="s">
        <v>9203</v>
      </c>
      <c r="P4145" s="135" t="s">
        <v>4294</v>
      </c>
      <c r="Q4145" s="145" t="str">
        <f t="shared" si="65"/>
        <v>79 - BRION-PRES-THOUET</v>
      </c>
      <c r="R4145" s="140">
        <v>44627</v>
      </c>
      <c r="S4145" s="140">
        <v>44729</v>
      </c>
    </row>
    <row r="4146" spans="14:19">
      <c r="N4146" s="133" t="s">
        <v>9177</v>
      </c>
      <c r="O4146" s="133" t="s">
        <v>9204</v>
      </c>
      <c r="P4146" s="135" t="s">
        <v>4296</v>
      </c>
      <c r="Q4146" s="145" t="str">
        <f t="shared" si="65"/>
        <v>79 - CAUNAY</v>
      </c>
      <c r="R4146" s="143">
        <v>44621</v>
      </c>
      <c r="S4146" s="140">
        <v>44704</v>
      </c>
    </row>
    <row r="4147" spans="14:19">
      <c r="N4147" s="133" t="s">
        <v>9177</v>
      </c>
      <c r="O4147" s="133" t="s">
        <v>9205</v>
      </c>
      <c r="P4147" s="135" t="s">
        <v>4297</v>
      </c>
      <c r="Q4147" s="145" t="str">
        <f t="shared" si="65"/>
        <v>79 - CERIZAY</v>
      </c>
      <c r="R4147" s="140">
        <v>44624</v>
      </c>
      <c r="S4147" s="140">
        <v>44802</v>
      </c>
    </row>
    <row r="4148" spans="14:19" ht="24">
      <c r="N4148" s="133" t="s">
        <v>9177</v>
      </c>
      <c r="O4148" s="133" t="s">
        <v>9206</v>
      </c>
      <c r="P4148" s="135" t="s">
        <v>4299</v>
      </c>
      <c r="Q4148" s="145" t="str">
        <f t="shared" si="65"/>
        <v>79 - CHAMPDENIERS-SAINT-DENIS</v>
      </c>
      <c r="R4148" s="143">
        <v>44619</v>
      </c>
      <c r="S4148" s="140">
        <v>44712</v>
      </c>
    </row>
    <row r="4149" spans="14:19">
      <c r="N4149" s="133" t="s">
        <v>9177</v>
      </c>
      <c r="O4149" s="133" t="s">
        <v>9207</v>
      </c>
      <c r="P4149" s="135" t="s">
        <v>4300</v>
      </c>
      <c r="Q4149" s="145" t="str">
        <f t="shared" si="65"/>
        <v>79 - CHANTECORPS</v>
      </c>
      <c r="R4149" s="140">
        <v>44627</v>
      </c>
      <c r="S4149" s="140">
        <v>44712</v>
      </c>
    </row>
    <row r="4150" spans="14:19">
      <c r="N4150" s="133" t="s">
        <v>9177</v>
      </c>
      <c r="O4150" s="133" t="s">
        <v>9208</v>
      </c>
      <c r="P4150" s="135" t="s">
        <v>1502</v>
      </c>
      <c r="Q4150" s="145" t="str">
        <f t="shared" si="65"/>
        <v>79 - CHANTELOUP</v>
      </c>
      <c r="R4150" s="143">
        <v>44620</v>
      </c>
      <c r="S4150" s="140">
        <v>44792</v>
      </c>
    </row>
    <row r="4151" spans="14:19" ht="24">
      <c r="N4151" s="133" t="s">
        <v>9177</v>
      </c>
      <c r="O4151" s="133" t="s">
        <v>9209</v>
      </c>
      <c r="P4151" s="135" t="s">
        <v>4308</v>
      </c>
      <c r="Q4151" s="145" t="str">
        <f t="shared" si="65"/>
        <v>79 - CHATILLON-SUR-THOUET</v>
      </c>
      <c r="R4151" s="140">
        <v>44627</v>
      </c>
      <c r="S4151" s="140">
        <v>44741</v>
      </c>
    </row>
    <row r="4152" spans="14:19">
      <c r="N4152" s="133" t="s">
        <v>9177</v>
      </c>
      <c r="O4152" s="133" t="s">
        <v>9210</v>
      </c>
      <c r="P4152" s="135" t="s">
        <v>4309</v>
      </c>
      <c r="Q4152" s="145" t="str">
        <f t="shared" si="65"/>
        <v>79 - CHAURAY</v>
      </c>
      <c r="R4152" s="140">
        <v>44627</v>
      </c>
      <c r="S4152" s="140">
        <v>44712</v>
      </c>
    </row>
    <row r="4153" spans="14:19">
      <c r="N4153" s="133" t="s">
        <v>9177</v>
      </c>
      <c r="O4153" s="133" t="s">
        <v>9211</v>
      </c>
      <c r="P4153" s="135" t="s">
        <v>4310</v>
      </c>
      <c r="Q4153" s="145" t="str">
        <f t="shared" si="65"/>
        <v>79 - CHERVEUX</v>
      </c>
      <c r="R4153" s="140">
        <v>44625</v>
      </c>
      <c r="S4153" s="140">
        <v>44712</v>
      </c>
    </row>
    <row r="4154" spans="14:19">
      <c r="N4154" s="133" t="s">
        <v>9177</v>
      </c>
      <c r="O4154" s="133" t="s">
        <v>9212</v>
      </c>
      <c r="P4154" s="135" t="s">
        <v>4311</v>
      </c>
      <c r="Q4154" s="145" t="str">
        <f t="shared" si="65"/>
        <v>79 - CHICHE</v>
      </c>
      <c r="R4154" s="140">
        <v>44627</v>
      </c>
      <c r="S4154" s="140">
        <v>44755</v>
      </c>
    </row>
    <row r="4155" spans="14:19">
      <c r="N4155" s="133" t="s">
        <v>9177</v>
      </c>
      <c r="O4155" s="133" t="s">
        <v>9213</v>
      </c>
      <c r="P4155" s="135" t="s">
        <v>4313</v>
      </c>
      <c r="Q4155" s="145" t="str">
        <f t="shared" si="65"/>
        <v>79 - CIRIERES</v>
      </c>
      <c r="R4155" s="143">
        <v>44624</v>
      </c>
      <c r="S4155" s="140">
        <v>44802</v>
      </c>
    </row>
    <row r="4156" spans="14:19">
      <c r="N4156" s="133" t="s">
        <v>9177</v>
      </c>
      <c r="O4156" s="133" t="s">
        <v>9214</v>
      </c>
      <c r="P4156" s="135" t="s">
        <v>4314</v>
      </c>
      <c r="Q4156" s="145" t="str">
        <f t="shared" si="65"/>
        <v>79 - CLAVE</v>
      </c>
      <c r="R4156" s="140">
        <v>44627</v>
      </c>
      <c r="S4156" s="140">
        <v>44712</v>
      </c>
    </row>
    <row r="4157" spans="14:19">
      <c r="N4157" s="133" t="s">
        <v>9177</v>
      </c>
      <c r="O4157" s="133" t="s">
        <v>9215</v>
      </c>
      <c r="P4157" s="135" t="s">
        <v>4315</v>
      </c>
      <c r="Q4157" s="145" t="str">
        <f t="shared" si="65"/>
        <v>79 - CLESSE</v>
      </c>
      <c r="R4157" s="140">
        <v>44627</v>
      </c>
      <c r="S4157" s="140">
        <v>44746</v>
      </c>
    </row>
    <row r="4158" spans="14:19">
      <c r="N4158" s="133" t="s">
        <v>9177</v>
      </c>
      <c r="O4158" s="133" t="s">
        <v>9216</v>
      </c>
      <c r="P4158" s="135" t="s">
        <v>4316</v>
      </c>
      <c r="Q4158" s="145" t="str">
        <f t="shared" si="65"/>
        <v>79 - COMBRAND</v>
      </c>
      <c r="R4158" s="140">
        <v>44624</v>
      </c>
      <c r="S4158" s="140">
        <v>44802</v>
      </c>
    </row>
    <row r="4159" spans="14:19">
      <c r="N4159" s="133" t="s">
        <v>9177</v>
      </c>
      <c r="O4159" s="133" t="s">
        <v>9217</v>
      </c>
      <c r="P4159" s="135" t="s">
        <v>4317</v>
      </c>
      <c r="Q4159" s="145" t="str">
        <f t="shared" si="65"/>
        <v>79 - COULON</v>
      </c>
      <c r="R4159" s="140">
        <v>44630</v>
      </c>
      <c r="S4159" s="140">
        <v>44729</v>
      </c>
    </row>
    <row r="4160" spans="14:19" ht="24">
      <c r="N4160" s="133" t="s">
        <v>9177</v>
      </c>
      <c r="O4160" s="133" t="s">
        <v>9218</v>
      </c>
      <c r="P4160" s="135" t="s">
        <v>4318</v>
      </c>
      <c r="Q4160" s="145" t="str">
        <f t="shared" si="65"/>
        <v>79 - COULONGES-SUR-L'AUTIZE</v>
      </c>
      <c r="R4160" s="143">
        <v>44570</v>
      </c>
      <c r="S4160" s="143">
        <v>44595</v>
      </c>
    </row>
    <row r="4161" spans="14:19" ht="24">
      <c r="N4161" s="133" t="s">
        <v>9177</v>
      </c>
      <c r="O4161" s="133" t="s">
        <v>9219</v>
      </c>
      <c r="P4161" s="135" t="s">
        <v>4319</v>
      </c>
      <c r="Q4161" s="145" t="str">
        <f t="shared" si="65"/>
        <v>79 - COULONGES-THOUARSAIS</v>
      </c>
      <c r="R4161" s="140">
        <v>44624</v>
      </c>
      <c r="S4161" s="140">
        <v>44802</v>
      </c>
    </row>
    <row r="4162" spans="14:19">
      <c r="N4162" s="133" t="s">
        <v>9177</v>
      </c>
      <c r="O4162" s="133" t="s">
        <v>9220</v>
      </c>
      <c r="P4162" s="135" t="s">
        <v>4320</v>
      </c>
      <c r="Q4162" s="145" t="str">
        <f t="shared" si="65"/>
        <v>79 - COURLAY</v>
      </c>
      <c r="R4162" s="143">
        <v>44620</v>
      </c>
      <c r="S4162" s="140">
        <v>44802</v>
      </c>
    </row>
    <row r="4163" spans="14:19">
      <c r="N4163" s="133" t="s">
        <v>9177</v>
      </c>
      <c r="O4163" s="133" t="s">
        <v>9221</v>
      </c>
      <c r="P4163" s="135" t="s">
        <v>2474</v>
      </c>
      <c r="Q4163" s="145" t="str">
        <f t="shared" si="65"/>
        <v>79 - COURS</v>
      </c>
      <c r="R4163" s="143">
        <v>44619</v>
      </c>
      <c r="S4163" s="140">
        <v>44729</v>
      </c>
    </row>
    <row r="4164" spans="14:19">
      <c r="N4164" s="133" t="s">
        <v>9177</v>
      </c>
      <c r="O4164" s="133" t="s">
        <v>9222</v>
      </c>
      <c r="P4164" s="135" t="s">
        <v>4321</v>
      </c>
      <c r="Q4164" s="145" t="str">
        <f t="shared" si="65"/>
        <v>79 - DOUX</v>
      </c>
      <c r="R4164" s="140">
        <v>44663</v>
      </c>
      <c r="S4164" s="140">
        <v>44768</v>
      </c>
    </row>
    <row r="4165" spans="14:19">
      <c r="N4165" s="133" t="s">
        <v>9177</v>
      </c>
      <c r="O4165" s="133" t="s">
        <v>9223</v>
      </c>
      <c r="P4165" s="135" t="s">
        <v>4322</v>
      </c>
      <c r="Q4165" s="145" t="str">
        <f t="shared" si="65"/>
        <v>79 - ECHIRE</v>
      </c>
      <c r="R4165" s="140">
        <v>44627</v>
      </c>
      <c r="S4165" s="140">
        <v>44729</v>
      </c>
    </row>
    <row r="4166" spans="14:19">
      <c r="N4166" s="133" t="s">
        <v>9177</v>
      </c>
      <c r="O4166" s="133" t="s">
        <v>9224</v>
      </c>
      <c r="P4166" s="135" t="s">
        <v>4323</v>
      </c>
      <c r="Q4166" s="145" t="str">
        <f t="shared" si="65"/>
        <v>79 - EPANNES</v>
      </c>
      <c r="R4166" s="140">
        <v>44630</v>
      </c>
      <c r="S4166" s="140">
        <v>44712</v>
      </c>
    </row>
    <row r="4167" spans="14:19">
      <c r="N4167" s="133" t="s">
        <v>9177</v>
      </c>
      <c r="O4167" s="133" t="s">
        <v>9225</v>
      </c>
      <c r="P4167" s="135" t="s">
        <v>4324</v>
      </c>
      <c r="Q4167" s="145" t="str">
        <f t="shared" si="65"/>
        <v>79 - EXIREUIL</v>
      </c>
      <c r="R4167" s="140">
        <v>44627</v>
      </c>
      <c r="S4167" s="140">
        <v>44712</v>
      </c>
    </row>
    <row r="4168" spans="14:19" ht="24">
      <c r="N4168" s="133" t="s">
        <v>9177</v>
      </c>
      <c r="O4168" s="133" t="s">
        <v>9226</v>
      </c>
      <c r="P4168" s="135" t="s">
        <v>4325</v>
      </c>
      <c r="Q4168" s="145" t="str">
        <f t="shared" si="65"/>
        <v>79 - FAYE-L'ABBESSE</v>
      </c>
      <c r="R4168" s="140">
        <v>44627</v>
      </c>
      <c r="S4168" s="140">
        <v>44755</v>
      </c>
    </row>
    <row r="4169" spans="14:19" ht="24">
      <c r="N4169" s="133" t="s">
        <v>9177</v>
      </c>
      <c r="O4169" s="133" t="s">
        <v>9227</v>
      </c>
      <c r="P4169" s="135" t="s">
        <v>4326</v>
      </c>
      <c r="Q4169" s="145" t="str">
        <f t="shared" si="65"/>
        <v>79 - FAYE-SUR-ARDIN</v>
      </c>
      <c r="R4169" s="140">
        <v>44625</v>
      </c>
      <c r="S4169" s="140">
        <v>44729</v>
      </c>
    </row>
    <row r="4170" spans="14:19">
      <c r="N4170" s="133" t="s">
        <v>9177</v>
      </c>
      <c r="O4170" s="133" t="s">
        <v>9228</v>
      </c>
      <c r="P4170" s="135" t="s">
        <v>4327</v>
      </c>
      <c r="Q4170" s="145" t="str">
        <f t="shared" si="65"/>
        <v>79 - FENERY</v>
      </c>
      <c r="R4170" s="140">
        <v>44627</v>
      </c>
      <c r="S4170" s="140">
        <v>44741</v>
      </c>
    </row>
    <row r="4171" spans="14:19">
      <c r="N4171" s="133" t="s">
        <v>9177</v>
      </c>
      <c r="O4171" s="133" t="s">
        <v>9229</v>
      </c>
      <c r="P4171" s="135" t="s">
        <v>4328</v>
      </c>
      <c r="Q4171" s="145" t="str">
        <f t="shared" ref="Q4171:Q4234" si="66">CONCATENATE(N4171," - ",P4171)</f>
        <v>79 - FENIOUX</v>
      </c>
      <c r="R4171" s="143">
        <v>44619</v>
      </c>
      <c r="S4171" s="140">
        <v>44729</v>
      </c>
    </row>
    <row r="4172" spans="14:19">
      <c r="N4172" s="133" t="s">
        <v>9177</v>
      </c>
      <c r="O4172" s="133" t="s">
        <v>9230</v>
      </c>
      <c r="P4172" s="135" t="s">
        <v>4331</v>
      </c>
      <c r="Q4172" s="145" t="str">
        <f t="shared" si="66"/>
        <v>79 - FORS</v>
      </c>
      <c r="R4172" s="140">
        <v>44630</v>
      </c>
      <c r="S4172" s="140">
        <v>44712</v>
      </c>
    </row>
    <row r="4173" spans="14:19">
      <c r="N4173" s="133" t="s">
        <v>9177</v>
      </c>
      <c r="O4173" s="133" t="s">
        <v>9231</v>
      </c>
      <c r="P4173" s="135" t="s">
        <v>4332</v>
      </c>
      <c r="Q4173" s="145" t="str">
        <f t="shared" si="66"/>
        <v>79 - FRANCOIS</v>
      </c>
      <c r="R4173" s="140">
        <v>44627</v>
      </c>
      <c r="S4173" s="140">
        <v>44712</v>
      </c>
    </row>
    <row r="4174" spans="14:19" ht="36">
      <c r="N4174" s="133" t="s">
        <v>9177</v>
      </c>
      <c r="O4174" s="133" t="s">
        <v>9232</v>
      </c>
      <c r="P4174" s="135" t="s">
        <v>4333</v>
      </c>
      <c r="Q4174" s="145" t="str">
        <f t="shared" si="66"/>
        <v>79 - FRONTENAY-ROHAN-ROHAN</v>
      </c>
      <c r="R4174" s="140">
        <v>44630</v>
      </c>
      <c r="S4174" s="140">
        <v>44712</v>
      </c>
    </row>
    <row r="4175" spans="14:19">
      <c r="N4175" s="133" t="s">
        <v>9177</v>
      </c>
      <c r="O4175" s="133" t="s">
        <v>9233</v>
      </c>
      <c r="P4175" s="135" t="s">
        <v>4334</v>
      </c>
      <c r="Q4175" s="145" t="str">
        <f t="shared" si="66"/>
        <v>79 - GEAY</v>
      </c>
      <c r="R4175" s="140">
        <v>44627</v>
      </c>
      <c r="S4175" s="140">
        <v>44802</v>
      </c>
    </row>
    <row r="4176" spans="14:19">
      <c r="N4176" s="133" t="s">
        <v>9177</v>
      </c>
      <c r="O4176" s="133" t="s">
        <v>9234</v>
      </c>
      <c r="P4176" s="135" t="s">
        <v>4335</v>
      </c>
      <c r="Q4176" s="145" t="str">
        <f t="shared" si="66"/>
        <v>79 - GENNETON</v>
      </c>
      <c r="R4176" s="140">
        <v>44624</v>
      </c>
      <c r="S4176" s="140">
        <v>44802</v>
      </c>
    </row>
    <row r="4177" spans="14:19" ht="24">
      <c r="N4177" s="133" t="s">
        <v>9177</v>
      </c>
      <c r="O4177" s="133" t="s">
        <v>9235</v>
      </c>
      <c r="P4177" s="135" t="s">
        <v>4336</v>
      </c>
      <c r="Q4177" s="145" t="str">
        <f t="shared" si="66"/>
        <v>79 - GERMOND-ROUVRE</v>
      </c>
      <c r="R4177" s="143">
        <v>44619</v>
      </c>
      <c r="S4177" s="140">
        <v>44712</v>
      </c>
    </row>
    <row r="4178" spans="14:19">
      <c r="N4178" s="133" t="s">
        <v>9177</v>
      </c>
      <c r="O4178" s="133" t="s">
        <v>9236</v>
      </c>
      <c r="P4178" s="135" t="s">
        <v>4337</v>
      </c>
      <c r="Q4178" s="145" t="str">
        <f t="shared" si="66"/>
        <v>79 - GLENAY</v>
      </c>
      <c r="R4178" s="140">
        <v>44627</v>
      </c>
      <c r="S4178" s="140">
        <v>44776</v>
      </c>
    </row>
    <row r="4179" spans="14:19">
      <c r="N4179" s="133" t="s">
        <v>9177</v>
      </c>
      <c r="O4179" s="133" t="s">
        <v>9237</v>
      </c>
      <c r="P4179" s="135" t="s">
        <v>4338</v>
      </c>
      <c r="Q4179" s="145" t="str">
        <f t="shared" si="66"/>
        <v>79 - GOURGE</v>
      </c>
      <c r="R4179" s="140">
        <v>44641</v>
      </c>
      <c r="S4179" s="140">
        <v>44776</v>
      </c>
    </row>
    <row r="4180" spans="14:19">
      <c r="N4180" s="133" t="s">
        <v>9177</v>
      </c>
      <c r="O4180" s="133" t="s">
        <v>9238</v>
      </c>
      <c r="P4180" s="135" t="s">
        <v>4340</v>
      </c>
      <c r="Q4180" s="145" t="str">
        <f t="shared" si="66"/>
        <v>79 - IRAIS</v>
      </c>
      <c r="R4180" s="140">
        <v>44641</v>
      </c>
      <c r="S4180" s="140">
        <v>44741</v>
      </c>
    </row>
    <row r="4181" spans="14:19" ht="24">
      <c r="N4181" s="133" t="s">
        <v>9177</v>
      </c>
      <c r="O4181" s="133" t="s">
        <v>9239</v>
      </c>
      <c r="P4181" s="135" t="s">
        <v>4286</v>
      </c>
      <c r="Q4181" s="145" t="str">
        <f t="shared" si="66"/>
        <v>79 - LA BOISSIERE-EN-GATINE</v>
      </c>
      <c r="R4181" s="143">
        <v>44619</v>
      </c>
      <c r="S4181" s="140">
        <v>44741</v>
      </c>
    </row>
    <row r="4182" spans="14:19" ht="24">
      <c r="N4182" s="133" t="s">
        <v>9177</v>
      </c>
      <c r="O4182" s="133" t="s">
        <v>9240</v>
      </c>
      <c r="P4182" s="135" t="s">
        <v>4301</v>
      </c>
      <c r="Q4182" s="145" t="str">
        <f t="shared" si="66"/>
        <v>79 - LA CHAPELLE-BATON</v>
      </c>
      <c r="R4182" s="143">
        <v>44619</v>
      </c>
      <c r="S4182" s="140">
        <v>44712</v>
      </c>
    </row>
    <row r="4183" spans="14:19" ht="24">
      <c r="N4183" s="133" t="s">
        <v>9177</v>
      </c>
      <c r="O4183" s="133" t="s">
        <v>9241</v>
      </c>
      <c r="P4183" s="135" t="s">
        <v>4302</v>
      </c>
      <c r="Q4183" s="145" t="str">
        <f t="shared" si="66"/>
        <v>79 - LA CHAPELLE-BERTRAND</v>
      </c>
      <c r="R4183" s="140">
        <v>44627</v>
      </c>
      <c r="S4183" s="140">
        <v>44741</v>
      </c>
    </row>
    <row r="4184" spans="14:19" ht="24">
      <c r="N4184" s="133" t="s">
        <v>9177</v>
      </c>
      <c r="O4184" s="133" t="s">
        <v>9242</v>
      </c>
      <c r="P4184" s="135" t="s">
        <v>4303</v>
      </c>
      <c r="Q4184" s="145" t="str">
        <f t="shared" si="66"/>
        <v>79 - LA CHAPELLE-POUILLOUX</v>
      </c>
      <c r="R4184" s="143">
        <v>44621</v>
      </c>
      <c r="S4184" s="140">
        <v>44704</v>
      </c>
    </row>
    <row r="4185" spans="14:19" ht="36">
      <c r="N4185" s="133" t="s">
        <v>9177</v>
      </c>
      <c r="O4185" s="133" t="s">
        <v>9243</v>
      </c>
      <c r="P4185" s="135" t="s">
        <v>4304</v>
      </c>
      <c r="Q4185" s="145" t="str">
        <f t="shared" si="66"/>
        <v>79 - LA CHAPELLE-SAINT-ETIENNE</v>
      </c>
      <c r="R4185" s="143">
        <v>44620</v>
      </c>
      <c r="S4185" s="140">
        <v>44802</v>
      </c>
    </row>
    <row r="4186" spans="14:19" ht="36">
      <c r="N4186" s="133" t="s">
        <v>9177</v>
      </c>
      <c r="O4186" s="133" t="s">
        <v>9244</v>
      </c>
      <c r="P4186" s="135" t="s">
        <v>4305</v>
      </c>
      <c r="Q4186" s="145" t="str">
        <f t="shared" si="66"/>
        <v>79 - LA CHAPELLE-SAINT-LAURENT</v>
      </c>
      <c r="R4186" s="143">
        <v>44620</v>
      </c>
      <c r="S4186" s="140">
        <v>44792</v>
      </c>
    </row>
    <row r="4187" spans="14:19" ht="24">
      <c r="N4187" s="133" t="s">
        <v>9177</v>
      </c>
      <c r="O4187" s="133" t="s">
        <v>9245</v>
      </c>
      <c r="P4187" s="135" t="s">
        <v>4306</v>
      </c>
      <c r="Q4187" s="145" t="str">
        <f t="shared" si="66"/>
        <v>79 - LA CHAPELLE-THIREUIL</v>
      </c>
      <c r="R4187" s="143">
        <v>44570</v>
      </c>
      <c r="S4187" s="143">
        <v>44615</v>
      </c>
    </row>
    <row r="4188" spans="14:19">
      <c r="N4188" s="133" t="s">
        <v>9177</v>
      </c>
      <c r="O4188" s="133" t="s">
        <v>9246</v>
      </c>
      <c r="P4188" s="135" t="s">
        <v>4290</v>
      </c>
      <c r="Q4188" s="145" t="str">
        <f t="shared" si="66"/>
        <v>79 - LA CRECHE</v>
      </c>
      <c r="R4188" s="140">
        <v>44627</v>
      </c>
      <c r="S4188" s="140">
        <v>44712</v>
      </c>
    </row>
    <row r="4189" spans="14:19" ht="36">
      <c r="N4189" s="133" t="s">
        <v>9177</v>
      </c>
      <c r="O4189" s="133" t="s">
        <v>9247</v>
      </c>
      <c r="P4189" s="135" t="s">
        <v>4329</v>
      </c>
      <c r="Q4189" s="145" t="str">
        <f t="shared" si="66"/>
        <v>79 - LA FERRIERE-EN-PARTHENAY</v>
      </c>
      <c r="R4189" s="140">
        <v>44645</v>
      </c>
      <c r="S4189" s="140">
        <v>44729</v>
      </c>
    </row>
    <row r="4190" spans="14:19" ht="24">
      <c r="N4190" s="133" t="s">
        <v>9177</v>
      </c>
      <c r="O4190" s="133" t="s">
        <v>9248</v>
      </c>
      <c r="P4190" s="135" t="s">
        <v>4330</v>
      </c>
      <c r="Q4190" s="145" t="str">
        <f t="shared" si="66"/>
        <v>79 - LA FORET-SUR-SEVRE</v>
      </c>
      <c r="R4190" s="143">
        <v>44620</v>
      </c>
      <c r="S4190" s="140">
        <v>44802</v>
      </c>
    </row>
    <row r="4191" spans="14:19" ht="24">
      <c r="N4191" s="133" t="s">
        <v>9177</v>
      </c>
      <c r="O4191" s="133" t="s">
        <v>9249</v>
      </c>
      <c r="P4191" s="135" t="s">
        <v>4370</v>
      </c>
      <c r="Q4191" s="145" t="str">
        <f t="shared" si="66"/>
        <v>79 - LA PETITE-BOISSIERE</v>
      </c>
      <c r="R4191" s="140">
        <v>44624</v>
      </c>
      <c r="S4191" s="140">
        <v>44802</v>
      </c>
    </row>
    <row r="4192" spans="14:19">
      <c r="N4192" s="133" t="s">
        <v>9177</v>
      </c>
      <c r="O4192" s="133" t="s">
        <v>9250</v>
      </c>
      <c r="P4192" s="135" t="s">
        <v>4371</v>
      </c>
      <c r="Q4192" s="145" t="str">
        <f t="shared" si="66"/>
        <v>79 - LA PEYRATTE</v>
      </c>
      <c r="R4192" s="140">
        <v>44627</v>
      </c>
      <c r="S4192" s="140">
        <v>44736</v>
      </c>
    </row>
    <row r="4193" spans="14:19">
      <c r="N4193" s="133" t="s">
        <v>9177</v>
      </c>
      <c r="O4193" s="133" t="s">
        <v>9251</v>
      </c>
      <c r="P4193" s="135" t="s">
        <v>4264</v>
      </c>
      <c r="Q4193" s="145" t="str">
        <f t="shared" si="66"/>
        <v>79 - L'ABSIE</v>
      </c>
      <c r="R4193" s="143">
        <v>44619</v>
      </c>
      <c r="S4193" s="140">
        <v>44792</v>
      </c>
    </row>
    <row r="4194" spans="14:19">
      <c r="N4194" s="133" t="s">
        <v>9177</v>
      </c>
      <c r="O4194" s="133" t="s">
        <v>9252</v>
      </c>
      <c r="P4194" s="135" t="s">
        <v>4341</v>
      </c>
      <c r="Q4194" s="145" t="str">
        <f t="shared" si="66"/>
        <v>79 - LAGEON</v>
      </c>
      <c r="R4194" s="140">
        <v>44627</v>
      </c>
      <c r="S4194" s="140">
        <v>44792</v>
      </c>
    </row>
    <row r="4195" spans="14:19">
      <c r="N4195" s="133" t="s">
        <v>9177</v>
      </c>
      <c r="O4195" s="133" t="s">
        <v>9253</v>
      </c>
      <c r="P4195" s="135" t="s">
        <v>4342</v>
      </c>
      <c r="Q4195" s="145" t="str">
        <f t="shared" si="66"/>
        <v>79 - LARGEASSE</v>
      </c>
      <c r="R4195" s="143">
        <v>44620</v>
      </c>
      <c r="S4195" s="140">
        <v>44776</v>
      </c>
    </row>
    <row r="4196" spans="14:19">
      <c r="N4196" s="133" t="s">
        <v>9177</v>
      </c>
      <c r="O4196" s="133" t="s">
        <v>9254</v>
      </c>
      <c r="P4196" s="135" t="s">
        <v>4284</v>
      </c>
      <c r="Q4196" s="145" t="str">
        <f t="shared" si="66"/>
        <v>79 - LE BEUGNON</v>
      </c>
      <c r="R4196" s="143">
        <v>44619</v>
      </c>
      <c r="S4196" s="140">
        <v>44746</v>
      </c>
    </row>
    <row r="4197" spans="14:19">
      <c r="N4197" s="133" t="s">
        <v>9177</v>
      </c>
      <c r="O4197" s="133" t="s">
        <v>9255</v>
      </c>
      <c r="P4197" s="135" t="s">
        <v>4288</v>
      </c>
      <c r="Q4197" s="145" t="str">
        <f t="shared" si="66"/>
        <v>79 - LE BOURDET</v>
      </c>
      <c r="R4197" s="140">
        <v>44630</v>
      </c>
      <c r="S4197" s="140">
        <v>44704</v>
      </c>
    </row>
    <row r="4198" spans="14:19" ht="24">
      <c r="N4198" s="133" t="s">
        <v>9177</v>
      </c>
      <c r="O4198" s="133" t="s">
        <v>9256</v>
      </c>
      <c r="P4198" s="135" t="s">
        <v>4293</v>
      </c>
      <c r="Q4198" s="145" t="str">
        <f t="shared" si="66"/>
        <v>79 - LE BREUIL-BERNARD</v>
      </c>
      <c r="R4198" s="143">
        <v>44620</v>
      </c>
      <c r="S4198" s="140">
        <v>44776</v>
      </c>
    </row>
    <row r="4199" spans="14:19">
      <c r="N4199" s="133" t="s">
        <v>9177</v>
      </c>
      <c r="O4199" s="133" t="s">
        <v>9257</v>
      </c>
      <c r="P4199" s="135" t="s">
        <v>4295</v>
      </c>
      <c r="Q4199" s="145" t="str">
        <f t="shared" si="66"/>
        <v>79 - LE BUSSEAU</v>
      </c>
      <c r="R4199" s="143">
        <v>44570</v>
      </c>
      <c r="S4199" s="143">
        <v>44615</v>
      </c>
    </row>
    <row r="4200" spans="14:19">
      <c r="N4200" s="133" t="s">
        <v>9177</v>
      </c>
      <c r="O4200" s="133" t="s">
        <v>9258</v>
      </c>
      <c r="P4200" s="135" t="s">
        <v>4312</v>
      </c>
      <c r="Q4200" s="145" t="str">
        <f t="shared" si="66"/>
        <v>79 - LE CHILLOU</v>
      </c>
      <c r="R4200" s="140">
        <v>44641</v>
      </c>
      <c r="S4200" s="140">
        <v>44736</v>
      </c>
    </row>
    <row r="4201" spans="14:19">
      <c r="N4201" s="133" t="s">
        <v>9177</v>
      </c>
      <c r="O4201" s="133" t="s">
        <v>9259</v>
      </c>
      <c r="P4201" s="135" t="s">
        <v>4373</v>
      </c>
      <c r="Q4201" s="145" t="str">
        <f t="shared" si="66"/>
        <v>79 - LE PIN</v>
      </c>
      <c r="R4201" s="140">
        <v>44624</v>
      </c>
      <c r="S4201" s="140">
        <v>44802</v>
      </c>
    </row>
    <row r="4202" spans="14:19">
      <c r="N4202" s="133" t="s">
        <v>9177</v>
      </c>
      <c r="O4202" s="133" t="s">
        <v>9260</v>
      </c>
      <c r="P4202" s="135" t="s">
        <v>4383</v>
      </c>
      <c r="Q4202" s="145" t="str">
        <f t="shared" si="66"/>
        <v>79 - LE RETAIL</v>
      </c>
      <c r="R4202" s="143">
        <v>44619</v>
      </c>
      <c r="S4202" s="140">
        <v>44741</v>
      </c>
    </row>
    <row r="4203" spans="14:19">
      <c r="N4203" s="133" t="s">
        <v>9177</v>
      </c>
      <c r="O4203" s="133" t="s">
        <v>9261</v>
      </c>
      <c r="P4203" s="135" t="s">
        <v>4431</v>
      </c>
      <c r="Q4203" s="145" t="str">
        <f t="shared" si="66"/>
        <v>79 - LE TALLUD</v>
      </c>
      <c r="R4203" s="143">
        <v>44619</v>
      </c>
      <c r="S4203" s="140">
        <v>44782</v>
      </c>
    </row>
    <row r="4204" spans="14:19" ht="24">
      <c r="N4204" s="133" t="s">
        <v>9177</v>
      </c>
      <c r="O4204" s="133" t="s">
        <v>9262</v>
      </c>
      <c r="P4204" s="135" t="s">
        <v>4438</v>
      </c>
      <c r="Q4204" s="145" t="str">
        <f t="shared" si="66"/>
        <v>79 - LE VANNEAU-IRLEAU</v>
      </c>
      <c r="R4204" s="140">
        <v>44630</v>
      </c>
      <c r="S4204" s="140">
        <v>44712</v>
      </c>
    </row>
    <row r="4205" spans="14:19">
      <c r="N4205" s="133" t="s">
        <v>9177</v>
      </c>
      <c r="O4205" s="133" t="s">
        <v>9263</v>
      </c>
      <c r="P4205" s="135" t="s">
        <v>3226</v>
      </c>
      <c r="Q4205" s="145" t="str">
        <f t="shared" si="66"/>
        <v>79 - LES FORGES</v>
      </c>
      <c r="R4205" s="140">
        <v>44663</v>
      </c>
      <c r="S4205" s="140">
        <v>44712</v>
      </c>
    </row>
    <row r="4206" spans="14:19" ht="24">
      <c r="N4206" s="133" t="s">
        <v>9177</v>
      </c>
      <c r="O4206" s="133" t="s">
        <v>9264</v>
      </c>
      <c r="P4206" s="135" t="s">
        <v>4339</v>
      </c>
      <c r="Q4206" s="145" t="str">
        <f t="shared" si="66"/>
        <v>79 - LES GROSEILLERS</v>
      </c>
      <c r="R4206" s="143">
        <v>44619</v>
      </c>
      <c r="S4206" s="140">
        <v>44741</v>
      </c>
    </row>
    <row r="4207" spans="14:19">
      <c r="N4207" s="133" t="s">
        <v>9177</v>
      </c>
      <c r="O4207" s="133" t="s">
        <v>9265</v>
      </c>
      <c r="P4207" s="135" t="s">
        <v>4343</v>
      </c>
      <c r="Q4207" s="145" t="str">
        <f t="shared" si="66"/>
        <v>79 - LHOUMOIS</v>
      </c>
      <c r="R4207" s="140">
        <v>44641</v>
      </c>
      <c r="S4207" s="140">
        <v>44736</v>
      </c>
    </row>
    <row r="4208" spans="14:19">
      <c r="N4208" s="133" t="s">
        <v>9177</v>
      </c>
      <c r="O4208" s="133" t="s">
        <v>9266</v>
      </c>
      <c r="P4208" s="135" t="s">
        <v>4344</v>
      </c>
      <c r="Q4208" s="145" t="str">
        <f t="shared" si="66"/>
        <v>79 - LIMALONGES</v>
      </c>
      <c r="R4208" s="143">
        <v>44621</v>
      </c>
      <c r="S4208" s="140">
        <v>44704</v>
      </c>
    </row>
    <row r="4209" spans="14:19">
      <c r="N4209" s="133" t="s">
        <v>9177</v>
      </c>
      <c r="O4209" s="133" t="s">
        <v>9267</v>
      </c>
      <c r="P4209" s="135" t="s">
        <v>4345</v>
      </c>
      <c r="Q4209" s="145" t="str">
        <f t="shared" si="66"/>
        <v>79 - LORIGNE</v>
      </c>
      <c r="R4209" s="143">
        <v>44621</v>
      </c>
      <c r="S4209" s="140">
        <v>44704</v>
      </c>
    </row>
    <row r="4210" spans="14:19">
      <c r="N4210" s="133" t="s">
        <v>9177</v>
      </c>
      <c r="O4210" s="133" t="s">
        <v>9268</v>
      </c>
      <c r="P4210" s="135" t="s">
        <v>4346</v>
      </c>
      <c r="Q4210" s="145" t="str">
        <f t="shared" si="66"/>
        <v>79 - LOUIN</v>
      </c>
      <c r="R4210" s="140">
        <v>44641</v>
      </c>
      <c r="S4210" s="140">
        <v>44776</v>
      </c>
    </row>
    <row r="4211" spans="14:19">
      <c r="N4211" s="133" t="s">
        <v>9177</v>
      </c>
      <c r="O4211" s="133" t="s">
        <v>9269</v>
      </c>
      <c r="P4211" s="135" t="s">
        <v>4347</v>
      </c>
      <c r="Q4211" s="145" t="str">
        <f t="shared" si="66"/>
        <v>79 - LOUZY</v>
      </c>
      <c r="R4211" s="140">
        <v>44627</v>
      </c>
      <c r="S4211" s="140">
        <v>44729</v>
      </c>
    </row>
    <row r="4212" spans="14:19" ht="24">
      <c r="N4212" s="133" t="s">
        <v>9177</v>
      </c>
      <c r="O4212" s="133" t="s">
        <v>9270</v>
      </c>
      <c r="P4212" s="135" t="s">
        <v>4348</v>
      </c>
      <c r="Q4212" s="145" t="str">
        <f t="shared" si="66"/>
        <v>79 - LUCHE-THOUARSAIS</v>
      </c>
      <c r="R4212" s="140">
        <v>44627</v>
      </c>
      <c r="S4212" s="140">
        <v>44802</v>
      </c>
    </row>
    <row r="4213" spans="14:19">
      <c r="N4213" s="133" t="s">
        <v>9177</v>
      </c>
      <c r="O4213" s="133" t="s">
        <v>9271</v>
      </c>
      <c r="P4213" s="135" t="s">
        <v>4349</v>
      </c>
      <c r="Q4213" s="145" t="str">
        <f t="shared" si="66"/>
        <v>79 - LUZAY</v>
      </c>
      <c r="R4213" s="140">
        <v>44627</v>
      </c>
      <c r="S4213" s="140">
        <v>44755</v>
      </c>
    </row>
    <row r="4214" spans="14:19">
      <c r="N4214" s="133" t="s">
        <v>9177</v>
      </c>
      <c r="O4214" s="133" t="s">
        <v>9272</v>
      </c>
      <c r="P4214" s="135" t="s">
        <v>4350</v>
      </c>
      <c r="Q4214" s="145" t="str">
        <f t="shared" si="66"/>
        <v>79 - MAGNE</v>
      </c>
      <c r="R4214" s="140">
        <v>44630</v>
      </c>
      <c r="S4214" s="140">
        <v>44729</v>
      </c>
    </row>
    <row r="4215" spans="14:19" ht="24">
      <c r="N4215" s="133" t="s">
        <v>9177</v>
      </c>
      <c r="O4215" s="133" t="s">
        <v>9273</v>
      </c>
      <c r="P4215" s="135" t="s">
        <v>4351</v>
      </c>
      <c r="Q4215" s="145" t="str">
        <f t="shared" si="66"/>
        <v>79 - MAIRE-LEVESCAULT</v>
      </c>
      <c r="R4215" s="143">
        <v>44621</v>
      </c>
      <c r="S4215" s="140">
        <v>44704</v>
      </c>
    </row>
    <row r="4216" spans="14:19">
      <c r="N4216" s="133" t="s">
        <v>9177</v>
      </c>
      <c r="O4216" s="133" t="s">
        <v>9274</v>
      </c>
      <c r="P4216" s="135" t="s">
        <v>4352</v>
      </c>
      <c r="Q4216" s="145" t="str">
        <f t="shared" si="66"/>
        <v>79 - MAISONTIERS</v>
      </c>
      <c r="R4216" s="140">
        <v>44627</v>
      </c>
      <c r="S4216" s="140">
        <v>44776</v>
      </c>
    </row>
    <row r="4217" spans="14:19">
      <c r="N4217" s="133" t="s">
        <v>9177</v>
      </c>
      <c r="O4217" s="133" t="s">
        <v>9275</v>
      </c>
      <c r="P4217" s="135" t="s">
        <v>4353</v>
      </c>
      <c r="Q4217" s="145" t="str">
        <f t="shared" si="66"/>
        <v>79 - MARNES</v>
      </c>
      <c r="R4217" s="140">
        <v>44641</v>
      </c>
      <c r="S4217" s="140">
        <v>44741</v>
      </c>
    </row>
    <row r="4218" spans="14:19">
      <c r="N4218" s="133" t="s">
        <v>9177</v>
      </c>
      <c r="O4218" s="133" t="s">
        <v>9276</v>
      </c>
      <c r="P4218" s="135" t="s">
        <v>4307</v>
      </c>
      <c r="Q4218" s="145" t="str">
        <f t="shared" si="66"/>
        <v>79 - MAULEON</v>
      </c>
      <c r="R4218" s="140">
        <v>44624</v>
      </c>
      <c r="S4218" s="140">
        <v>44802</v>
      </c>
    </row>
    <row r="4219" spans="14:19" ht="24">
      <c r="N4219" s="133" t="s">
        <v>9177</v>
      </c>
      <c r="O4219" s="133" t="s">
        <v>9277</v>
      </c>
      <c r="P4219" s="135" t="s">
        <v>4355</v>
      </c>
      <c r="Q4219" s="145" t="str">
        <f t="shared" si="66"/>
        <v>79 - MAUZE-THOUARSAIS</v>
      </c>
      <c r="R4219" s="140">
        <v>44624</v>
      </c>
      <c r="S4219" s="140">
        <v>44741</v>
      </c>
    </row>
    <row r="4220" spans="14:19" ht="24">
      <c r="N4220" s="133" t="s">
        <v>9177</v>
      </c>
      <c r="O4220" s="133" t="s">
        <v>9278</v>
      </c>
      <c r="P4220" s="135" t="s">
        <v>4356</v>
      </c>
      <c r="Q4220" s="145" t="str">
        <f t="shared" si="66"/>
        <v>79 - MAZIERES-EN-GATINE</v>
      </c>
      <c r="R4220" s="143">
        <v>44619</v>
      </c>
      <c r="S4220" s="140">
        <v>44741</v>
      </c>
    </row>
    <row r="4221" spans="14:19">
      <c r="N4221" s="133" t="s">
        <v>9177</v>
      </c>
      <c r="O4221" s="133" t="s">
        <v>9279</v>
      </c>
      <c r="P4221" s="135" t="s">
        <v>4357</v>
      </c>
      <c r="Q4221" s="145" t="str">
        <f t="shared" si="66"/>
        <v>79 - MISSE</v>
      </c>
      <c r="R4221" s="140">
        <v>44627</v>
      </c>
      <c r="S4221" s="140">
        <v>44729</v>
      </c>
    </row>
    <row r="4222" spans="14:19">
      <c r="N4222" s="133" t="s">
        <v>9177</v>
      </c>
      <c r="O4222" s="133" t="s">
        <v>9280</v>
      </c>
      <c r="P4222" s="135" t="s">
        <v>4358</v>
      </c>
      <c r="Q4222" s="145" t="str">
        <f t="shared" si="66"/>
        <v>79 - MONCOUTANT</v>
      </c>
      <c r="R4222" s="143">
        <v>44620</v>
      </c>
      <c r="S4222" s="140">
        <v>44802</v>
      </c>
    </row>
    <row r="4223" spans="14:19" ht="24">
      <c r="N4223" s="133" t="s">
        <v>9177</v>
      </c>
      <c r="O4223" s="133" t="s">
        <v>9281</v>
      </c>
      <c r="P4223" s="135" t="s">
        <v>4359</v>
      </c>
      <c r="Q4223" s="145" t="str">
        <f t="shared" si="66"/>
        <v>79 - MONTALEMBERT</v>
      </c>
      <c r="R4223" s="143">
        <v>44621</v>
      </c>
      <c r="S4223" s="140">
        <v>44704</v>
      </c>
    </row>
    <row r="4224" spans="14:19">
      <c r="N4224" s="133" t="s">
        <v>9177</v>
      </c>
      <c r="O4224" s="133" t="s">
        <v>9282</v>
      </c>
      <c r="P4224" s="135" t="s">
        <v>4360</v>
      </c>
      <c r="Q4224" s="145" t="str">
        <f t="shared" si="66"/>
        <v>79 - MONTRAVERS</v>
      </c>
      <c r="R4224" s="140">
        <v>44624</v>
      </c>
      <c r="S4224" s="140">
        <v>44802</v>
      </c>
    </row>
    <row r="4225" spans="14:19" ht="36">
      <c r="N4225" s="133" t="s">
        <v>9177</v>
      </c>
      <c r="O4225" s="133" t="s">
        <v>9283</v>
      </c>
      <c r="P4225" s="135" t="s">
        <v>4361</v>
      </c>
      <c r="Q4225" s="145" t="str">
        <f t="shared" si="66"/>
        <v>79 - MOUTIERS-SOUS-CHANTEMERLE</v>
      </c>
      <c r="R4225" s="143">
        <v>44620</v>
      </c>
      <c r="S4225" s="140">
        <v>44802</v>
      </c>
    </row>
    <row r="4226" spans="14:19">
      <c r="N4226" s="133" t="s">
        <v>9177</v>
      </c>
      <c r="O4226" s="133" t="s">
        <v>9284</v>
      </c>
      <c r="P4226" s="135" t="s">
        <v>4362</v>
      </c>
      <c r="Q4226" s="145" t="str">
        <f t="shared" si="66"/>
        <v>79 - NEUVY-BOUIN</v>
      </c>
      <c r="R4226" s="143">
        <v>44620</v>
      </c>
      <c r="S4226" s="140">
        <v>44792</v>
      </c>
    </row>
    <row r="4227" spans="14:19">
      <c r="N4227" s="133" t="s">
        <v>9177</v>
      </c>
      <c r="O4227" s="133" t="s">
        <v>9285</v>
      </c>
      <c r="P4227" s="135" t="s">
        <v>4363</v>
      </c>
      <c r="Q4227" s="145" t="str">
        <f t="shared" si="66"/>
        <v>79 - NIORT</v>
      </c>
      <c r="R4227" s="140">
        <v>44627</v>
      </c>
      <c r="S4227" s="140">
        <v>44729</v>
      </c>
    </row>
    <row r="4228" spans="14:19" ht="24">
      <c r="N4228" s="133" t="s">
        <v>9177</v>
      </c>
      <c r="O4228" s="133" t="s">
        <v>9286</v>
      </c>
      <c r="P4228" s="135" t="s">
        <v>4364</v>
      </c>
      <c r="Q4228" s="145" t="str">
        <f t="shared" si="66"/>
        <v>79 - NUEIL-LES-AUBIERS</v>
      </c>
      <c r="R4228" s="140">
        <v>44624</v>
      </c>
      <c r="S4228" s="140">
        <v>44802</v>
      </c>
    </row>
    <row r="4229" spans="14:19">
      <c r="N4229" s="133" t="s">
        <v>9177</v>
      </c>
      <c r="O4229" s="133" t="s">
        <v>9287</v>
      </c>
      <c r="P4229" s="135" t="s">
        <v>4365</v>
      </c>
      <c r="Q4229" s="145" t="str">
        <f t="shared" si="66"/>
        <v>79 - OIRON</v>
      </c>
      <c r="R4229" s="140">
        <v>44641</v>
      </c>
      <c r="S4229" s="140">
        <v>44741</v>
      </c>
    </row>
    <row r="4230" spans="14:19">
      <c r="N4230" s="133" t="s">
        <v>9177</v>
      </c>
      <c r="O4230" s="133" t="s">
        <v>9288</v>
      </c>
      <c r="P4230" s="135" t="s">
        <v>4366</v>
      </c>
      <c r="Q4230" s="145" t="str">
        <f t="shared" si="66"/>
        <v>79 - OROUX</v>
      </c>
      <c r="R4230" s="140">
        <v>44641</v>
      </c>
      <c r="S4230" s="140">
        <v>44729</v>
      </c>
    </row>
    <row r="4231" spans="14:19">
      <c r="N4231" s="133" t="s">
        <v>9177</v>
      </c>
      <c r="O4231" s="133" t="s">
        <v>9289</v>
      </c>
      <c r="P4231" s="135" t="s">
        <v>4367</v>
      </c>
      <c r="Q4231" s="145" t="str">
        <f t="shared" si="66"/>
        <v>79 - PAMPLIE</v>
      </c>
      <c r="R4231" s="143">
        <v>44619</v>
      </c>
      <c r="S4231" s="140">
        <v>44729</v>
      </c>
    </row>
    <row r="4232" spans="14:19">
      <c r="N4232" s="133" t="s">
        <v>9177</v>
      </c>
      <c r="O4232" s="133" t="s">
        <v>9290</v>
      </c>
      <c r="P4232" s="135" t="s">
        <v>4368</v>
      </c>
      <c r="Q4232" s="145" t="str">
        <f t="shared" si="66"/>
        <v>79 - PARTHENAY</v>
      </c>
      <c r="R4232" s="140">
        <v>44627</v>
      </c>
      <c r="S4232" s="140">
        <v>44741</v>
      </c>
    </row>
    <row r="4233" spans="14:19">
      <c r="N4233" s="133" t="s">
        <v>9177</v>
      </c>
      <c r="O4233" s="133" t="s">
        <v>9291</v>
      </c>
      <c r="P4233" s="135" t="s">
        <v>4369</v>
      </c>
      <c r="Q4233" s="145" t="str">
        <f t="shared" si="66"/>
        <v>79 - PAS-DE-JEU</v>
      </c>
      <c r="R4233" s="140">
        <v>44641</v>
      </c>
      <c r="S4233" s="140">
        <v>44729</v>
      </c>
    </row>
    <row r="4234" spans="14:19">
      <c r="N4234" s="133" t="s">
        <v>9177</v>
      </c>
      <c r="O4234" s="133" t="s">
        <v>9292</v>
      </c>
      <c r="P4234" s="135" t="s">
        <v>4372</v>
      </c>
      <c r="Q4234" s="145" t="str">
        <f t="shared" si="66"/>
        <v>79 - PIERREFITTE</v>
      </c>
      <c r="R4234" s="140">
        <v>44627</v>
      </c>
      <c r="S4234" s="140">
        <v>44755</v>
      </c>
    </row>
    <row r="4235" spans="14:19" ht="24">
      <c r="N4235" s="133" t="s">
        <v>9177</v>
      </c>
      <c r="O4235" s="133" t="s">
        <v>9293</v>
      </c>
      <c r="P4235" s="135" t="s">
        <v>4354</v>
      </c>
      <c r="Q4235" s="145" t="str">
        <f t="shared" ref="Q4235:Q4298" si="67">CONCATENATE(N4235," - ",P4235)</f>
        <v>79 - PLAINES-ET-VALLEES</v>
      </c>
      <c r="R4235" s="140">
        <v>44641</v>
      </c>
      <c r="S4235" s="140">
        <v>44729</v>
      </c>
    </row>
    <row r="4236" spans="14:19">
      <c r="N4236" s="133" t="s">
        <v>9177</v>
      </c>
      <c r="O4236" s="133" t="s">
        <v>9294</v>
      </c>
      <c r="P4236" s="135" t="s">
        <v>4374</v>
      </c>
      <c r="Q4236" s="145" t="str">
        <f t="shared" si="67"/>
        <v>79 - PLIBOUX</v>
      </c>
      <c r="R4236" s="143">
        <v>44621</v>
      </c>
      <c r="S4236" s="140">
        <v>44704</v>
      </c>
    </row>
    <row r="4237" spans="14:19">
      <c r="N4237" s="133" t="s">
        <v>9177</v>
      </c>
      <c r="O4237" s="133" t="s">
        <v>9295</v>
      </c>
      <c r="P4237" s="135" t="s">
        <v>4375</v>
      </c>
      <c r="Q4237" s="145" t="str">
        <f t="shared" si="67"/>
        <v>79 - POMPAIRE</v>
      </c>
      <c r="R4237" s="140">
        <v>44625</v>
      </c>
      <c r="S4237" s="140">
        <v>44741</v>
      </c>
    </row>
    <row r="4238" spans="14:19" ht="24">
      <c r="N4238" s="133" t="s">
        <v>9177</v>
      </c>
      <c r="O4238" s="133" t="s">
        <v>9296</v>
      </c>
      <c r="P4238" s="135" t="s">
        <v>4376</v>
      </c>
      <c r="Q4238" s="145" t="str">
        <f t="shared" si="67"/>
        <v>79 - POUGNE-HERISSON</v>
      </c>
      <c r="R4238" s="140">
        <v>44622</v>
      </c>
      <c r="S4238" s="140">
        <v>44746</v>
      </c>
    </row>
    <row r="4239" spans="14:19">
      <c r="N4239" s="133" t="s">
        <v>9177</v>
      </c>
      <c r="O4239" s="133" t="s">
        <v>9297</v>
      </c>
      <c r="P4239" s="135" t="s">
        <v>4377</v>
      </c>
      <c r="Q4239" s="145" t="str">
        <f t="shared" si="67"/>
        <v>79 - PRESSIGNY</v>
      </c>
      <c r="R4239" s="140">
        <v>44641</v>
      </c>
      <c r="S4239" s="140">
        <v>44736</v>
      </c>
    </row>
    <row r="4240" spans="14:19" ht="24">
      <c r="N4240" s="133" t="s">
        <v>9177</v>
      </c>
      <c r="O4240" s="133" t="s">
        <v>9298</v>
      </c>
      <c r="P4240" s="135" t="s">
        <v>4378</v>
      </c>
      <c r="Q4240" s="145" t="str">
        <f t="shared" si="67"/>
        <v>79 - PRIN-DEYRANCON</v>
      </c>
      <c r="R4240" s="140">
        <v>44630</v>
      </c>
      <c r="S4240" s="140">
        <v>44712</v>
      </c>
    </row>
    <row r="4241" spans="14:19">
      <c r="N4241" s="133" t="s">
        <v>9177</v>
      </c>
      <c r="O4241" s="133" t="s">
        <v>9299</v>
      </c>
      <c r="P4241" s="135" t="s">
        <v>4379</v>
      </c>
      <c r="Q4241" s="145" t="str">
        <f t="shared" si="67"/>
        <v>79 - PUGNY</v>
      </c>
      <c r="R4241" s="143">
        <v>44620</v>
      </c>
      <c r="S4241" s="140">
        <v>44755</v>
      </c>
    </row>
    <row r="4242" spans="14:19">
      <c r="N4242" s="133" t="s">
        <v>9177</v>
      </c>
      <c r="O4242" s="133" t="s">
        <v>9300</v>
      </c>
      <c r="P4242" s="135" t="s">
        <v>4380</v>
      </c>
      <c r="Q4242" s="145" t="str">
        <f t="shared" si="67"/>
        <v>79 - PUIHARDY</v>
      </c>
      <c r="R4242" s="143">
        <v>44570</v>
      </c>
      <c r="S4242" s="143">
        <v>44595</v>
      </c>
    </row>
    <row r="4243" spans="14:19">
      <c r="N4243" s="133" t="s">
        <v>9177</v>
      </c>
      <c r="O4243" s="133" t="s">
        <v>9301</v>
      </c>
      <c r="P4243" s="135" t="s">
        <v>4382</v>
      </c>
      <c r="Q4243" s="145" t="str">
        <f t="shared" si="67"/>
        <v>79 - REFFANNES</v>
      </c>
      <c r="R4243" s="140">
        <v>44627</v>
      </c>
      <c r="S4243" s="140">
        <v>44712</v>
      </c>
    </row>
    <row r="4244" spans="14:19" ht="36">
      <c r="N4244" s="133" t="s">
        <v>9177</v>
      </c>
      <c r="O4244" s="133" t="s">
        <v>9302</v>
      </c>
      <c r="P4244" s="135" t="s">
        <v>4410</v>
      </c>
      <c r="Q4244" s="145" t="str">
        <f t="shared" si="67"/>
        <v>79 - SAINT MAURICE ETUSSON</v>
      </c>
      <c r="R4244" s="140">
        <v>44624</v>
      </c>
      <c r="S4244" s="140">
        <v>44802</v>
      </c>
    </row>
    <row r="4245" spans="14:19" ht="24">
      <c r="N4245" s="133" t="s">
        <v>9177</v>
      </c>
      <c r="O4245" s="133" t="s">
        <v>9303</v>
      </c>
      <c r="P4245" s="135" t="s">
        <v>4384</v>
      </c>
      <c r="Q4245" s="145" t="str">
        <f t="shared" si="67"/>
        <v>79 - SAINT-AMAND-SUR-SEVRE</v>
      </c>
      <c r="R4245" s="140">
        <v>44624</v>
      </c>
      <c r="S4245" s="140">
        <v>44802</v>
      </c>
    </row>
    <row r="4246" spans="14:19" ht="24">
      <c r="N4246" s="133" t="s">
        <v>9177</v>
      </c>
      <c r="O4246" s="133" t="s">
        <v>9304</v>
      </c>
      <c r="P4246" s="135" t="s">
        <v>4385</v>
      </c>
      <c r="Q4246" s="145" t="str">
        <f t="shared" si="67"/>
        <v>79 - SAINT-ANDRE-SUR-SEVRE</v>
      </c>
      <c r="R4246" s="140">
        <v>44622</v>
      </c>
      <c r="S4246" s="140">
        <v>44802</v>
      </c>
    </row>
    <row r="4247" spans="14:19" ht="24">
      <c r="N4247" s="133" t="s">
        <v>9177</v>
      </c>
      <c r="O4247" s="133" t="s">
        <v>9305</v>
      </c>
      <c r="P4247" s="135" t="s">
        <v>4386</v>
      </c>
      <c r="Q4247" s="145" t="str">
        <f t="shared" si="67"/>
        <v>79 - SAINT-AUBIN-DU-PLAIN</v>
      </c>
      <c r="R4247" s="140">
        <v>44624</v>
      </c>
      <c r="S4247" s="140">
        <v>44802</v>
      </c>
    </row>
    <row r="4248" spans="14:19" ht="24">
      <c r="N4248" s="133" t="s">
        <v>9177</v>
      </c>
      <c r="O4248" s="133" t="s">
        <v>9306</v>
      </c>
      <c r="P4248" s="135" t="s">
        <v>4387</v>
      </c>
      <c r="Q4248" s="145" t="str">
        <f t="shared" si="67"/>
        <v>79 - SAINT-AUBIN-LE-CLOUD</v>
      </c>
      <c r="R4248" s="140">
        <v>44621</v>
      </c>
      <c r="S4248" s="140">
        <v>44741</v>
      </c>
    </row>
    <row r="4249" spans="14:19" ht="36">
      <c r="N4249" s="133" t="s">
        <v>9177</v>
      </c>
      <c r="O4249" s="133" t="s">
        <v>9307</v>
      </c>
      <c r="P4249" s="135" t="s">
        <v>4388</v>
      </c>
      <c r="Q4249" s="145" t="str">
        <f t="shared" si="67"/>
        <v>79 - SAINT-CHRISTOPHE-SUR-ROC</v>
      </c>
      <c r="R4249" s="140">
        <v>44621</v>
      </c>
      <c r="S4249" s="140">
        <v>44712</v>
      </c>
    </row>
    <row r="4250" spans="14:19" ht="24">
      <c r="N4250" s="133" t="s">
        <v>9177</v>
      </c>
      <c r="O4250" s="133" t="s">
        <v>9308</v>
      </c>
      <c r="P4250" s="135" t="s">
        <v>4390</v>
      </c>
      <c r="Q4250" s="145" t="str">
        <f t="shared" si="67"/>
        <v>79 - SAINT-CYR-LA-LANDE</v>
      </c>
      <c r="R4250" s="140">
        <v>44627</v>
      </c>
      <c r="S4250" s="140">
        <v>44729</v>
      </c>
    </row>
    <row r="4251" spans="14:19" ht="24">
      <c r="N4251" s="133" t="s">
        <v>9177</v>
      </c>
      <c r="O4251" s="133" t="s">
        <v>9309</v>
      </c>
      <c r="P4251" s="135" t="s">
        <v>1410</v>
      </c>
      <c r="Q4251" s="145" t="str">
        <f t="shared" si="67"/>
        <v>79 - SAINTE-GEMME</v>
      </c>
      <c r="R4251" s="140">
        <v>44627</v>
      </c>
      <c r="S4251" s="140">
        <v>44741</v>
      </c>
    </row>
    <row r="4252" spans="14:19" ht="24">
      <c r="N4252" s="133" t="s">
        <v>9177</v>
      </c>
      <c r="O4252" s="133" t="s">
        <v>9310</v>
      </c>
      <c r="P4252" s="135" t="s">
        <v>4412</v>
      </c>
      <c r="Q4252" s="145" t="str">
        <f t="shared" si="67"/>
        <v>79 - SAINTE-OUENNE</v>
      </c>
      <c r="R4252" s="140">
        <v>44621</v>
      </c>
      <c r="S4252" s="140">
        <v>44729</v>
      </c>
    </row>
    <row r="4253" spans="14:19" ht="24">
      <c r="N4253" s="133" t="s">
        <v>9177</v>
      </c>
      <c r="O4253" s="133" t="s">
        <v>9311</v>
      </c>
      <c r="P4253" s="135" t="s">
        <v>1006</v>
      </c>
      <c r="Q4253" s="145" t="str">
        <f t="shared" si="67"/>
        <v>79 - SAINTE-RADEGONDE</v>
      </c>
      <c r="R4253" s="140">
        <v>44627</v>
      </c>
      <c r="S4253" s="140">
        <v>44741</v>
      </c>
    </row>
    <row r="4254" spans="14:19">
      <c r="N4254" s="133" t="s">
        <v>9177</v>
      </c>
      <c r="O4254" s="133" t="s">
        <v>9312</v>
      </c>
      <c r="P4254" s="135" t="s">
        <v>4420</v>
      </c>
      <c r="Q4254" s="145" t="str">
        <f t="shared" si="67"/>
        <v>79 - SAINTE-VERGE</v>
      </c>
      <c r="R4254" s="140">
        <v>44627</v>
      </c>
      <c r="S4254" s="140">
        <v>44729</v>
      </c>
    </row>
    <row r="4255" spans="14:19">
      <c r="N4255" s="133" t="s">
        <v>9177</v>
      </c>
      <c r="O4255" s="133" t="s">
        <v>9313</v>
      </c>
      <c r="P4255" s="135" t="s">
        <v>4391</v>
      </c>
      <c r="Q4255" s="145" t="str">
        <f t="shared" si="67"/>
        <v>79 - SAINT-GELAIS</v>
      </c>
      <c r="R4255" s="140">
        <v>44627</v>
      </c>
      <c r="S4255" s="140">
        <v>44712</v>
      </c>
    </row>
    <row r="4256" spans="14:19" ht="24">
      <c r="N4256" s="133" t="s">
        <v>9177</v>
      </c>
      <c r="O4256" s="133" t="s">
        <v>9314</v>
      </c>
      <c r="P4256" s="135" t="s">
        <v>4392</v>
      </c>
      <c r="Q4256" s="145" t="str">
        <f t="shared" si="67"/>
        <v>79 - SAINT-GENEROUX</v>
      </c>
      <c r="R4256" s="140">
        <v>44641</v>
      </c>
      <c r="S4256" s="140">
        <v>44768</v>
      </c>
    </row>
    <row r="4257" spans="14:19" ht="36">
      <c r="N4257" s="133" t="s">
        <v>9177</v>
      </c>
      <c r="O4257" s="133" t="s">
        <v>9315</v>
      </c>
      <c r="P4257" s="135" t="s">
        <v>4393</v>
      </c>
      <c r="Q4257" s="145" t="str">
        <f t="shared" si="67"/>
        <v>79 - SAINT-GEORGES-DE-NOISNE</v>
      </c>
      <c r="R4257" s="140">
        <v>44625</v>
      </c>
      <c r="S4257" s="140">
        <v>44712</v>
      </c>
    </row>
    <row r="4258" spans="14:19" ht="36">
      <c r="N4258" s="133" t="s">
        <v>9177</v>
      </c>
      <c r="O4258" s="133" t="s">
        <v>9316</v>
      </c>
      <c r="P4258" s="135" t="s">
        <v>4394</v>
      </c>
      <c r="Q4258" s="145" t="str">
        <f t="shared" si="67"/>
        <v>79 - SAINT-GEORGES-DE-REX</v>
      </c>
      <c r="R4258" s="140">
        <v>44630</v>
      </c>
      <c r="S4258" s="140">
        <v>44712</v>
      </c>
    </row>
    <row r="4259" spans="14:19" ht="48">
      <c r="N4259" s="133" t="s">
        <v>9177</v>
      </c>
      <c r="O4259" s="133" t="s">
        <v>9317</v>
      </c>
      <c r="P4259" s="135" t="s">
        <v>4395</v>
      </c>
      <c r="Q4259" s="145" t="str">
        <f t="shared" si="67"/>
        <v>79 - SAINT-GERMAIN-DE-LONGUE-CHAUME</v>
      </c>
      <c r="R4259" s="140">
        <v>44627</v>
      </c>
      <c r="S4259" s="140">
        <v>44736</v>
      </c>
    </row>
    <row r="4260" spans="14:19" ht="24">
      <c r="N4260" s="133" t="s">
        <v>9177</v>
      </c>
      <c r="O4260" s="133" t="s">
        <v>9318</v>
      </c>
      <c r="P4260" s="135" t="s">
        <v>4396</v>
      </c>
      <c r="Q4260" s="145" t="str">
        <f t="shared" si="67"/>
        <v>79 - SAINT-HILAIRE-LA-PALUD</v>
      </c>
      <c r="R4260" s="140">
        <v>44630</v>
      </c>
      <c r="S4260" s="140">
        <v>44712</v>
      </c>
    </row>
    <row r="4261" spans="14:19" ht="36">
      <c r="N4261" s="133" t="s">
        <v>9177</v>
      </c>
      <c r="O4261" s="133" t="s">
        <v>9319</v>
      </c>
      <c r="P4261" s="135" t="s">
        <v>4397</v>
      </c>
      <c r="Q4261" s="145" t="str">
        <f t="shared" si="67"/>
        <v>79 - SAINT-JACQUES-DE-THOUARS</v>
      </c>
      <c r="R4261" s="140">
        <v>44627</v>
      </c>
      <c r="S4261" s="140">
        <v>44755</v>
      </c>
    </row>
    <row r="4262" spans="14:19" ht="24">
      <c r="N4262" s="133" t="s">
        <v>9177</v>
      </c>
      <c r="O4262" s="133" t="s">
        <v>9320</v>
      </c>
      <c r="P4262" s="135" t="s">
        <v>4398</v>
      </c>
      <c r="Q4262" s="145" t="str">
        <f t="shared" si="67"/>
        <v>79 - SAINT-JEAN-DE-THOUARS</v>
      </c>
      <c r="R4262" s="140">
        <v>44627</v>
      </c>
      <c r="S4262" s="140">
        <v>44755</v>
      </c>
    </row>
    <row r="4263" spans="14:19" ht="24">
      <c r="N4263" s="133" t="s">
        <v>9177</v>
      </c>
      <c r="O4263" s="133" t="s">
        <v>9321</v>
      </c>
      <c r="P4263" s="135" t="s">
        <v>4399</v>
      </c>
      <c r="Q4263" s="145" t="str">
        <f t="shared" si="67"/>
        <v>79 - SAINT-JOUIN-DE-MARNES</v>
      </c>
      <c r="R4263" s="140">
        <v>44641</v>
      </c>
      <c r="S4263" s="140">
        <v>44729</v>
      </c>
    </row>
    <row r="4264" spans="14:19" ht="24">
      <c r="N4264" s="133" t="s">
        <v>9177</v>
      </c>
      <c r="O4264" s="133" t="s">
        <v>9322</v>
      </c>
      <c r="P4264" s="135" t="s">
        <v>4400</v>
      </c>
      <c r="Q4264" s="145" t="str">
        <f t="shared" si="67"/>
        <v>79 - SAINT-JOUIN-DE-MILLY</v>
      </c>
      <c r="R4264" s="143">
        <v>44620</v>
      </c>
      <c r="S4264" s="140">
        <v>44802</v>
      </c>
    </row>
    <row r="4265" spans="14:19">
      <c r="N4265" s="133" t="s">
        <v>9177</v>
      </c>
      <c r="O4265" s="133" t="s">
        <v>9323</v>
      </c>
      <c r="P4265" s="135" t="s">
        <v>4401</v>
      </c>
      <c r="Q4265" s="145" t="str">
        <f t="shared" si="67"/>
        <v>79 - SAINT-LAURS</v>
      </c>
      <c r="R4265" s="143">
        <v>44570</v>
      </c>
      <c r="S4265" s="143">
        <v>44615</v>
      </c>
    </row>
    <row r="4266" spans="14:19" ht="36">
      <c r="N4266" s="133" t="s">
        <v>9177</v>
      </c>
      <c r="O4266" s="133" t="s">
        <v>9324</v>
      </c>
      <c r="P4266" s="135" t="s">
        <v>4402</v>
      </c>
      <c r="Q4266" s="145" t="str">
        <f t="shared" si="67"/>
        <v>79 - SAINT-LEGER-DE-MONTBRUN</v>
      </c>
      <c r="R4266" s="140">
        <v>44627</v>
      </c>
      <c r="S4266" s="140">
        <v>44741</v>
      </c>
    </row>
    <row r="4267" spans="14:19">
      <c r="N4267" s="133" t="s">
        <v>9177</v>
      </c>
      <c r="O4267" s="133" t="s">
        <v>9325</v>
      </c>
      <c r="P4267" s="135" t="s">
        <v>4403</v>
      </c>
      <c r="Q4267" s="145" t="str">
        <f t="shared" si="67"/>
        <v>79 - SAINT-LIN</v>
      </c>
      <c r="R4267" s="140">
        <v>44625</v>
      </c>
      <c r="S4267" s="140">
        <v>44712</v>
      </c>
    </row>
    <row r="4268" spans="14:19" ht="24">
      <c r="N4268" s="133" t="s">
        <v>9177</v>
      </c>
      <c r="O4268" s="133" t="s">
        <v>9326</v>
      </c>
      <c r="P4268" s="135" t="s">
        <v>4404</v>
      </c>
      <c r="Q4268" s="145" t="str">
        <f t="shared" si="67"/>
        <v>79 - SAINT-LOUP-LAMAIRE</v>
      </c>
      <c r="R4268" s="140">
        <v>44641</v>
      </c>
      <c r="S4268" s="140">
        <v>44776</v>
      </c>
    </row>
    <row r="4269" spans="14:19" ht="36">
      <c r="N4269" s="133" t="s">
        <v>9177</v>
      </c>
      <c r="O4269" s="133" t="s">
        <v>9327</v>
      </c>
      <c r="P4269" s="135" t="s">
        <v>4405</v>
      </c>
      <c r="Q4269" s="145" t="str">
        <f t="shared" si="67"/>
        <v>79 - SAINT-MAIXENT-DE-BEUGNE</v>
      </c>
      <c r="R4269" s="143">
        <v>44570</v>
      </c>
      <c r="S4269" s="143">
        <v>44595</v>
      </c>
    </row>
    <row r="4270" spans="14:19" ht="36">
      <c r="N4270" s="133" t="s">
        <v>9177</v>
      </c>
      <c r="O4270" s="133" t="s">
        <v>9328</v>
      </c>
      <c r="P4270" s="135" t="s">
        <v>4406</v>
      </c>
      <c r="Q4270" s="145" t="str">
        <f t="shared" si="67"/>
        <v>79 - SAINT-MAIXENT-L'ECOLE</v>
      </c>
      <c r="R4270" s="140">
        <v>44627</v>
      </c>
      <c r="S4270" s="140">
        <v>44712</v>
      </c>
    </row>
    <row r="4271" spans="14:19" ht="24">
      <c r="N4271" s="133" t="s">
        <v>9177</v>
      </c>
      <c r="O4271" s="133" t="s">
        <v>9329</v>
      </c>
      <c r="P4271" s="135" t="s">
        <v>4407</v>
      </c>
      <c r="Q4271" s="145" t="str">
        <f t="shared" si="67"/>
        <v>79 - SAINT-MARC-LA-LANDE</v>
      </c>
      <c r="R4271" s="143">
        <v>44619</v>
      </c>
      <c r="S4271" s="140">
        <v>44741</v>
      </c>
    </row>
    <row r="4272" spans="14:19" ht="24">
      <c r="N4272" s="133" t="s">
        <v>9177</v>
      </c>
      <c r="O4272" s="133" t="s">
        <v>9330</v>
      </c>
      <c r="P4272" s="135" t="s">
        <v>4408</v>
      </c>
      <c r="Q4272" s="145" t="str">
        <f t="shared" si="67"/>
        <v>79 - SAINT-MARTIN-DE-MACON</v>
      </c>
      <c r="R4272" s="140">
        <v>44641</v>
      </c>
      <c r="S4272" s="140">
        <v>44729</v>
      </c>
    </row>
    <row r="4273" spans="14:19" ht="24">
      <c r="N4273" s="133" t="s">
        <v>9177</v>
      </c>
      <c r="O4273" s="133" t="s">
        <v>9331</v>
      </c>
      <c r="P4273" s="135" t="s">
        <v>4409</v>
      </c>
      <c r="Q4273" s="145" t="str">
        <f t="shared" si="67"/>
        <v>79 - SAINT-MARTIN-DE-SANZAY</v>
      </c>
      <c r="R4273" s="140">
        <v>44627</v>
      </c>
      <c r="S4273" s="140">
        <v>44729</v>
      </c>
    </row>
    <row r="4274" spans="14:19" ht="36">
      <c r="N4274" s="133" t="s">
        <v>9177</v>
      </c>
      <c r="O4274" s="133" t="s">
        <v>9332</v>
      </c>
      <c r="P4274" s="135" t="s">
        <v>2862</v>
      </c>
      <c r="Q4274" s="145" t="str">
        <f t="shared" si="67"/>
        <v>79 - SAINT-MARTIN-DU-FOUILLOUX</v>
      </c>
      <c r="R4274" s="140">
        <v>44627</v>
      </c>
      <c r="S4274" s="140">
        <v>44712</v>
      </c>
    </row>
    <row r="4275" spans="14:19">
      <c r="N4275" s="133" t="s">
        <v>9177</v>
      </c>
      <c r="O4275" s="133" t="s">
        <v>9333</v>
      </c>
      <c r="P4275" s="135" t="s">
        <v>4411</v>
      </c>
      <c r="Q4275" s="145" t="str">
        <f t="shared" si="67"/>
        <v>79 - SAINT-MAXIRE</v>
      </c>
      <c r="R4275" s="140">
        <v>44627</v>
      </c>
      <c r="S4275" s="140">
        <v>44729</v>
      </c>
    </row>
    <row r="4276" spans="14:19" ht="24">
      <c r="N4276" s="133" t="s">
        <v>9177</v>
      </c>
      <c r="O4276" s="133" t="s">
        <v>9334</v>
      </c>
      <c r="P4276" s="135" t="s">
        <v>4413</v>
      </c>
      <c r="Q4276" s="145" t="str">
        <f t="shared" si="67"/>
        <v>79 - SAINT-PARDOUX</v>
      </c>
      <c r="R4276" s="143">
        <v>44619</v>
      </c>
      <c r="S4276" s="140">
        <v>44792</v>
      </c>
    </row>
    <row r="4277" spans="14:19" ht="24">
      <c r="N4277" s="133" t="s">
        <v>9177</v>
      </c>
      <c r="O4277" s="133" t="s">
        <v>9335</v>
      </c>
      <c r="P4277" s="135" t="s">
        <v>4414</v>
      </c>
      <c r="Q4277" s="145" t="str">
        <f t="shared" si="67"/>
        <v>79 - SAINT-PAUL-EN-GATINE</v>
      </c>
      <c r="R4277" s="143">
        <v>44614</v>
      </c>
      <c r="S4277" s="140">
        <v>44792</v>
      </c>
    </row>
    <row r="4278" spans="14:19" ht="48">
      <c r="N4278" s="133" t="s">
        <v>9177</v>
      </c>
      <c r="O4278" s="133" t="s">
        <v>9336</v>
      </c>
      <c r="P4278" s="135" t="s">
        <v>4415</v>
      </c>
      <c r="Q4278" s="145" t="str">
        <f t="shared" si="67"/>
        <v>79 - SAINT-PIERRE-DES-ECHAUBROGNES</v>
      </c>
      <c r="R4278" s="140">
        <v>44624</v>
      </c>
      <c r="S4278" s="140">
        <v>44802</v>
      </c>
    </row>
    <row r="4279" spans="14:19" ht="24">
      <c r="N4279" s="133" t="s">
        <v>9177</v>
      </c>
      <c r="O4279" s="133" t="s">
        <v>9337</v>
      </c>
      <c r="P4279" s="135" t="s">
        <v>4416</v>
      </c>
      <c r="Q4279" s="145" t="str">
        <f t="shared" si="67"/>
        <v>79 - SAINT-POMPAIN</v>
      </c>
      <c r="R4279" s="143">
        <v>44570</v>
      </c>
      <c r="S4279" s="143">
        <v>44595</v>
      </c>
    </row>
    <row r="4280" spans="14:19">
      <c r="N4280" s="133" t="s">
        <v>9177</v>
      </c>
      <c r="O4280" s="133" t="s">
        <v>9338</v>
      </c>
      <c r="P4280" s="135" t="s">
        <v>4417</v>
      </c>
      <c r="Q4280" s="145" t="str">
        <f t="shared" si="67"/>
        <v>79 - SAINT-REMY</v>
      </c>
      <c r="R4280" s="140">
        <v>44627</v>
      </c>
      <c r="S4280" s="140">
        <v>44729</v>
      </c>
    </row>
    <row r="4281" spans="14:19" ht="24">
      <c r="N4281" s="133" t="s">
        <v>9177</v>
      </c>
      <c r="O4281" s="133" t="s">
        <v>9339</v>
      </c>
      <c r="P4281" s="135" t="s">
        <v>4418</v>
      </c>
      <c r="Q4281" s="145" t="str">
        <f t="shared" si="67"/>
        <v>79 - SAINT-SYMPHORIEN</v>
      </c>
      <c r="R4281" s="140">
        <v>44630</v>
      </c>
      <c r="S4281" s="140">
        <v>44712</v>
      </c>
    </row>
    <row r="4282" spans="14:19">
      <c r="N4282" s="133" t="s">
        <v>9177</v>
      </c>
      <c r="O4282" s="133" t="s">
        <v>9340</v>
      </c>
      <c r="P4282" s="135" t="s">
        <v>4419</v>
      </c>
      <c r="Q4282" s="145" t="str">
        <f t="shared" si="67"/>
        <v>79 - SAINT-VARENT</v>
      </c>
      <c r="R4282" s="140">
        <v>44627</v>
      </c>
      <c r="S4282" s="140">
        <v>44755</v>
      </c>
    </row>
    <row r="4283" spans="14:19">
      <c r="N4283" s="133" t="s">
        <v>9177</v>
      </c>
      <c r="O4283" s="133" t="s">
        <v>9341</v>
      </c>
      <c r="P4283" s="135" t="s">
        <v>4421</v>
      </c>
      <c r="Q4283" s="145" t="str">
        <f t="shared" si="67"/>
        <v>79 - SAIVRES</v>
      </c>
      <c r="R4283" s="140">
        <v>44627</v>
      </c>
      <c r="S4283" s="140">
        <v>44712</v>
      </c>
    </row>
    <row r="4284" spans="14:19">
      <c r="N4284" s="133" t="s">
        <v>9177</v>
      </c>
      <c r="O4284" s="133" t="s">
        <v>9342</v>
      </c>
      <c r="P4284" s="135" t="s">
        <v>4422</v>
      </c>
      <c r="Q4284" s="145" t="str">
        <f t="shared" si="67"/>
        <v>79 - SANSAIS</v>
      </c>
      <c r="R4284" s="140">
        <v>44630</v>
      </c>
      <c r="S4284" s="140">
        <v>44712</v>
      </c>
    </row>
    <row r="4285" spans="14:19">
      <c r="N4285" s="133" t="s">
        <v>9177</v>
      </c>
      <c r="O4285" s="133" t="s">
        <v>9343</v>
      </c>
      <c r="P4285" s="135" t="s">
        <v>4423</v>
      </c>
      <c r="Q4285" s="145" t="str">
        <f t="shared" si="67"/>
        <v>79 - SAURAIS</v>
      </c>
      <c r="R4285" s="140">
        <v>44627</v>
      </c>
      <c r="S4285" s="140">
        <v>44712</v>
      </c>
    </row>
    <row r="4286" spans="14:19" ht="24">
      <c r="N4286" s="133" t="s">
        <v>9177</v>
      </c>
      <c r="O4286" s="133" t="s">
        <v>9344</v>
      </c>
      <c r="P4286" s="135" t="s">
        <v>4424</v>
      </c>
      <c r="Q4286" s="145" t="str">
        <f t="shared" si="67"/>
        <v>79 - SAUZE-VAUSSAIS</v>
      </c>
      <c r="R4286" s="143">
        <v>44621</v>
      </c>
      <c r="S4286" s="140">
        <v>44704</v>
      </c>
    </row>
    <row r="4287" spans="14:19">
      <c r="N4287" s="133" t="s">
        <v>9177</v>
      </c>
      <c r="O4287" s="133" t="s">
        <v>9345</v>
      </c>
      <c r="P4287" s="135" t="s">
        <v>4425</v>
      </c>
      <c r="Q4287" s="145" t="str">
        <f t="shared" si="67"/>
        <v>79 - SCIECQ</v>
      </c>
      <c r="R4287" s="140">
        <v>44627</v>
      </c>
      <c r="S4287" s="140">
        <v>44729</v>
      </c>
    </row>
    <row r="4288" spans="14:19">
      <c r="N4288" s="133" t="s">
        <v>9177</v>
      </c>
      <c r="O4288" s="133" t="s">
        <v>9346</v>
      </c>
      <c r="P4288" s="135" t="s">
        <v>4426</v>
      </c>
      <c r="Q4288" s="145" t="str">
        <f t="shared" si="67"/>
        <v>79 - SCILLE</v>
      </c>
      <c r="R4288" s="143">
        <v>44614</v>
      </c>
      <c r="S4288" s="140">
        <v>44792</v>
      </c>
    </row>
    <row r="4289" spans="14:19">
      <c r="N4289" s="133" t="s">
        <v>9177</v>
      </c>
      <c r="O4289" s="133" t="s">
        <v>9347</v>
      </c>
      <c r="P4289" s="135" t="s">
        <v>4427</v>
      </c>
      <c r="Q4289" s="145" t="str">
        <f t="shared" si="67"/>
        <v>79 - SECONDIGNY</v>
      </c>
      <c r="R4289" s="143">
        <v>44619</v>
      </c>
      <c r="S4289" s="140">
        <v>44746</v>
      </c>
    </row>
    <row r="4290" spans="14:19">
      <c r="N4290" s="133" t="s">
        <v>9177</v>
      </c>
      <c r="O4290" s="133" t="s">
        <v>9348</v>
      </c>
      <c r="P4290" s="135" t="s">
        <v>4428</v>
      </c>
      <c r="Q4290" s="145" t="str">
        <f t="shared" si="67"/>
        <v>79 - SOUTIERS</v>
      </c>
      <c r="R4290" s="143">
        <v>44619</v>
      </c>
      <c r="S4290" s="140">
        <v>44741</v>
      </c>
    </row>
    <row r="4291" spans="14:19">
      <c r="N4291" s="133" t="s">
        <v>9177</v>
      </c>
      <c r="O4291" s="133" t="s">
        <v>9349</v>
      </c>
      <c r="P4291" s="135" t="s">
        <v>4429</v>
      </c>
      <c r="Q4291" s="145" t="str">
        <f t="shared" si="67"/>
        <v>79 - SURIN</v>
      </c>
      <c r="R4291" s="143">
        <v>44619</v>
      </c>
      <c r="S4291" s="140">
        <v>44729</v>
      </c>
    </row>
    <row r="4292" spans="14:19" ht="24">
      <c r="N4292" s="133" t="s">
        <v>9177</v>
      </c>
      <c r="O4292" s="133" t="s">
        <v>9350</v>
      </c>
      <c r="P4292" s="135" t="s">
        <v>4430</v>
      </c>
      <c r="Q4292" s="145" t="str">
        <f t="shared" si="67"/>
        <v>79 - TAIZE-MAULAIS</v>
      </c>
      <c r="R4292" s="140">
        <v>44627</v>
      </c>
      <c r="S4292" s="140">
        <v>44729</v>
      </c>
    </row>
    <row r="4293" spans="14:19">
      <c r="N4293" s="133" t="s">
        <v>9177</v>
      </c>
      <c r="O4293" s="133" t="s">
        <v>9351</v>
      </c>
      <c r="P4293" s="135" t="s">
        <v>4432</v>
      </c>
      <c r="Q4293" s="145" t="str">
        <f t="shared" si="67"/>
        <v>79 - TESSONNIERE</v>
      </c>
      <c r="R4293" s="140">
        <v>44641</v>
      </c>
      <c r="S4293" s="140">
        <v>44776</v>
      </c>
    </row>
    <row r="4294" spans="14:19">
      <c r="N4294" s="133" t="s">
        <v>9177</v>
      </c>
      <c r="O4294" s="133" t="s">
        <v>9352</v>
      </c>
      <c r="P4294" s="135" t="s">
        <v>4433</v>
      </c>
      <c r="Q4294" s="145" t="str">
        <f t="shared" si="67"/>
        <v>79 - THENEZAY</v>
      </c>
      <c r="R4294" s="140">
        <v>44641</v>
      </c>
      <c r="S4294" s="140">
        <v>44768</v>
      </c>
    </row>
    <row r="4295" spans="14:19">
      <c r="N4295" s="133" t="s">
        <v>9177</v>
      </c>
      <c r="O4295" s="133" t="s">
        <v>9353</v>
      </c>
      <c r="P4295" s="135" t="s">
        <v>4434</v>
      </c>
      <c r="Q4295" s="145" t="str">
        <f t="shared" si="67"/>
        <v>79 - THOUARS</v>
      </c>
      <c r="R4295" s="140">
        <v>44627</v>
      </c>
      <c r="S4295" s="140">
        <v>44755</v>
      </c>
    </row>
    <row r="4296" spans="14:19">
      <c r="N4296" s="133" t="s">
        <v>9177</v>
      </c>
      <c r="O4296" s="133" t="s">
        <v>9354</v>
      </c>
      <c r="P4296" s="135" t="s">
        <v>4435</v>
      </c>
      <c r="Q4296" s="145" t="str">
        <f t="shared" si="67"/>
        <v>79 - TOURTENAY</v>
      </c>
      <c r="R4296" s="140">
        <v>44641</v>
      </c>
      <c r="S4296" s="140">
        <v>44729</v>
      </c>
    </row>
    <row r="4297" spans="14:19">
      <c r="N4297" s="133" t="s">
        <v>9177</v>
      </c>
      <c r="O4297" s="133" t="s">
        <v>9355</v>
      </c>
      <c r="P4297" s="135" t="s">
        <v>4436</v>
      </c>
      <c r="Q4297" s="145" t="str">
        <f t="shared" si="67"/>
        <v>79 - TRAYES</v>
      </c>
      <c r="R4297" s="143">
        <v>44620</v>
      </c>
      <c r="S4297" s="140">
        <v>44792</v>
      </c>
    </row>
    <row r="4298" spans="14:19" ht="60">
      <c r="N4298" s="133" t="s">
        <v>9177</v>
      </c>
      <c r="O4298" s="133" t="s">
        <v>9356</v>
      </c>
      <c r="P4298" s="135" t="s">
        <v>4298</v>
      </c>
      <c r="Q4298" s="145" t="str">
        <f t="shared" si="67"/>
        <v>79 - VAL EN VIGNES Nord -  délimitée au Sud par la D31</v>
      </c>
      <c r="R4298" s="140">
        <v>44624</v>
      </c>
      <c r="S4298" s="140">
        <v>44802</v>
      </c>
    </row>
    <row r="4299" spans="14:19">
      <c r="N4299" s="133" t="s">
        <v>9177</v>
      </c>
      <c r="O4299" s="133" t="s">
        <v>9357</v>
      </c>
      <c r="P4299" s="135" t="s">
        <v>4437</v>
      </c>
      <c r="Q4299" s="145" t="str">
        <f t="shared" ref="Q4299:Q4362" si="68">CONCATENATE(N4299," - ",P4299)</f>
        <v>79 - VALLANS</v>
      </c>
      <c r="R4299" s="140">
        <v>44630</v>
      </c>
      <c r="S4299" s="140">
        <v>44712</v>
      </c>
    </row>
    <row r="4300" spans="14:19">
      <c r="N4300" s="133" t="s">
        <v>9177</v>
      </c>
      <c r="O4300" s="133" t="s">
        <v>9358</v>
      </c>
      <c r="P4300" s="135" t="s">
        <v>4439</v>
      </c>
      <c r="Q4300" s="145" t="str">
        <f t="shared" si="68"/>
        <v>79 - VANZAY</v>
      </c>
      <c r="R4300" s="143">
        <v>44621</v>
      </c>
      <c r="S4300" s="140">
        <v>44704</v>
      </c>
    </row>
    <row r="4301" spans="14:19">
      <c r="N4301" s="133" t="s">
        <v>9177</v>
      </c>
      <c r="O4301" s="133" t="s">
        <v>9359</v>
      </c>
      <c r="P4301" s="135" t="s">
        <v>4440</v>
      </c>
      <c r="Q4301" s="145" t="str">
        <f t="shared" si="68"/>
        <v>79 - VASLES</v>
      </c>
      <c r="R4301" s="140">
        <v>44663</v>
      </c>
      <c r="S4301" s="140">
        <v>44712</v>
      </c>
    </row>
    <row r="4302" spans="14:19">
      <c r="N4302" s="133" t="s">
        <v>9177</v>
      </c>
      <c r="O4302" s="133" t="s">
        <v>9360</v>
      </c>
      <c r="P4302" s="135" t="s">
        <v>4441</v>
      </c>
      <c r="Q4302" s="145" t="str">
        <f t="shared" si="68"/>
        <v>79 - VAUSSEROUX</v>
      </c>
      <c r="R4302" s="140">
        <v>44627</v>
      </c>
      <c r="S4302" s="140">
        <v>44712</v>
      </c>
    </row>
    <row r="4303" spans="14:19">
      <c r="N4303" s="133" t="s">
        <v>9177</v>
      </c>
      <c r="O4303" s="133" t="s">
        <v>9361</v>
      </c>
      <c r="P4303" s="135" t="s">
        <v>4442</v>
      </c>
      <c r="Q4303" s="145" t="str">
        <f t="shared" si="68"/>
        <v>79 - VAUTEBIS</v>
      </c>
      <c r="R4303" s="140">
        <v>44627</v>
      </c>
      <c r="S4303" s="140">
        <v>44712</v>
      </c>
    </row>
    <row r="4304" spans="14:19" ht="24">
      <c r="N4304" s="133" t="s">
        <v>9177</v>
      </c>
      <c r="O4304" s="133" t="s">
        <v>9362</v>
      </c>
      <c r="P4304" s="135" t="s">
        <v>4443</v>
      </c>
      <c r="Q4304" s="145" t="str">
        <f t="shared" si="68"/>
        <v>79 - VERNOUX-EN-GATINE</v>
      </c>
      <c r="R4304" s="143">
        <v>44620</v>
      </c>
      <c r="S4304" s="140">
        <v>44792</v>
      </c>
    </row>
    <row r="4305" spans="14:19">
      <c r="N4305" s="133" t="s">
        <v>9177</v>
      </c>
      <c r="O4305" s="133" t="s">
        <v>9363</v>
      </c>
      <c r="P4305" s="135" t="s">
        <v>4444</v>
      </c>
      <c r="Q4305" s="145" t="str">
        <f t="shared" si="68"/>
        <v>79 - VERRUYES</v>
      </c>
      <c r="R4305" s="143">
        <v>44619</v>
      </c>
      <c r="S4305" s="140">
        <v>44741</v>
      </c>
    </row>
    <row r="4306" spans="14:19">
      <c r="N4306" s="133" t="s">
        <v>9177</v>
      </c>
      <c r="O4306" s="133" t="s">
        <v>9364</v>
      </c>
      <c r="P4306" s="135" t="s">
        <v>4445</v>
      </c>
      <c r="Q4306" s="145" t="str">
        <f t="shared" si="68"/>
        <v>79 - VIENNAY</v>
      </c>
      <c r="R4306" s="140">
        <v>44627</v>
      </c>
      <c r="S4306" s="140">
        <v>44736</v>
      </c>
    </row>
    <row r="4307" spans="14:19" ht="24">
      <c r="N4307" s="133" t="s">
        <v>9177</v>
      </c>
      <c r="O4307" s="133" t="s">
        <v>9365</v>
      </c>
      <c r="P4307" s="135" t="s">
        <v>4446</v>
      </c>
      <c r="Q4307" s="145" t="str">
        <f t="shared" si="68"/>
        <v>79 - VILLIERS-EN-PLAINE</v>
      </c>
      <c r="R4307" s="140">
        <v>44627</v>
      </c>
      <c r="S4307" s="140">
        <v>44768</v>
      </c>
    </row>
    <row r="4308" spans="14:19">
      <c r="N4308" s="133" t="s">
        <v>9177</v>
      </c>
      <c r="O4308" s="133" t="s">
        <v>9366</v>
      </c>
      <c r="P4308" s="135" t="s">
        <v>4447</v>
      </c>
      <c r="Q4308" s="145" t="str">
        <f t="shared" si="68"/>
        <v>79 - VOUHE</v>
      </c>
      <c r="R4308" s="143">
        <v>44619</v>
      </c>
      <c r="S4308" s="140">
        <v>44741</v>
      </c>
    </row>
    <row r="4309" spans="14:19">
      <c r="N4309" s="133" t="s">
        <v>9177</v>
      </c>
      <c r="O4309" s="133" t="s">
        <v>9367</v>
      </c>
      <c r="P4309" s="135" t="s">
        <v>4448</v>
      </c>
      <c r="Q4309" s="145" t="str">
        <f t="shared" si="68"/>
        <v>79 - VOUILLE</v>
      </c>
      <c r="R4309" s="140">
        <v>44630</v>
      </c>
      <c r="S4309" s="140">
        <v>44712</v>
      </c>
    </row>
    <row r="4310" spans="14:19">
      <c r="N4310" s="133" t="s">
        <v>9177</v>
      </c>
      <c r="O4310" s="133" t="s">
        <v>9368</v>
      </c>
      <c r="P4310" s="135" t="s">
        <v>4389</v>
      </c>
      <c r="Q4310" s="145" t="str">
        <f t="shared" si="68"/>
        <v>79 - VOULMENTIN</v>
      </c>
      <c r="R4310" s="140">
        <v>44624</v>
      </c>
      <c r="S4310" s="140">
        <v>44802</v>
      </c>
    </row>
    <row r="4311" spans="14:19">
      <c r="N4311" s="133" t="s">
        <v>9177</v>
      </c>
      <c r="O4311" s="133" t="s">
        <v>9369</v>
      </c>
      <c r="P4311" s="135" t="s">
        <v>4449</v>
      </c>
      <c r="Q4311" s="145" t="str">
        <f t="shared" si="68"/>
        <v>79 - XAINTRAY</v>
      </c>
      <c r="R4311" s="143">
        <v>44619</v>
      </c>
      <c r="S4311" s="140">
        <v>44729</v>
      </c>
    </row>
    <row r="4312" spans="14:19">
      <c r="N4312" s="133" t="s">
        <v>9370</v>
      </c>
      <c r="O4312" s="133" t="s">
        <v>9371</v>
      </c>
      <c r="P4312" s="135" t="s">
        <v>4450</v>
      </c>
      <c r="Q4312" s="145" t="str">
        <f t="shared" si="68"/>
        <v>80 - ABBEVILLE</v>
      </c>
      <c r="R4312" s="140">
        <v>44807</v>
      </c>
      <c r="S4312" s="140">
        <v>44874</v>
      </c>
    </row>
    <row r="4313" spans="14:19">
      <c r="N4313" s="133" t="s">
        <v>9370</v>
      </c>
      <c r="O4313" s="133" t="s">
        <v>9372</v>
      </c>
      <c r="P4313" s="135" t="s">
        <v>4451</v>
      </c>
      <c r="Q4313" s="145" t="str">
        <f t="shared" si="68"/>
        <v>80 - AGENVILLERS</v>
      </c>
      <c r="R4313" s="140">
        <v>44807</v>
      </c>
      <c r="S4313" s="140">
        <v>44874</v>
      </c>
    </row>
    <row r="4314" spans="14:19" ht="24">
      <c r="N4314" s="133" t="s">
        <v>9370</v>
      </c>
      <c r="O4314" s="133" t="s">
        <v>9373</v>
      </c>
      <c r="P4314" s="135" t="s">
        <v>4452</v>
      </c>
      <c r="Q4314" s="145" t="str">
        <f t="shared" si="68"/>
        <v>80 - AIZECOURT-LE-HAUT</v>
      </c>
      <c r="R4314" s="140">
        <v>44774</v>
      </c>
      <c r="S4314" s="140">
        <v>44805</v>
      </c>
    </row>
    <row r="4315" spans="14:19">
      <c r="N4315" s="133" t="s">
        <v>9370</v>
      </c>
      <c r="O4315" s="133" t="s">
        <v>9374</v>
      </c>
      <c r="P4315" s="135" t="s">
        <v>4453</v>
      </c>
      <c r="Q4315" s="145" t="str">
        <f t="shared" si="68"/>
        <v>80 - ALBERT</v>
      </c>
      <c r="R4315" s="140">
        <v>44807</v>
      </c>
      <c r="S4315" s="140">
        <v>44834</v>
      </c>
    </row>
    <row r="4316" spans="14:19">
      <c r="N4316" s="133" t="s">
        <v>9370</v>
      </c>
      <c r="O4316" s="133" t="s">
        <v>9375</v>
      </c>
      <c r="P4316" s="135" t="s">
        <v>4454</v>
      </c>
      <c r="Q4316" s="145" t="str">
        <f t="shared" si="68"/>
        <v>80 - ALLAINES</v>
      </c>
      <c r="R4316" s="140">
        <v>44774</v>
      </c>
      <c r="S4316" s="140">
        <v>44805</v>
      </c>
    </row>
    <row r="4317" spans="14:19">
      <c r="N4317" s="133" t="s">
        <v>9370</v>
      </c>
      <c r="O4317" s="133" t="s">
        <v>9376</v>
      </c>
      <c r="P4317" s="135" t="s">
        <v>4455</v>
      </c>
      <c r="Q4317" s="145" t="str">
        <f t="shared" si="68"/>
        <v>80 - ASSEVILLERS</v>
      </c>
      <c r="R4317" s="140">
        <v>44774</v>
      </c>
      <c r="S4317" s="140">
        <v>44805</v>
      </c>
    </row>
    <row r="4318" spans="14:19">
      <c r="N4318" s="133" t="s">
        <v>9370</v>
      </c>
      <c r="O4318" s="133" t="s">
        <v>9377</v>
      </c>
      <c r="P4318" s="135" t="s">
        <v>4276</v>
      </c>
      <c r="Q4318" s="145" t="str">
        <f t="shared" si="68"/>
        <v>80 - AUBIGNY</v>
      </c>
      <c r="R4318" s="140">
        <v>44807</v>
      </c>
      <c r="S4318" s="140">
        <v>44834</v>
      </c>
    </row>
    <row r="4319" spans="14:19">
      <c r="N4319" s="133" t="s">
        <v>9370</v>
      </c>
      <c r="O4319" s="133" t="s">
        <v>9378</v>
      </c>
      <c r="P4319" s="135" t="s">
        <v>4456</v>
      </c>
      <c r="Q4319" s="145" t="str">
        <f t="shared" si="68"/>
        <v>80 - AULT</v>
      </c>
      <c r="R4319" s="140">
        <v>44714</v>
      </c>
      <c r="S4319" s="140">
        <v>44855</v>
      </c>
    </row>
    <row r="4320" spans="14:19">
      <c r="N4320" s="133" t="s">
        <v>9370</v>
      </c>
      <c r="O4320" s="133" t="s">
        <v>9379</v>
      </c>
      <c r="P4320" s="135" t="s">
        <v>4457</v>
      </c>
      <c r="Q4320" s="145" t="str">
        <f t="shared" si="68"/>
        <v>80 - BAIZIEUX</v>
      </c>
      <c r="R4320" s="140">
        <v>44807</v>
      </c>
      <c r="S4320" s="140">
        <v>44834</v>
      </c>
    </row>
    <row r="4321" spans="14:19">
      <c r="N4321" s="133" t="s">
        <v>9370</v>
      </c>
      <c r="O4321" s="133" t="s">
        <v>9380</v>
      </c>
      <c r="P4321" s="135" t="s">
        <v>4458</v>
      </c>
      <c r="Q4321" s="145" t="str">
        <f t="shared" si="68"/>
        <v>80 - BARLEUX</v>
      </c>
      <c r="R4321" s="140">
        <v>44774</v>
      </c>
      <c r="S4321" s="140">
        <v>44805</v>
      </c>
    </row>
    <row r="4322" spans="14:19" ht="24">
      <c r="N4322" s="133" t="s">
        <v>9370</v>
      </c>
      <c r="O4322" s="133" t="s">
        <v>9381</v>
      </c>
      <c r="P4322" s="135" t="s">
        <v>4459</v>
      </c>
      <c r="Q4322" s="145" t="str">
        <f t="shared" si="68"/>
        <v>80 - BAVELINCOURT</v>
      </c>
      <c r="R4322" s="140">
        <v>44807</v>
      </c>
      <c r="S4322" s="140">
        <v>44834</v>
      </c>
    </row>
    <row r="4323" spans="14:19">
      <c r="N4323" s="133" t="s">
        <v>9370</v>
      </c>
      <c r="O4323" s="133" t="s">
        <v>9382</v>
      </c>
      <c r="P4323" s="135" t="s">
        <v>4460</v>
      </c>
      <c r="Q4323" s="145" t="str">
        <f t="shared" si="68"/>
        <v>80 - BAZENTIN</v>
      </c>
      <c r="R4323" s="140">
        <v>44774</v>
      </c>
      <c r="S4323" s="140">
        <v>44805</v>
      </c>
    </row>
    <row r="4324" spans="14:19" ht="24">
      <c r="N4324" s="133" t="s">
        <v>9370</v>
      </c>
      <c r="O4324" s="133" t="s">
        <v>9383</v>
      </c>
      <c r="P4324" s="135" t="s">
        <v>4461</v>
      </c>
      <c r="Q4324" s="145" t="str">
        <f t="shared" si="68"/>
        <v>80 - BEAUCOURT-SUR-L’HALLUE</v>
      </c>
      <c r="R4324" s="140">
        <v>44807</v>
      </c>
      <c r="S4324" s="140">
        <v>44834</v>
      </c>
    </row>
    <row r="4325" spans="14:19">
      <c r="N4325" s="133" t="s">
        <v>9370</v>
      </c>
      <c r="O4325" s="133" t="s">
        <v>9384</v>
      </c>
      <c r="P4325" s="135" t="s">
        <v>4462</v>
      </c>
      <c r="Q4325" s="145" t="str">
        <f t="shared" si="68"/>
        <v>80 - BÉHENCOURT</v>
      </c>
      <c r="R4325" s="140">
        <v>44807</v>
      </c>
      <c r="S4325" s="140">
        <v>44834</v>
      </c>
    </row>
    <row r="4326" spans="14:19" ht="24">
      <c r="N4326" s="133" t="s">
        <v>9370</v>
      </c>
      <c r="O4326" s="133" t="s">
        <v>9385</v>
      </c>
      <c r="P4326" s="135" t="s">
        <v>4463</v>
      </c>
      <c r="Q4326" s="145" t="str">
        <f t="shared" si="68"/>
        <v>80 - BELLOY-EN-SANTERRE</v>
      </c>
      <c r="R4326" s="140">
        <v>44774</v>
      </c>
      <c r="S4326" s="140">
        <v>44805</v>
      </c>
    </row>
    <row r="4327" spans="14:19" ht="24">
      <c r="N4327" s="133" t="s">
        <v>9370</v>
      </c>
      <c r="O4327" s="133" t="s">
        <v>9386</v>
      </c>
      <c r="P4327" s="135" t="s">
        <v>4464</v>
      </c>
      <c r="Q4327" s="145" t="str">
        <f t="shared" si="68"/>
        <v>80 - BERNAY-EN-PONTHIEU</v>
      </c>
      <c r="R4327" s="140">
        <v>44807</v>
      </c>
      <c r="S4327" s="140">
        <v>44874</v>
      </c>
    </row>
    <row r="4328" spans="14:19" ht="24">
      <c r="N4328" s="133" t="s">
        <v>9370</v>
      </c>
      <c r="O4328" s="133" t="s">
        <v>9387</v>
      </c>
      <c r="P4328" s="135" t="s">
        <v>4465</v>
      </c>
      <c r="Q4328" s="145" t="str">
        <f t="shared" si="68"/>
        <v>80 - BERNY-EN-SANTERRE</v>
      </c>
      <c r="R4328" s="140">
        <v>44774</v>
      </c>
      <c r="S4328" s="140">
        <v>44805</v>
      </c>
    </row>
    <row r="4329" spans="14:19">
      <c r="N4329" s="133" t="s">
        <v>9370</v>
      </c>
      <c r="O4329" s="133" t="s">
        <v>9388</v>
      </c>
      <c r="P4329" s="135" t="s">
        <v>4466</v>
      </c>
      <c r="Q4329" s="145" t="str">
        <f t="shared" si="68"/>
        <v>80 - BIACHES</v>
      </c>
      <c r="R4329" s="140">
        <v>44774</v>
      </c>
      <c r="S4329" s="140">
        <v>44805</v>
      </c>
    </row>
    <row r="4330" spans="14:19">
      <c r="N4330" s="133" t="s">
        <v>9370</v>
      </c>
      <c r="O4330" s="133" t="s">
        <v>9389</v>
      </c>
      <c r="P4330" s="135" t="s">
        <v>4467</v>
      </c>
      <c r="Q4330" s="145" t="str">
        <f t="shared" si="68"/>
        <v>80 - BOISMONT</v>
      </c>
      <c r="R4330" s="140">
        <v>44807</v>
      </c>
      <c r="S4330" s="140">
        <v>44874</v>
      </c>
    </row>
    <row r="4331" spans="14:19">
      <c r="N4331" s="133" t="s">
        <v>9370</v>
      </c>
      <c r="O4331" s="133" t="s">
        <v>9390</v>
      </c>
      <c r="P4331" s="135" t="s">
        <v>4468</v>
      </c>
      <c r="Q4331" s="145" t="str">
        <f t="shared" si="68"/>
        <v>80 - BONNAY</v>
      </c>
      <c r="R4331" s="140">
        <v>44807</v>
      </c>
      <c r="S4331" s="140">
        <v>44834</v>
      </c>
    </row>
    <row r="4332" spans="14:19" ht="24">
      <c r="N4332" s="133" t="s">
        <v>9370</v>
      </c>
      <c r="O4332" s="133" t="s">
        <v>9391</v>
      </c>
      <c r="P4332" s="135" t="s">
        <v>4469</v>
      </c>
      <c r="Q4332" s="145" t="str">
        <f t="shared" si="68"/>
        <v>80 - BOUCHAVESNES-BERGEN</v>
      </c>
      <c r="R4332" s="140">
        <v>44774</v>
      </c>
      <c r="S4332" s="140">
        <v>44805</v>
      </c>
    </row>
    <row r="4333" spans="14:19">
      <c r="N4333" s="133" t="s">
        <v>9370</v>
      </c>
      <c r="O4333" s="133" t="s">
        <v>9392</v>
      </c>
      <c r="P4333" s="135" t="s">
        <v>4470</v>
      </c>
      <c r="Q4333" s="145" t="str">
        <f t="shared" si="68"/>
        <v>80 - BOUZINCOURT</v>
      </c>
      <c r="R4333" s="140">
        <v>44807</v>
      </c>
      <c r="S4333" s="140">
        <v>44834</v>
      </c>
    </row>
    <row r="4334" spans="14:19" ht="24">
      <c r="N4334" s="133" t="s">
        <v>9370</v>
      </c>
      <c r="O4334" s="133" t="s">
        <v>9393</v>
      </c>
      <c r="P4334" s="135" t="s">
        <v>4471</v>
      </c>
      <c r="Q4334" s="145" t="str">
        <f t="shared" si="68"/>
        <v>80 - BRAY-SUR-SOMME</v>
      </c>
      <c r="R4334" s="140">
        <v>44774</v>
      </c>
      <c r="S4334" s="140">
        <v>44805</v>
      </c>
    </row>
    <row r="4335" spans="14:19">
      <c r="N4335" s="133" t="s">
        <v>9370</v>
      </c>
      <c r="O4335" s="133" t="s">
        <v>9394</v>
      </c>
      <c r="P4335" s="135" t="s">
        <v>4472</v>
      </c>
      <c r="Q4335" s="145" t="str">
        <f t="shared" si="68"/>
        <v>80 - BRESLE</v>
      </c>
      <c r="R4335" s="140">
        <v>44807</v>
      </c>
      <c r="S4335" s="140">
        <v>44834</v>
      </c>
    </row>
    <row r="4336" spans="14:19">
      <c r="N4336" s="133" t="s">
        <v>9370</v>
      </c>
      <c r="O4336" s="133" t="s">
        <v>9395</v>
      </c>
      <c r="P4336" s="135" t="s">
        <v>1500</v>
      </c>
      <c r="Q4336" s="145" t="str">
        <f t="shared" si="68"/>
        <v>80 - BRIE</v>
      </c>
      <c r="R4336" s="140">
        <v>44774</v>
      </c>
      <c r="S4336" s="140">
        <v>44805</v>
      </c>
    </row>
    <row r="4337" spans="14:19">
      <c r="N4337" s="133" t="s">
        <v>9370</v>
      </c>
      <c r="O4337" s="133" t="s">
        <v>9396</v>
      </c>
      <c r="P4337" s="135" t="s">
        <v>4473</v>
      </c>
      <c r="Q4337" s="145" t="str">
        <f t="shared" si="68"/>
        <v>80 - BRUTELLES</v>
      </c>
      <c r="R4337" s="140">
        <v>44714</v>
      </c>
      <c r="S4337" s="140">
        <v>44855</v>
      </c>
    </row>
    <row r="4338" spans="14:19" ht="24">
      <c r="N4338" s="133" t="s">
        <v>9370</v>
      </c>
      <c r="O4338" s="133" t="s">
        <v>9397</v>
      </c>
      <c r="P4338" s="135" t="s">
        <v>4474</v>
      </c>
      <c r="Q4338" s="145" t="str">
        <f t="shared" si="68"/>
        <v>80 - BUINGY-SAINT-MACLOU</v>
      </c>
      <c r="R4338" s="140">
        <v>44807</v>
      </c>
      <c r="S4338" s="140">
        <v>44874</v>
      </c>
    </row>
    <row r="4339" spans="14:19" ht="24">
      <c r="N4339" s="133" t="s">
        <v>9370</v>
      </c>
      <c r="O4339" s="133" t="s">
        <v>9398</v>
      </c>
      <c r="P4339" s="135" t="s">
        <v>4475</v>
      </c>
      <c r="Q4339" s="145" t="str">
        <f t="shared" si="68"/>
        <v>80 - BUIRE-COURCELLES</v>
      </c>
      <c r="R4339" s="140">
        <v>44774</v>
      </c>
      <c r="S4339" s="140">
        <v>44805</v>
      </c>
    </row>
    <row r="4340" spans="14:19" ht="24">
      <c r="N4340" s="133" t="s">
        <v>9370</v>
      </c>
      <c r="O4340" s="133" t="s">
        <v>9399</v>
      </c>
      <c r="P4340" s="135" t="s">
        <v>4476</v>
      </c>
      <c r="Q4340" s="145" t="str">
        <f t="shared" si="68"/>
        <v>80 - BUIRE-SUR-L’ANCRE</v>
      </c>
      <c r="R4340" s="140">
        <v>44807</v>
      </c>
      <c r="S4340" s="140">
        <v>44834</v>
      </c>
    </row>
    <row r="4341" spans="14:19">
      <c r="N4341" s="133" t="s">
        <v>9370</v>
      </c>
      <c r="O4341" s="133" t="s">
        <v>9400</v>
      </c>
      <c r="P4341" s="135" t="s">
        <v>4477</v>
      </c>
      <c r="Q4341" s="145" t="str">
        <f t="shared" si="68"/>
        <v>80 - BUSSU</v>
      </c>
      <c r="R4341" s="140">
        <v>44774</v>
      </c>
      <c r="S4341" s="140">
        <v>44805</v>
      </c>
    </row>
    <row r="4342" spans="14:19" ht="24">
      <c r="N4342" s="133" t="s">
        <v>9370</v>
      </c>
      <c r="O4342" s="133" t="s">
        <v>9401</v>
      </c>
      <c r="P4342" s="135" t="s">
        <v>4478</v>
      </c>
      <c r="Q4342" s="145" t="str">
        <f t="shared" si="68"/>
        <v>80 - BUSSY-LÈS-DAOURS</v>
      </c>
      <c r="R4342" s="140">
        <v>44807</v>
      </c>
      <c r="S4342" s="140">
        <v>44834</v>
      </c>
    </row>
    <row r="4343" spans="14:19">
      <c r="N4343" s="133" t="s">
        <v>9370</v>
      </c>
      <c r="O4343" s="133" t="s">
        <v>9402</v>
      </c>
      <c r="P4343" s="135" t="s">
        <v>4479</v>
      </c>
      <c r="Q4343" s="145" t="str">
        <f t="shared" si="68"/>
        <v>80 - CAHON</v>
      </c>
      <c r="R4343" s="140">
        <v>44807</v>
      </c>
      <c r="S4343" s="140">
        <v>44874</v>
      </c>
    </row>
    <row r="4344" spans="14:19">
      <c r="N4344" s="133" t="s">
        <v>9370</v>
      </c>
      <c r="O4344" s="133" t="s">
        <v>9403</v>
      </c>
      <c r="P4344" s="135" t="s">
        <v>4480</v>
      </c>
      <c r="Q4344" s="145" t="str">
        <f t="shared" si="68"/>
        <v>80 - CAMBRON</v>
      </c>
      <c r="R4344" s="140">
        <v>44807</v>
      </c>
      <c r="S4344" s="140">
        <v>44874</v>
      </c>
    </row>
    <row r="4345" spans="14:19">
      <c r="N4345" s="133" t="s">
        <v>9370</v>
      </c>
      <c r="O4345" s="133" t="s">
        <v>9404</v>
      </c>
      <c r="P4345" s="135" t="s">
        <v>4481</v>
      </c>
      <c r="Q4345" s="145" t="str">
        <f t="shared" si="68"/>
        <v>80 - CANCHY</v>
      </c>
      <c r="R4345" s="140">
        <v>44807</v>
      </c>
      <c r="S4345" s="140">
        <v>44874</v>
      </c>
    </row>
    <row r="4346" spans="14:19">
      <c r="N4346" s="133" t="s">
        <v>9370</v>
      </c>
      <c r="O4346" s="133" t="s">
        <v>9405</v>
      </c>
      <c r="P4346" s="135" t="s">
        <v>4482</v>
      </c>
      <c r="Q4346" s="145" t="str">
        <f t="shared" si="68"/>
        <v>80 - CAOURS</v>
      </c>
      <c r="R4346" s="140">
        <v>44807</v>
      </c>
      <c r="S4346" s="140">
        <v>44874</v>
      </c>
    </row>
    <row r="4347" spans="14:19">
      <c r="N4347" s="133" t="s">
        <v>9370</v>
      </c>
      <c r="O4347" s="133" t="s">
        <v>9406</v>
      </c>
      <c r="P4347" s="135" t="s">
        <v>4483</v>
      </c>
      <c r="Q4347" s="145" t="str">
        <f t="shared" si="68"/>
        <v>80 - CAPPY</v>
      </c>
      <c r="R4347" s="140">
        <v>44774</v>
      </c>
      <c r="S4347" s="140">
        <v>44805</v>
      </c>
    </row>
    <row r="4348" spans="14:19" ht="24">
      <c r="N4348" s="133" t="s">
        <v>9370</v>
      </c>
      <c r="O4348" s="133" t="s">
        <v>9407</v>
      </c>
      <c r="P4348" s="135" t="s">
        <v>4541</v>
      </c>
      <c r="Q4348" s="145" t="str">
        <f t="shared" si="68"/>
        <v>80 - CARNOY-MAMETZ</v>
      </c>
      <c r="R4348" s="140">
        <v>44774</v>
      </c>
      <c r="S4348" s="140">
        <v>44805</v>
      </c>
    </row>
    <row r="4349" spans="14:19" ht="24">
      <c r="N4349" s="133" t="s">
        <v>9370</v>
      </c>
      <c r="O4349" s="133" t="s">
        <v>9408</v>
      </c>
      <c r="P4349" s="135" t="s">
        <v>4484</v>
      </c>
      <c r="Q4349" s="145" t="str">
        <f t="shared" si="68"/>
        <v>80 - CAYEUX-SUR-MER</v>
      </c>
      <c r="R4349" s="140">
        <v>44714</v>
      </c>
      <c r="S4349" s="140">
        <v>44870</v>
      </c>
    </row>
    <row r="4350" spans="14:19">
      <c r="N4350" s="133" t="s">
        <v>9370</v>
      </c>
      <c r="O4350" s="133" t="s">
        <v>9409</v>
      </c>
      <c r="P4350" s="135" t="s">
        <v>4485</v>
      </c>
      <c r="Q4350" s="145" t="str">
        <f t="shared" si="68"/>
        <v>80 - CERISY</v>
      </c>
      <c r="R4350" s="140">
        <v>44807</v>
      </c>
      <c r="S4350" s="140">
        <v>44834</v>
      </c>
    </row>
    <row r="4351" spans="14:19">
      <c r="N4351" s="133" t="s">
        <v>9370</v>
      </c>
      <c r="O4351" s="133" t="s">
        <v>9410</v>
      </c>
      <c r="P4351" s="135" t="s">
        <v>4486</v>
      </c>
      <c r="Q4351" s="145" t="str">
        <f t="shared" si="68"/>
        <v>80 - CHIPILLY</v>
      </c>
      <c r="R4351" s="140">
        <v>44807</v>
      </c>
      <c r="S4351" s="140">
        <v>44834</v>
      </c>
    </row>
    <row r="4352" spans="14:19">
      <c r="N4352" s="133" t="s">
        <v>9370</v>
      </c>
      <c r="O4352" s="133" t="s">
        <v>9411</v>
      </c>
      <c r="P4352" s="135" t="s">
        <v>4487</v>
      </c>
      <c r="Q4352" s="145" t="str">
        <f t="shared" si="68"/>
        <v>80 - CHUIGNES</v>
      </c>
      <c r="R4352" s="140">
        <v>44774</v>
      </c>
      <c r="S4352" s="140">
        <v>44805</v>
      </c>
    </row>
    <row r="4353" spans="14:19" ht="24">
      <c r="N4353" s="133" t="s">
        <v>9370</v>
      </c>
      <c r="O4353" s="133" t="s">
        <v>9412</v>
      </c>
      <c r="P4353" s="135" t="s">
        <v>4488</v>
      </c>
      <c r="Q4353" s="145" t="str">
        <f t="shared" si="68"/>
        <v>80 - CLÉRY-SUR-SOMME</v>
      </c>
      <c r="R4353" s="140">
        <v>44774</v>
      </c>
      <c r="S4353" s="140">
        <v>44805</v>
      </c>
    </row>
    <row r="4354" spans="14:19">
      <c r="N4354" s="133" t="s">
        <v>9370</v>
      </c>
      <c r="O4354" s="133" t="s">
        <v>9413</v>
      </c>
      <c r="P4354" s="135" t="s">
        <v>4489</v>
      </c>
      <c r="Q4354" s="145" t="str">
        <f t="shared" si="68"/>
        <v>80 - COMBLES</v>
      </c>
      <c r="R4354" s="140">
        <v>44774</v>
      </c>
      <c r="S4354" s="140">
        <v>44805</v>
      </c>
    </row>
    <row r="4355" spans="14:19">
      <c r="N4355" s="133" t="s">
        <v>9370</v>
      </c>
      <c r="O4355" s="133" t="s">
        <v>9414</v>
      </c>
      <c r="P4355" s="135" t="s">
        <v>4490</v>
      </c>
      <c r="Q4355" s="145" t="str">
        <f t="shared" si="68"/>
        <v>80 - CONTAY</v>
      </c>
      <c r="R4355" s="140">
        <v>44807</v>
      </c>
      <c r="S4355" s="140">
        <v>44834</v>
      </c>
    </row>
    <row r="4356" spans="14:19">
      <c r="N4356" s="133" t="s">
        <v>9370</v>
      </c>
      <c r="O4356" s="133" t="s">
        <v>9415</v>
      </c>
      <c r="P4356" s="135" t="s">
        <v>4491</v>
      </c>
      <c r="Q4356" s="145" t="str">
        <f t="shared" si="68"/>
        <v>80 - CORBIE</v>
      </c>
      <c r="R4356" s="140">
        <v>44807</v>
      </c>
      <c r="S4356" s="140">
        <v>44834</v>
      </c>
    </row>
    <row r="4357" spans="14:19" ht="24">
      <c r="N4357" s="133" t="s">
        <v>9370</v>
      </c>
      <c r="O4357" s="133" t="s">
        <v>9416</v>
      </c>
      <c r="P4357" s="135" t="s">
        <v>4492</v>
      </c>
      <c r="Q4357" s="145" t="str">
        <f t="shared" si="68"/>
        <v>80 - CRÉCY-EN-PONTHIEU</v>
      </c>
      <c r="R4357" s="140">
        <v>44807</v>
      </c>
      <c r="S4357" s="140">
        <v>44874</v>
      </c>
    </row>
    <row r="4358" spans="14:19">
      <c r="N4358" s="133" t="s">
        <v>9370</v>
      </c>
      <c r="O4358" s="133" t="s">
        <v>9417</v>
      </c>
      <c r="P4358" s="135" t="s">
        <v>4494</v>
      </c>
      <c r="Q4358" s="145" t="str">
        <f t="shared" si="68"/>
        <v>80 - CURLU</v>
      </c>
      <c r="R4358" s="140">
        <v>44774</v>
      </c>
      <c r="S4358" s="140">
        <v>44805</v>
      </c>
    </row>
    <row r="4359" spans="14:19">
      <c r="N4359" s="133" t="s">
        <v>9370</v>
      </c>
      <c r="O4359" s="133" t="s">
        <v>9418</v>
      </c>
      <c r="P4359" s="135" t="s">
        <v>4495</v>
      </c>
      <c r="Q4359" s="145" t="str">
        <f t="shared" si="68"/>
        <v>80 - DAOURS</v>
      </c>
      <c r="R4359" s="140">
        <v>44807</v>
      </c>
      <c r="S4359" s="140">
        <v>44834</v>
      </c>
    </row>
    <row r="4360" spans="14:19" ht="24">
      <c r="N4360" s="133" t="s">
        <v>9370</v>
      </c>
      <c r="O4360" s="133" t="s">
        <v>9419</v>
      </c>
      <c r="P4360" s="135" t="s">
        <v>4496</v>
      </c>
      <c r="Q4360" s="145" t="str">
        <f t="shared" si="68"/>
        <v>80 - DERNANCOURT</v>
      </c>
      <c r="R4360" s="140">
        <v>44807</v>
      </c>
      <c r="S4360" s="140">
        <v>44834</v>
      </c>
    </row>
    <row r="4361" spans="14:19">
      <c r="N4361" s="133" t="s">
        <v>9370</v>
      </c>
      <c r="O4361" s="133" t="s">
        <v>9420</v>
      </c>
      <c r="P4361" s="135" t="s">
        <v>4497</v>
      </c>
      <c r="Q4361" s="145" t="str">
        <f t="shared" si="68"/>
        <v>80 - DOINGT</v>
      </c>
      <c r="R4361" s="140">
        <v>44774</v>
      </c>
      <c r="S4361" s="140">
        <v>44805</v>
      </c>
    </row>
    <row r="4362" spans="14:19" ht="36">
      <c r="N4362" s="133" t="s">
        <v>9370</v>
      </c>
      <c r="O4362" s="133" t="s">
        <v>9421</v>
      </c>
      <c r="P4362" s="135" t="s">
        <v>4498</v>
      </c>
      <c r="Q4362" s="145" t="str">
        <f t="shared" si="68"/>
        <v>80 - DOMPIERRE-BECQUINCOURT</v>
      </c>
      <c r="R4362" s="140">
        <v>44774</v>
      </c>
      <c r="S4362" s="140">
        <v>44805</v>
      </c>
    </row>
    <row r="4363" spans="14:19">
      <c r="N4363" s="133" t="s">
        <v>9370</v>
      </c>
      <c r="O4363" s="133" t="s">
        <v>9422</v>
      </c>
      <c r="P4363" s="135" t="s">
        <v>4499</v>
      </c>
      <c r="Q4363" s="145" t="str">
        <f t="shared" ref="Q4363:Q4426" si="69">CONCATENATE(N4363," - ",P4363)</f>
        <v>80 - DOMVAST</v>
      </c>
      <c r="R4363" s="140">
        <v>44807</v>
      </c>
      <c r="S4363" s="140">
        <v>44874</v>
      </c>
    </row>
    <row r="4364" spans="14:19">
      <c r="N4364" s="133" t="s">
        <v>9370</v>
      </c>
      <c r="O4364" s="133" t="s">
        <v>9423</v>
      </c>
      <c r="P4364" s="135" t="s">
        <v>4500</v>
      </c>
      <c r="Q4364" s="145" t="str">
        <f t="shared" si="69"/>
        <v>80 - DRIENCOURT</v>
      </c>
      <c r="R4364" s="140">
        <v>44774</v>
      </c>
      <c r="S4364" s="140">
        <v>44805</v>
      </c>
    </row>
    <row r="4365" spans="14:19">
      <c r="N4365" s="133" t="s">
        <v>9370</v>
      </c>
      <c r="O4365" s="133" t="s">
        <v>9424</v>
      </c>
      <c r="P4365" s="135" t="s">
        <v>4501</v>
      </c>
      <c r="Q4365" s="145" t="str">
        <f t="shared" si="69"/>
        <v>80 - DRUCAT</v>
      </c>
      <c r="R4365" s="140">
        <v>44807</v>
      </c>
      <c r="S4365" s="140">
        <v>44874</v>
      </c>
    </row>
    <row r="4366" spans="14:19" ht="24">
      <c r="N4366" s="133" t="s">
        <v>9370</v>
      </c>
      <c r="O4366" s="133" t="s">
        <v>9425</v>
      </c>
      <c r="P4366" s="135" t="s">
        <v>4502</v>
      </c>
      <c r="Q4366" s="145" t="str">
        <f t="shared" si="69"/>
        <v>80 - ECLUSIER-VAUX</v>
      </c>
      <c r="R4366" s="140">
        <v>44774</v>
      </c>
      <c r="S4366" s="140">
        <v>44805</v>
      </c>
    </row>
    <row r="4367" spans="14:19">
      <c r="N4367" s="133" t="s">
        <v>9370</v>
      </c>
      <c r="O4367" s="133" t="s">
        <v>9426</v>
      </c>
      <c r="P4367" s="135" t="s">
        <v>4503</v>
      </c>
      <c r="Q4367" s="145" t="str">
        <f t="shared" si="69"/>
        <v>80 - ESTRÉBOEUF</v>
      </c>
      <c r="R4367" s="140">
        <v>44819</v>
      </c>
      <c r="S4367" s="140">
        <v>44874</v>
      </c>
    </row>
    <row r="4368" spans="14:19" ht="24">
      <c r="N4368" s="133" t="s">
        <v>9370</v>
      </c>
      <c r="O4368" s="133" t="s">
        <v>9427</v>
      </c>
      <c r="P4368" s="135" t="s">
        <v>4504</v>
      </c>
      <c r="Q4368" s="145" t="str">
        <f t="shared" si="69"/>
        <v>80 - ESTREES-DENIECOURT</v>
      </c>
      <c r="R4368" s="140">
        <v>44774</v>
      </c>
      <c r="S4368" s="140">
        <v>44805</v>
      </c>
    </row>
    <row r="4369" spans="14:19">
      <c r="N4369" s="133" t="s">
        <v>9370</v>
      </c>
      <c r="O4369" s="133" t="s">
        <v>9428</v>
      </c>
      <c r="P4369" s="135" t="s">
        <v>4505</v>
      </c>
      <c r="Q4369" s="145" t="str">
        <f t="shared" si="69"/>
        <v>80 - ETERPIGNY</v>
      </c>
      <c r="R4369" s="140">
        <v>44774</v>
      </c>
      <c r="S4369" s="140">
        <v>44805</v>
      </c>
    </row>
    <row r="4370" spans="14:19" ht="24">
      <c r="N4370" s="133" t="s">
        <v>9370</v>
      </c>
      <c r="O4370" s="133" t="s">
        <v>9429</v>
      </c>
      <c r="P4370" s="135" t="s">
        <v>4506</v>
      </c>
      <c r="Q4370" s="145" t="str">
        <f t="shared" si="69"/>
        <v>80 - ETINEHEM-MÉRICOURT</v>
      </c>
      <c r="R4370" s="140">
        <v>44807</v>
      </c>
      <c r="S4370" s="140">
        <v>44834</v>
      </c>
    </row>
    <row r="4371" spans="14:19">
      <c r="N4371" s="133" t="s">
        <v>9370</v>
      </c>
      <c r="O4371" s="133" t="s">
        <v>9430</v>
      </c>
      <c r="P4371" s="135" t="s">
        <v>4507</v>
      </c>
      <c r="Q4371" s="145" t="str">
        <f t="shared" si="69"/>
        <v>80 - FAVIÈRES</v>
      </c>
      <c r="R4371" s="140">
        <v>44736</v>
      </c>
      <c r="S4371" s="140">
        <v>44874</v>
      </c>
    </row>
    <row r="4372" spans="14:19">
      <c r="N4372" s="133" t="s">
        <v>9370</v>
      </c>
      <c r="O4372" s="133" t="s">
        <v>9431</v>
      </c>
      <c r="P4372" s="135" t="s">
        <v>4508</v>
      </c>
      <c r="Q4372" s="145" t="str">
        <f t="shared" si="69"/>
        <v>80 - FAY</v>
      </c>
      <c r="R4372" s="140">
        <v>44774</v>
      </c>
      <c r="S4372" s="140">
        <v>44805</v>
      </c>
    </row>
    <row r="4373" spans="14:19">
      <c r="N4373" s="133" t="s">
        <v>9370</v>
      </c>
      <c r="O4373" s="133" t="s">
        <v>9432</v>
      </c>
      <c r="P4373" s="135" t="s">
        <v>4509</v>
      </c>
      <c r="Q4373" s="145" t="str">
        <f t="shared" si="69"/>
        <v>80 - FEUILLÈRES</v>
      </c>
      <c r="R4373" s="140">
        <v>44774</v>
      </c>
      <c r="S4373" s="140">
        <v>44805</v>
      </c>
    </row>
    <row r="4374" spans="14:19">
      <c r="N4374" s="133" t="s">
        <v>9370</v>
      </c>
      <c r="O4374" s="133" t="s">
        <v>9433</v>
      </c>
      <c r="P4374" s="135" t="s">
        <v>4510</v>
      </c>
      <c r="Q4374" s="145" t="str">
        <f t="shared" si="69"/>
        <v>80 - FLAUCOURT</v>
      </c>
      <c r="R4374" s="140">
        <v>44774</v>
      </c>
      <c r="S4374" s="140">
        <v>44805</v>
      </c>
    </row>
    <row r="4375" spans="14:19" ht="24">
      <c r="N4375" s="133" t="s">
        <v>9370</v>
      </c>
      <c r="O4375" s="133" t="s">
        <v>9434</v>
      </c>
      <c r="P4375" s="135" t="s">
        <v>4511</v>
      </c>
      <c r="Q4375" s="145" t="str">
        <f t="shared" si="69"/>
        <v>80 - FONTAINE-LÈS-CAPPY</v>
      </c>
      <c r="R4375" s="140">
        <v>44774</v>
      </c>
      <c r="S4375" s="140">
        <v>44805</v>
      </c>
    </row>
    <row r="4376" spans="14:19" ht="24">
      <c r="N4376" s="133" t="s">
        <v>9370</v>
      </c>
      <c r="O4376" s="133" t="s">
        <v>9435</v>
      </c>
      <c r="P4376" s="135" t="s">
        <v>4512</v>
      </c>
      <c r="Q4376" s="145" t="str">
        <f t="shared" si="69"/>
        <v>80 - FONTAINE-SUR-MAYE</v>
      </c>
      <c r="R4376" s="140">
        <v>44807</v>
      </c>
      <c r="S4376" s="140">
        <v>44874</v>
      </c>
    </row>
    <row r="4377" spans="14:19" ht="24">
      <c r="N4377" s="133" t="s">
        <v>9370</v>
      </c>
      <c r="O4377" s="133" t="s">
        <v>9436</v>
      </c>
      <c r="P4377" s="135" t="s">
        <v>4513</v>
      </c>
      <c r="Q4377" s="145" t="str">
        <f t="shared" si="69"/>
        <v>80 - FOREST-L’ABBAYE</v>
      </c>
      <c r="R4377" s="140">
        <v>44807</v>
      </c>
      <c r="S4377" s="140">
        <v>44874</v>
      </c>
    </row>
    <row r="4378" spans="14:19" ht="24">
      <c r="N4378" s="133" t="s">
        <v>9370</v>
      </c>
      <c r="O4378" s="133" t="s">
        <v>9437</v>
      </c>
      <c r="P4378" s="135" t="s">
        <v>4514</v>
      </c>
      <c r="Q4378" s="145" t="str">
        <f t="shared" si="69"/>
        <v>80 - FOREST-MONTIERS</v>
      </c>
      <c r="R4378" s="140">
        <v>44807</v>
      </c>
      <c r="S4378" s="140">
        <v>44874</v>
      </c>
    </row>
    <row r="4379" spans="14:19" ht="24">
      <c r="N4379" s="133" t="s">
        <v>9370</v>
      </c>
      <c r="O4379" s="133" t="s">
        <v>9438</v>
      </c>
      <c r="P4379" s="135" t="s">
        <v>4515</v>
      </c>
      <c r="Q4379" s="145" t="str">
        <f t="shared" si="69"/>
        <v>80 - FORT-MAHON-PLAGE</v>
      </c>
      <c r="R4379" s="140">
        <v>44692</v>
      </c>
      <c r="S4379" s="140">
        <v>44870</v>
      </c>
    </row>
    <row r="4380" spans="14:19" ht="36">
      <c r="N4380" s="133" t="s">
        <v>9370</v>
      </c>
      <c r="O4380" s="133" t="s">
        <v>9439</v>
      </c>
      <c r="P4380" s="135" t="s">
        <v>4516</v>
      </c>
      <c r="Q4380" s="145" t="str">
        <f t="shared" si="69"/>
        <v>80 - FOUCAUCOURT-EN-SANTERRE</v>
      </c>
      <c r="R4380" s="140">
        <v>44774</v>
      </c>
      <c r="S4380" s="140">
        <v>44805</v>
      </c>
    </row>
    <row r="4381" spans="14:19">
      <c r="N4381" s="133" t="s">
        <v>9370</v>
      </c>
      <c r="O4381" s="133" t="s">
        <v>9440</v>
      </c>
      <c r="P4381" s="135" t="s">
        <v>4517</v>
      </c>
      <c r="Q4381" s="145" t="str">
        <f t="shared" si="69"/>
        <v>80 - FOUILLOY</v>
      </c>
      <c r="R4381" s="140">
        <v>44807</v>
      </c>
      <c r="S4381" s="140">
        <v>44834</v>
      </c>
    </row>
    <row r="4382" spans="14:19">
      <c r="N4382" s="133" t="s">
        <v>9370</v>
      </c>
      <c r="O4382" s="133" t="s">
        <v>9441</v>
      </c>
      <c r="P4382" s="135" t="s">
        <v>4518</v>
      </c>
      <c r="Q4382" s="145" t="str">
        <f t="shared" si="69"/>
        <v>80 - FRANVILLERS</v>
      </c>
      <c r="R4382" s="140">
        <v>44807</v>
      </c>
      <c r="S4382" s="140">
        <v>44834</v>
      </c>
    </row>
    <row r="4383" spans="14:19" ht="24">
      <c r="N4383" s="133" t="s">
        <v>9370</v>
      </c>
      <c r="O4383" s="133" t="s">
        <v>9442</v>
      </c>
      <c r="P4383" s="135" t="s">
        <v>4519</v>
      </c>
      <c r="Q4383" s="145" t="str">
        <f t="shared" si="69"/>
        <v>80 - FRÉCHENCOURT</v>
      </c>
      <c r="R4383" s="140">
        <v>44807</v>
      </c>
      <c r="S4383" s="140">
        <v>44834</v>
      </c>
    </row>
    <row r="4384" spans="14:19">
      <c r="N4384" s="133" t="s">
        <v>9370</v>
      </c>
      <c r="O4384" s="133" t="s">
        <v>9443</v>
      </c>
      <c r="P4384" s="135" t="s">
        <v>4520</v>
      </c>
      <c r="Q4384" s="145" t="str">
        <f t="shared" si="69"/>
        <v>80 - FRISE</v>
      </c>
      <c r="R4384" s="140">
        <v>44774</v>
      </c>
      <c r="S4384" s="140">
        <v>44805</v>
      </c>
    </row>
    <row r="4385" spans="14:19">
      <c r="N4385" s="133" t="s">
        <v>9370</v>
      </c>
      <c r="O4385" s="133" t="s">
        <v>9444</v>
      </c>
      <c r="P4385" s="135" t="s">
        <v>4521</v>
      </c>
      <c r="Q4385" s="145" t="str">
        <f t="shared" si="69"/>
        <v>80 - FROYELLES</v>
      </c>
      <c r="R4385" s="140">
        <v>44807</v>
      </c>
      <c r="S4385" s="140">
        <v>44874</v>
      </c>
    </row>
    <row r="4386" spans="14:19">
      <c r="N4386" s="133" t="s">
        <v>9370</v>
      </c>
      <c r="O4386" s="133" t="s">
        <v>9445</v>
      </c>
      <c r="P4386" s="135" t="s">
        <v>4522</v>
      </c>
      <c r="Q4386" s="145" t="str">
        <f t="shared" si="69"/>
        <v>80 - GINCHY</v>
      </c>
      <c r="R4386" s="140">
        <v>44774</v>
      </c>
      <c r="S4386" s="140">
        <v>44805</v>
      </c>
    </row>
    <row r="4387" spans="14:19" ht="24">
      <c r="N4387" s="133" t="s">
        <v>9370</v>
      </c>
      <c r="O4387" s="133" t="s">
        <v>9446</v>
      </c>
      <c r="P4387" s="135" t="s">
        <v>4523</v>
      </c>
      <c r="Q4387" s="145" t="str">
        <f t="shared" si="69"/>
        <v>80 - GRAND-LAVIERS</v>
      </c>
      <c r="R4387" s="140">
        <v>44807</v>
      </c>
      <c r="S4387" s="140">
        <v>44874</v>
      </c>
    </row>
    <row r="4388" spans="14:19">
      <c r="N4388" s="133" t="s">
        <v>9370</v>
      </c>
      <c r="O4388" s="133" t="s">
        <v>9447</v>
      </c>
      <c r="P4388" s="135" t="s">
        <v>4524</v>
      </c>
      <c r="Q4388" s="145" t="str">
        <f t="shared" si="69"/>
        <v>80 - GUILLEMONT</v>
      </c>
      <c r="R4388" s="140">
        <v>44774</v>
      </c>
      <c r="S4388" s="140">
        <v>44805</v>
      </c>
    </row>
    <row r="4389" spans="14:19">
      <c r="N4389" s="133" t="s">
        <v>9370</v>
      </c>
      <c r="O4389" s="133" t="s">
        <v>9448</v>
      </c>
      <c r="P4389" s="135" t="s">
        <v>4526</v>
      </c>
      <c r="Q4389" s="145" t="str">
        <f t="shared" si="69"/>
        <v>80 - HAMELET</v>
      </c>
      <c r="R4389" s="140">
        <v>44807</v>
      </c>
      <c r="S4389" s="140">
        <v>44834</v>
      </c>
    </row>
    <row r="4390" spans="14:19" ht="24">
      <c r="N4390" s="133" t="s">
        <v>9370</v>
      </c>
      <c r="O4390" s="133" t="s">
        <v>9449</v>
      </c>
      <c r="P4390" s="135" t="s">
        <v>4527</v>
      </c>
      <c r="Q4390" s="145" t="str">
        <f t="shared" si="69"/>
        <v>80 - HARDECOURT-AUX-BOIS</v>
      </c>
      <c r="R4390" s="140">
        <v>44774</v>
      </c>
      <c r="S4390" s="140">
        <v>44805</v>
      </c>
    </row>
    <row r="4391" spans="14:19" ht="24">
      <c r="N4391" s="133" t="s">
        <v>9370</v>
      </c>
      <c r="O4391" s="133" t="s">
        <v>9450</v>
      </c>
      <c r="P4391" s="135" t="s">
        <v>4528</v>
      </c>
      <c r="Q4391" s="145" t="str">
        <f t="shared" si="69"/>
        <v>80 - HAUTVILLERS-OUVILLE</v>
      </c>
      <c r="R4391" s="140">
        <v>44807</v>
      </c>
      <c r="S4391" s="140">
        <v>44874</v>
      </c>
    </row>
    <row r="4392" spans="14:19">
      <c r="N4392" s="133" t="s">
        <v>9370</v>
      </c>
      <c r="O4392" s="133" t="s">
        <v>9451</v>
      </c>
      <c r="P4392" s="135" t="s">
        <v>4529</v>
      </c>
      <c r="Q4392" s="145" t="str">
        <f t="shared" si="69"/>
        <v>80 - HEILLY</v>
      </c>
      <c r="R4392" s="140">
        <v>44807</v>
      </c>
      <c r="S4392" s="140">
        <v>44834</v>
      </c>
    </row>
    <row r="4393" spans="14:19">
      <c r="N4393" s="133" t="s">
        <v>9370</v>
      </c>
      <c r="O4393" s="133" t="s">
        <v>9452</v>
      </c>
      <c r="P4393" s="135" t="s">
        <v>4530</v>
      </c>
      <c r="Q4393" s="145" t="str">
        <f t="shared" si="69"/>
        <v>80 - HEM-MONACU</v>
      </c>
      <c r="R4393" s="140">
        <v>44774</v>
      </c>
      <c r="S4393" s="140">
        <v>44805</v>
      </c>
    </row>
    <row r="4394" spans="14:19">
      <c r="N4394" s="133" t="s">
        <v>9370</v>
      </c>
      <c r="O4394" s="133" t="s">
        <v>9453</v>
      </c>
      <c r="P4394" s="135" t="s">
        <v>4531</v>
      </c>
      <c r="Q4394" s="145" t="str">
        <f t="shared" si="69"/>
        <v>80 - HÉNENCOURT</v>
      </c>
      <c r="R4394" s="140">
        <v>44807</v>
      </c>
      <c r="S4394" s="140">
        <v>44834</v>
      </c>
    </row>
    <row r="4395" spans="14:19">
      <c r="N4395" s="133" t="s">
        <v>9370</v>
      </c>
      <c r="O4395" s="133" t="s">
        <v>9454</v>
      </c>
      <c r="P4395" s="135" t="s">
        <v>4532</v>
      </c>
      <c r="Q4395" s="145" t="str">
        <f t="shared" si="69"/>
        <v>80 - HERBÉCOURT</v>
      </c>
      <c r="R4395" s="140">
        <v>44774</v>
      </c>
      <c r="S4395" s="140">
        <v>44805</v>
      </c>
    </row>
    <row r="4396" spans="14:19">
      <c r="N4396" s="133" t="s">
        <v>9370</v>
      </c>
      <c r="O4396" s="133" t="s">
        <v>9455</v>
      </c>
      <c r="P4396" s="135" t="s">
        <v>4533</v>
      </c>
      <c r="Q4396" s="145" t="str">
        <f t="shared" si="69"/>
        <v>80 - LAHOUSSOYE</v>
      </c>
      <c r="R4396" s="140">
        <v>44807</v>
      </c>
      <c r="S4396" s="140">
        <v>44834</v>
      </c>
    </row>
    <row r="4397" spans="14:19" ht="24">
      <c r="N4397" s="133" t="s">
        <v>9370</v>
      </c>
      <c r="O4397" s="133" t="s">
        <v>9456</v>
      </c>
      <c r="P4397" s="135" t="s">
        <v>4534</v>
      </c>
      <c r="Q4397" s="145" t="str">
        <f t="shared" si="69"/>
        <v>80 - LAMOTTE-BULEUX</v>
      </c>
      <c r="R4397" s="140">
        <v>44807</v>
      </c>
      <c r="S4397" s="140">
        <v>44874</v>
      </c>
    </row>
    <row r="4398" spans="14:19" ht="24">
      <c r="N4398" s="133" t="s">
        <v>9370</v>
      </c>
      <c r="O4398" s="133" t="s">
        <v>9457</v>
      </c>
      <c r="P4398" s="135" t="s">
        <v>4535</v>
      </c>
      <c r="Q4398" s="145" t="str">
        <f t="shared" si="69"/>
        <v>80 - LAMOTTE-WARFUSÉE</v>
      </c>
      <c r="R4398" s="140">
        <v>44807</v>
      </c>
      <c r="S4398" s="140">
        <v>44834</v>
      </c>
    </row>
    <row r="4399" spans="14:19">
      <c r="N4399" s="133" t="s">
        <v>9370</v>
      </c>
      <c r="O4399" s="133" t="s">
        <v>9458</v>
      </c>
      <c r="P4399" s="135" t="s">
        <v>4536</v>
      </c>
      <c r="Q4399" s="145" t="str">
        <f t="shared" si="69"/>
        <v>80 - LANCHÈRES</v>
      </c>
      <c r="R4399" s="140">
        <v>44714</v>
      </c>
      <c r="S4399" s="140">
        <v>44870</v>
      </c>
    </row>
    <row r="4400" spans="14:19">
      <c r="N4400" s="133" t="s">
        <v>9370</v>
      </c>
      <c r="O4400" s="133" t="s">
        <v>9459</v>
      </c>
      <c r="P4400" s="135" t="s">
        <v>4537</v>
      </c>
      <c r="Q4400" s="145" t="str">
        <f t="shared" si="69"/>
        <v>80 - LAVIÉVILLE</v>
      </c>
      <c r="R4400" s="140">
        <v>44807</v>
      </c>
      <c r="S4400" s="140">
        <v>44834</v>
      </c>
    </row>
    <row r="4401" spans="14:19">
      <c r="N4401" s="133" t="s">
        <v>9370</v>
      </c>
      <c r="O4401" s="133" t="s">
        <v>9460</v>
      </c>
      <c r="P4401" s="135" t="s">
        <v>4493</v>
      </c>
      <c r="Q4401" s="145" t="str">
        <f t="shared" si="69"/>
        <v>80 - LE CROTOY</v>
      </c>
      <c r="R4401" s="140">
        <v>44692</v>
      </c>
      <c r="S4401" s="140">
        <v>44870</v>
      </c>
    </row>
    <row r="4402" spans="14:19">
      <c r="N4402" s="133" t="s">
        <v>9370</v>
      </c>
      <c r="O4402" s="133" t="s">
        <v>9461</v>
      </c>
      <c r="P4402" s="135" t="s">
        <v>4525</v>
      </c>
      <c r="Q4402" s="145" t="str">
        <f t="shared" si="69"/>
        <v>80 - LE HAMEL</v>
      </c>
      <c r="R4402" s="140">
        <v>44807</v>
      </c>
      <c r="S4402" s="140">
        <v>44834</v>
      </c>
    </row>
    <row r="4403" spans="14:19">
      <c r="N4403" s="133" t="s">
        <v>9370</v>
      </c>
      <c r="O4403" s="133" t="s">
        <v>9462</v>
      </c>
      <c r="P4403" s="135" t="s">
        <v>4582</v>
      </c>
      <c r="Q4403" s="145" t="str">
        <f t="shared" si="69"/>
        <v>80 - LE TITRE</v>
      </c>
      <c r="R4403" s="140">
        <v>44807</v>
      </c>
      <c r="S4403" s="140">
        <v>44874</v>
      </c>
    </row>
    <row r="4404" spans="14:19">
      <c r="N4404" s="133" t="s">
        <v>9370</v>
      </c>
      <c r="O4404" s="133" t="s">
        <v>9463</v>
      </c>
      <c r="P4404" s="135" t="s">
        <v>4538</v>
      </c>
      <c r="Q4404" s="145" t="str">
        <f t="shared" si="69"/>
        <v>80 - LONGUEVAL</v>
      </c>
      <c r="R4404" s="140">
        <v>44774</v>
      </c>
      <c r="S4404" s="140">
        <v>44805</v>
      </c>
    </row>
    <row r="4405" spans="14:19">
      <c r="N4405" s="133" t="s">
        <v>9370</v>
      </c>
      <c r="O4405" s="133" t="s">
        <v>9464</v>
      </c>
      <c r="P4405" s="135" t="s">
        <v>4539</v>
      </c>
      <c r="Q4405" s="145" t="str">
        <f t="shared" si="69"/>
        <v>80 - MACHIEL</v>
      </c>
      <c r="R4405" s="140">
        <v>44807</v>
      </c>
      <c r="S4405" s="140">
        <v>44874</v>
      </c>
    </row>
    <row r="4406" spans="14:19">
      <c r="N4406" s="133" t="s">
        <v>9370</v>
      </c>
      <c r="O4406" s="133" t="s">
        <v>9465</v>
      </c>
      <c r="P4406" s="135" t="s">
        <v>4540</v>
      </c>
      <c r="Q4406" s="145" t="str">
        <f t="shared" si="69"/>
        <v>80 - MACHY</v>
      </c>
      <c r="R4406" s="140">
        <v>44807</v>
      </c>
      <c r="S4406" s="140">
        <v>44874</v>
      </c>
    </row>
    <row r="4407" spans="14:19">
      <c r="N4407" s="133" t="s">
        <v>9370</v>
      </c>
      <c r="O4407" s="133" t="s">
        <v>9466</v>
      </c>
      <c r="P4407" s="135" t="s">
        <v>4542</v>
      </c>
      <c r="Q4407" s="145" t="str">
        <f t="shared" si="69"/>
        <v>80 - MARICOURT</v>
      </c>
      <c r="R4407" s="140">
        <v>44774</v>
      </c>
      <c r="S4407" s="140">
        <v>44805</v>
      </c>
    </row>
    <row r="4408" spans="14:19">
      <c r="N4408" s="133" t="s">
        <v>9370</v>
      </c>
      <c r="O4408" s="133" t="s">
        <v>9467</v>
      </c>
      <c r="P4408" s="135" t="s">
        <v>4543</v>
      </c>
      <c r="Q4408" s="145" t="str">
        <f t="shared" si="69"/>
        <v>80 - MAUREPAS</v>
      </c>
      <c r="R4408" s="140">
        <v>44774</v>
      </c>
      <c r="S4408" s="140">
        <v>44805</v>
      </c>
    </row>
    <row r="4409" spans="14:19">
      <c r="N4409" s="133" t="s">
        <v>9370</v>
      </c>
      <c r="O4409" s="133" t="s">
        <v>9468</v>
      </c>
      <c r="P4409" s="135" t="s">
        <v>4544</v>
      </c>
      <c r="Q4409" s="145" t="str">
        <f t="shared" si="69"/>
        <v>80 - MÉAULTE</v>
      </c>
      <c r="R4409" s="140">
        <v>44807</v>
      </c>
      <c r="S4409" s="140">
        <v>44834</v>
      </c>
    </row>
    <row r="4410" spans="14:19" ht="24">
      <c r="N4410" s="133" t="s">
        <v>9370</v>
      </c>
      <c r="O4410" s="133" t="s">
        <v>9469</v>
      </c>
      <c r="P4410" s="135" t="s">
        <v>4545</v>
      </c>
      <c r="Q4410" s="145" t="str">
        <f t="shared" si="69"/>
        <v>80 - MÉRICOURT-L’ABBÉ</v>
      </c>
      <c r="R4410" s="140">
        <v>44807</v>
      </c>
      <c r="S4410" s="140">
        <v>44834</v>
      </c>
    </row>
    <row r="4411" spans="14:19" ht="24">
      <c r="N4411" s="133" t="s">
        <v>9370</v>
      </c>
      <c r="O4411" s="133" t="s">
        <v>9470</v>
      </c>
      <c r="P4411" s="135" t="s">
        <v>4546</v>
      </c>
      <c r="Q4411" s="145" t="str">
        <f t="shared" si="69"/>
        <v>80 - MERS-LES-BAINS</v>
      </c>
      <c r="R4411" s="140">
        <v>44714</v>
      </c>
      <c r="S4411" s="140">
        <v>44855</v>
      </c>
    </row>
    <row r="4412" spans="14:19" ht="24">
      <c r="N4412" s="133" t="s">
        <v>9370</v>
      </c>
      <c r="O4412" s="133" t="s">
        <v>9471</v>
      </c>
      <c r="P4412" s="135" t="s">
        <v>4547</v>
      </c>
      <c r="Q4412" s="145" t="str">
        <f t="shared" si="69"/>
        <v>80 - MESNIL-BRUNTEL</v>
      </c>
      <c r="R4412" s="140">
        <v>44774</v>
      </c>
      <c r="S4412" s="140">
        <v>44805</v>
      </c>
    </row>
    <row r="4413" spans="14:19">
      <c r="N4413" s="133" t="s">
        <v>9370</v>
      </c>
      <c r="O4413" s="133" t="s">
        <v>9472</v>
      </c>
      <c r="P4413" s="135" t="s">
        <v>4548</v>
      </c>
      <c r="Q4413" s="145" t="str">
        <f t="shared" si="69"/>
        <v>80 - MIANNAY</v>
      </c>
      <c r="R4413" s="140">
        <v>44819</v>
      </c>
      <c r="S4413" s="140">
        <v>44874</v>
      </c>
    </row>
    <row r="4414" spans="14:19">
      <c r="N4414" s="133" t="s">
        <v>9370</v>
      </c>
      <c r="O4414" s="133" t="s">
        <v>9473</v>
      </c>
      <c r="P4414" s="135" t="s">
        <v>4549</v>
      </c>
      <c r="Q4414" s="145" t="str">
        <f t="shared" si="69"/>
        <v>80 - MILLENCOURT</v>
      </c>
      <c r="R4414" s="140">
        <v>44807</v>
      </c>
      <c r="S4414" s="140">
        <v>44834</v>
      </c>
    </row>
    <row r="4415" spans="14:19" ht="24">
      <c r="N4415" s="133" t="s">
        <v>9370</v>
      </c>
      <c r="O4415" s="133" t="s">
        <v>9474</v>
      </c>
      <c r="P4415" s="135" t="s">
        <v>4550</v>
      </c>
      <c r="Q4415" s="145" t="str">
        <f t="shared" si="69"/>
        <v>80 - MILLENCOURT-EN-PONTHIEU</v>
      </c>
      <c r="R4415" s="140">
        <v>44807</v>
      </c>
      <c r="S4415" s="140">
        <v>44874</v>
      </c>
    </row>
    <row r="4416" spans="14:19">
      <c r="N4416" s="133" t="s">
        <v>9370</v>
      </c>
      <c r="O4416" s="133" t="s">
        <v>9475</v>
      </c>
      <c r="P4416" s="135" t="s">
        <v>4551</v>
      </c>
      <c r="Q4416" s="145" t="str">
        <f t="shared" si="69"/>
        <v>80 - MOISLAINS</v>
      </c>
      <c r="R4416" s="140">
        <v>44774</v>
      </c>
      <c r="S4416" s="140">
        <v>44805</v>
      </c>
    </row>
    <row r="4417" spans="14:19" ht="24">
      <c r="N4417" s="133" t="s">
        <v>9370</v>
      </c>
      <c r="O4417" s="133" t="s">
        <v>9476</v>
      </c>
      <c r="P4417" s="135" t="s">
        <v>4552</v>
      </c>
      <c r="Q4417" s="145" t="str">
        <f t="shared" si="69"/>
        <v>80 - MONS-BOUBERT</v>
      </c>
      <c r="R4417" s="140">
        <v>44819</v>
      </c>
      <c r="S4417" s="140">
        <v>44874</v>
      </c>
    </row>
    <row r="4418" spans="14:19" ht="24">
      <c r="N4418" s="133" t="s">
        <v>9370</v>
      </c>
      <c r="O4418" s="133" t="s">
        <v>9477</v>
      </c>
      <c r="P4418" s="135" t="s">
        <v>4553</v>
      </c>
      <c r="Q4418" s="145" t="str">
        <f t="shared" si="69"/>
        <v>80 - MONTAUBAN-DE-PICARDIE</v>
      </c>
      <c r="R4418" s="140">
        <v>44774</v>
      </c>
      <c r="S4418" s="140">
        <v>44805</v>
      </c>
    </row>
    <row r="4419" spans="14:19" ht="24">
      <c r="N4419" s="133" t="s">
        <v>9370</v>
      </c>
      <c r="O4419" s="133" t="s">
        <v>9478</v>
      </c>
      <c r="P4419" s="135" t="s">
        <v>4554</v>
      </c>
      <c r="Q4419" s="145" t="str">
        <f t="shared" si="69"/>
        <v>80 - MONTIGNY-SUR-L’HALLUE</v>
      </c>
      <c r="R4419" s="140">
        <v>44807</v>
      </c>
      <c r="S4419" s="140">
        <v>44834</v>
      </c>
    </row>
    <row r="4420" spans="14:19">
      <c r="N4420" s="133" t="s">
        <v>9370</v>
      </c>
      <c r="O4420" s="133" t="s">
        <v>9479</v>
      </c>
      <c r="P4420" s="135" t="s">
        <v>4555</v>
      </c>
      <c r="Q4420" s="145" t="str">
        <f t="shared" si="69"/>
        <v>80 - MORCOURT</v>
      </c>
      <c r="R4420" s="140">
        <v>44807</v>
      </c>
      <c r="S4420" s="140">
        <v>44834</v>
      </c>
    </row>
    <row r="4421" spans="14:19" ht="24">
      <c r="N4421" s="133" t="s">
        <v>9370</v>
      </c>
      <c r="O4421" s="133" t="s">
        <v>9480</v>
      </c>
      <c r="P4421" s="135" t="s">
        <v>4556</v>
      </c>
      <c r="Q4421" s="145" t="str">
        <f t="shared" si="69"/>
        <v>80 - MORLANCOURT</v>
      </c>
      <c r="R4421" s="140">
        <v>44807</v>
      </c>
      <c r="S4421" s="140">
        <v>44834</v>
      </c>
    </row>
    <row r="4422" spans="14:19">
      <c r="N4422" s="133" t="s">
        <v>9370</v>
      </c>
      <c r="O4422" s="133" t="s">
        <v>9481</v>
      </c>
      <c r="P4422" s="135" t="s">
        <v>4557</v>
      </c>
      <c r="Q4422" s="145" t="str">
        <f t="shared" si="69"/>
        <v>80 - NEUFMOULIN</v>
      </c>
      <c r="R4422" s="140">
        <v>44807</v>
      </c>
      <c r="S4422" s="140">
        <v>44874</v>
      </c>
    </row>
    <row r="4423" spans="14:19" ht="24">
      <c r="N4423" s="133" t="s">
        <v>9370</v>
      </c>
      <c r="O4423" s="133" t="s">
        <v>9482</v>
      </c>
      <c r="P4423" s="135" t="s">
        <v>4558</v>
      </c>
      <c r="Q4423" s="145" t="str">
        <f t="shared" si="69"/>
        <v>80 - NEUILLY-L’HÔPITAL</v>
      </c>
      <c r="R4423" s="140">
        <v>44807</v>
      </c>
      <c r="S4423" s="140">
        <v>44874</v>
      </c>
    </row>
    <row r="4424" spans="14:19">
      <c r="N4424" s="133" t="s">
        <v>9370</v>
      </c>
      <c r="O4424" s="133" t="s">
        <v>9483</v>
      </c>
      <c r="P4424" s="135" t="s">
        <v>4559</v>
      </c>
      <c r="Q4424" s="145" t="str">
        <f t="shared" si="69"/>
        <v>80 - NOUVION</v>
      </c>
      <c r="R4424" s="140">
        <v>44807</v>
      </c>
      <c r="S4424" s="140">
        <v>44874</v>
      </c>
    </row>
    <row r="4425" spans="14:19" ht="24">
      <c r="N4425" s="133" t="s">
        <v>9370</v>
      </c>
      <c r="O4425" s="133" t="s">
        <v>9484</v>
      </c>
      <c r="P4425" s="135" t="s">
        <v>4560</v>
      </c>
      <c r="Q4425" s="145" t="str">
        <f t="shared" si="69"/>
        <v>80 - NOYELLES-SUR-MER</v>
      </c>
      <c r="R4425" s="140">
        <v>44807</v>
      </c>
      <c r="S4425" s="140">
        <v>44874</v>
      </c>
    </row>
    <row r="4426" spans="14:19">
      <c r="N4426" s="133" t="s">
        <v>9370</v>
      </c>
      <c r="O4426" s="133" t="s">
        <v>9485</v>
      </c>
      <c r="P4426" s="135" t="s">
        <v>4561</v>
      </c>
      <c r="Q4426" s="145" t="str">
        <f t="shared" si="69"/>
        <v>80 - PENDÉ</v>
      </c>
      <c r="R4426" s="140">
        <v>44714</v>
      </c>
      <c r="S4426" s="140">
        <v>44870</v>
      </c>
    </row>
    <row r="4427" spans="14:19">
      <c r="N4427" s="133" t="s">
        <v>9370</v>
      </c>
      <c r="O4427" s="133" t="s">
        <v>9486</v>
      </c>
      <c r="P4427" s="135" t="s">
        <v>4562</v>
      </c>
      <c r="Q4427" s="145" t="str">
        <f t="shared" ref="Q4427:Q4490" si="70">CONCATENATE(N4427," - ",P4427)</f>
        <v>80 - PÉRONNE</v>
      </c>
      <c r="R4427" s="140">
        <v>44774</v>
      </c>
      <c r="S4427" s="140">
        <v>44805</v>
      </c>
    </row>
    <row r="4428" spans="14:19">
      <c r="N4428" s="133" t="s">
        <v>9370</v>
      </c>
      <c r="O4428" s="133" t="s">
        <v>9487</v>
      </c>
      <c r="P4428" s="135" t="s">
        <v>4563</v>
      </c>
      <c r="Q4428" s="145" t="str">
        <f t="shared" si="70"/>
        <v>80 - PONTHOILE</v>
      </c>
      <c r="R4428" s="140">
        <v>44807</v>
      </c>
      <c r="S4428" s="140">
        <v>44874</v>
      </c>
    </row>
    <row r="4429" spans="14:19" ht="24">
      <c r="N4429" s="133" t="s">
        <v>9370</v>
      </c>
      <c r="O4429" s="133" t="s">
        <v>9488</v>
      </c>
      <c r="P4429" s="135" t="s">
        <v>4564</v>
      </c>
      <c r="Q4429" s="145" t="str">
        <f t="shared" si="70"/>
        <v>80 - PONT-NOYELLES</v>
      </c>
      <c r="R4429" s="140">
        <v>44807</v>
      </c>
      <c r="S4429" s="140">
        <v>44834</v>
      </c>
    </row>
    <row r="4430" spans="14:19" ht="24">
      <c r="N4430" s="133" t="s">
        <v>9370</v>
      </c>
      <c r="O4430" s="133" t="s">
        <v>9489</v>
      </c>
      <c r="P4430" s="135" t="s">
        <v>4565</v>
      </c>
      <c r="Q4430" s="145" t="str">
        <f t="shared" si="70"/>
        <v>80 - PORT-LE-GRAND</v>
      </c>
      <c r="R4430" s="140">
        <v>44807</v>
      </c>
      <c r="S4430" s="140">
        <v>44874</v>
      </c>
    </row>
    <row r="4431" spans="14:19">
      <c r="N4431" s="133" t="s">
        <v>9370</v>
      </c>
      <c r="O4431" s="133" t="s">
        <v>9490</v>
      </c>
      <c r="P4431" s="135" t="s">
        <v>4566</v>
      </c>
      <c r="Q4431" s="145" t="str">
        <f t="shared" si="70"/>
        <v>80 - QUEND</v>
      </c>
      <c r="R4431" s="140">
        <v>44692</v>
      </c>
      <c r="S4431" s="140">
        <v>44870</v>
      </c>
    </row>
    <row r="4432" spans="14:19">
      <c r="N4432" s="133" t="s">
        <v>9370</v>
      </c>
      <c r="O4432" s="133" t="s">
        <v>9491</v>
      </c>
      <c r="P4432" s="135" t="s">
        <v>4567</v>
      </c>
      <c r="Q4432" s="145" t="str">
        <f t="shared" si="70"/>
        <v>80 - QUERRIEU</v>
      </c>
      <c r="R4432" s="140">
        <v>44807</v>
      </c>
      <c r="S4432" s="140">
        <v>44834</v>
      </c>
    </row>
    <row r="4433" spans="14:19" ht="24">
      <c r="N4433" s="133" t="s">
        <v>9370</v>
      </c>
      <c r="O4433" s="133" t="s">
        <v>9492</v>
      </c>
      <c r="P4433" s="135" t="s">
        <v>4568</v>
      </c>
      <c r="Q4433" s="145" t="str">
        <f t="shared" si="70"/>
        <v>80 - QUESNOY-LE-MONTANT</v>
      </c>
      <c r="R4433" s="140">
        <v>44819</v>
      </c>
      <c r="S4433" s="140">
        <v>44874</v>
      </c>
    </row>
    <row r="4434" spans="14:19">
      <c r="N4434" s="133" t="s">
        <v>9370</v>
      </c>
      <c r="O4434" s="133" t="s">
        <v>9493</v>
      </c>
      <c r="P4434" s="135" t="s">
        <v>4569</v>
      </c>
      <c r="Q4434" s="145" t="str">
        <f t="shared" si="70"/>
        <v>80 - RANCOURT</v>
      </c>
      <c r="R4434" s="140">
        <v>44774</v>
      </c>
      <c r="S4434" s="140">
        <v>44805</v>
      </c>
    </row>
    <row r="4435" spans="14:19" ht="24">
      <c r="N4435" s="133" t="s">
        <v>9370</v>
      </c>
      <c r="O4435" s="133" t="s">
        <v>9494</v>
      </c>
      <c r="P4435" s="135" t="s">
        <v>4570</v>
      </c>
      <c r="Q4435" s="145" t="str">
        <f t="shared" si="70"/>
        <v>80 - RIBEMONT-SUR-ANCRE</v>
      </c>
      <c r="R4435" s="140">
        <v>44807</v>
      </c>
      <c r="S4435" s="140">
        <v>44834</v>
      </c>
    </row>
    <row r="4436" spans="14:19">
      <c r="N4436" s="133" t="s">
        <v>9370</v>
      </c>
      <c r="O4436" s="133" t="s">
        <v>9495</v>
      </c>
      <c r="P4436" s="135" t="s">
        <v>4571</v>
      </c>
      <c r="Q4436" s="145" t="str">
        <f t="shared" si="70"/>
        <v>80 - RUE</v>
      </c>
      <c r="R4436" s="140">
        <v>44744</v>
      </c>
      <c r="S4436" s="140">
        <v>44870</v>
      </c>
    </row>
    <row r="4437" spans="14:19">
      <c r="N4437" s="133" t="s">
        <v>9370</v>
      </c>
      <c r="O4437" s="133" t="s">
        <v>9496</v>
      </c>
      <c r="P4437" s="135" t="s">
        <v>4572</v>
      </c>
      <c r="Q4437" s="145" t="str">
        <f t="shared" si="70"/>
        <v>80 - SAIGNEVILLE</v>
      </c>
      <c r="R4437" s="140">
        <v>44807</v>
      </c>
      <c r="S4437" s="140">
        <v>44874</v>
      </c>
    </row>
    <row r="4438" spans="14:19" ht="36">
      <c r="N4438" s="133" t="s">
        <v>9370</v>
      </c>
      <c r="O4438" s="133" t="s">
        <v>9497</v>
      </c>
      <c r="P4438" s="135" t="s">
        <v>4573</v>
      </c>
      <c r="Q4438" s="145" t="str">
        <f t="shared" si="70"/>
        <v>80 - SAILLY-FLIBEAUCOURT</v>
      </c>
      <c r="R4438" s="140">
        <v>44807</v>
      </c>
      <c r="S4438" s="140">
        <v>44874</v>
      </c>
    </row>
    <row r="4439" spans="14:19" ht="24">
      <c r="N4439" s="133" t="s">
        <v>9370</v>
      </c>
      <c r="O4439" s="133" t="s">
        <v>9498</v>
      </c>
      <c r="P4439" s="135" t="s">
        <v>4574</v>
      </c>
      <c r="Q4439" s="145" t="str">
        <f t="shared" si="70"/>
        <v>80 - SAILLY-LAURETTE</v>
      </c>
      <c r="R4439" s="140">
        <v>44807</v>
      </c>
      <c r="S4439" s="140">
        <v>44834</v>
      </c>
    </row>
    <row r="4440" spans="14:19">
      <c r="N4440" s="133" t="s">
        <v>9370</v>
      </c>
      <c r="O4440" s="133" t="s">
        <v>9499</v>
      </c>
      <c r="P4440" s="135" t="s">
        <v>4575</v>
      </c>
      <c r="Q4440" s="145" t="str">
        <f t="shared" si="70"/>
        <v>80 - SAILLY-LE-SEC</v>
      </c>
      <c r="R4440" s="140">
        <v>44807</v>
      </c>
      <c r="S4440" s="140">
        <v>44834</v>
      </c>
    </row>
    <row r="4441" spans="14:19" ht="24">
      <c r="N4441" s="133" t="s">
        <v>9370</v>
      </c>
      <c r="O4441" s="133" t="s">
        <v>9500</v>
      </c>
      <c r="P4441" s="135" t="s">
        <v>4576</v>
      </c>
      <c r="Q4441" s="145" t="str">
        <f t="shared" si="70"/>
        <v>80 - SAILLY-SAILLISEL</v>
      </c>
      <c r="R4441" s="140">
        <v>44774</v>
      </c>
      <c r="S4441" s="140">
        <v>44805</v>
      </c>
    </row>
    <row r="4442" spans="14:19" ht="24">
      <c r="N4442" s="133" t="s">
        <v>9370</v>
      </c>
      <c r="O4442" s="133" t="s">
        <v>9501</v>
      </c>
      <c r="P4442" s="135" t="s">
        <v>4577</v>
      </c>
      <c r="Q4442" s="145" t="str">
        <f t="shared" si="70"/>
        <v>80 - SAINT-GRATIEN</v>
      </c>
      <c r="R4442" s="140">
        <v>44807</v>
      </c>
      <c r="S4442" s="140">
        <v>44834</v>
      </c>
    </row>
    <row r="4443" spans="14:19" ht="36">
      <c r="N4443" s="133" t="s">
        <v>9370</v>
      </c>
      <c r="O4443" s="133" t="s">
        <v>9502</v>
      </c>
      <c r="P4443" s="135" t="s">
        <v>4578</v>
      </c>
      <c r="Q4443" s="145" t="str">
        <f t="shared" si="70"/>
        <v>80 - SAINT-QUENTIN-EN-TOURMONT</v>
      </c>
      <c r="R4443" s="140">
        <v>44692</v>
      </c>
      <c r="S4443" s="140">
        <v>44870</v>
      </c>
    </row>
    <row r="4444" spans="14:19" ht="48">
      <c r="N4444" s="133" t="s">
        <v>9370</v>
      </c>
      <c r="O4444" s="133" t="s">
        <v>9503</v>
      </c>
      <c r="P4444" s="135" t="s">
        <v>4579</v>
      </c>
      <c r="Q4444" s="145" t="str">
        <f t="shared" si="70"/>
        <v>80 - SAINT-QUENTIN-LA-MOTTE-CROIX-AU-BAILLY</v>
      </c>
      <c r="R4444" s="140">
        <v>44714</v>
      </c>
      <c r="S4444" s="140">
        <v>44855</v>
      </c>
    </row>
    <row r="4445" spans="14:19" ht="24">
      <c r="N4445" s="133" t="s">
        <v>9370</v>
      </c>
      <c r="O4445" s="133" t="s">
        <v>9504</v>
      </c>
      <c r="P4445" s="135" t="s">
        <v>4580</v>
      </c>
      <c r="Q4445" s="145" t="str">
        <f t="shared" si="70"/>
        <v>80 - SAINT-VALÉRY-SUR-SOMME</v>
      </c>
      <c r="R4445" s="140">
        <v>44714</v>
      </c>
      <c r="S4445" s="140">
        <v>44870</v>
      </c>
    </row>
    <row r="4446" spans="14:19">
      <c r="N4446" s="133" t="s">
        <v>9370</v>
      </c>
      <c r="O4446" s="133" t="s">
        <v>9505</v>
      </c>
      <c r="P4446" s="135" t="s">
        <v>4581</v>
      </c>
      <c r="Q4446" s="145" t="str">
        <f t="shared" si="70"/>
        <v>80 - SENLIS-LE-SEC</v>
      </c>
      <c r="R4446" s="140">
        <v>44807</v>
      </c>
      <c r="S4446" s="140">
        <v>44834</v>
      </c>
    </row>
    <row r="4447" spans="14:19">
      <c r="N4447" s="133" t="s">
        <v>9370</v>
      </c>
      <c r="O4447" s="133" t="s">
        <v>9506</v>
      </c>
      <c r="P4447" s="135" t="s">
        <v>318</v>
      </c>
      <c r="Q4447" s="145" t="str">
        <f t="shared" si="70"/>
        <v>80 - SUZANNE</v>
      </c>
      <c r="R4447" s="140">
        <v>44774</v>
      </c>
      <c r="S4447" s="140">
        <v>44805</v>
      </c>
    </row>
    <row r="4448" spans="14:19">
      <c r="N4448" s="133" t="s">
        <v>9370</v>
      </c>
      <c r="O4448" s="133" t="s">
        <v>9507</v>
      </c>
      <c r="P4448" s="135" t="s">
        <v>4583</v>
      </c>
      <c r="Q4448" s="145" t="str">
        <f t="shared" si="70"/>
        <v>80 - TREUX</v>
      </c>
      <c r="R4448" s="140">
        <v>44807</v>
      </c>
      <c r="S4448" s="140">
        <v>44834</v>
      </c>
    </row>
    <row r="4449" spans="14:19">
      <c r="N4449" s="133" t="s">
        <v>9370</v>
      </c>
      <c r="O4449" s="133" t="s">
        <v>9508</v>
      </c>
      <c r="P4449" s="135" t="s">
        <v>4584</v>
      </c>
      <c r="Q4449" s="145" t="str">
        <f t="shared" si="70"/>
        <v>80 - VADENCOURT</v>
      </c>
      <c r="R4449" s="140">
        <v>44807</v>
      </c>
      <c r="S4449" s="140">
        <v>44834</v>
      </c>
    </row>
    <row r="4450" spans="14:19" ht="24">
      <c r="N4450" s="133" t="s">
        <v>9370</v>
      </c>
      <c r="O4450" s="133" t="s">
        <v>9509</v>
      </c>
      <c r="P4450" s="135" t="s">
        <v>4585</v>
      </c>
      <c r="Q4450" s="145" t="str">
        <f t="shared" si="70"/>
        <v>80 - VAIRE-SOUS-CORBIE</v>
      </c>
      <c r="R4450" s="140">
        <v>44807</v>
      </c>
      <c r="S4450" s="140">
        <v>44834</v>
      </c>
    </row>
    <row r="4451" spans="14:19" ht="24">
      <c r="N4451" s="133" t="s">
        <v>9370</v>
      </c>
      <c r="O4451" s="133" t="s">
        <v>9510</v>
      </c>
      <c r="P4451" s="135" t="s">
        <v>4586</v>
      </c>
      <c r="Q4451" s="145" t="str">
        <f t="shared" si="70"/>
        <v>80 - VAUX-SUR-SOMME</v>
      </c>
      <c r="R4451" s="140">
        <v>44807</v>
      </c>
      <c r="S4451" s="140">
        <v>44834</v>
      </c>
    </row>
    <row r="4452" spans="14:19">
      <c r="N4452" s="133" t="s">
        <v>9370</v>
      </c>
      <c r="O4452" s="133" t="s">
        <v>9511</v>
      </c>
      <c r="P4452" s="135" t="s">
        <v>4587</v>
      </c>
      <c r="Q4452" s="145" t="str">
        <f t="shared" si="70"/>
        <v>80 - VECQUEMONT</v>
      </c>
      <c r="R4452" s="140">
        <v>44807</v>
      </c>
      <c r="S4452" s="140">
        <v>44834</v>
      </c>
    </row>
    <row r="4453" spans="14:19" ht="24">
      <c r="N4453" s="133" t="s">
        <v>9370</v>
      </c>
      <c r="O4453" s="133" t="s">
        <v>9512</v>
      </c>
      <c r="P4453" s="135" t="s">
        <v>4588</v>
      </c>
      <c r="Q4453" s="145" t="str">
        <f t="shared" si="70"/>
        <v>80 - VILLERS-BRETONNEUX</v>
      </c>
      <c r="R4453" s="140">
        <v>44807</v>
      </c>
      <c r="S4453" s="140">
        <v>44834</v>
      </c>
    </row>
    <row r="4454" spans="14:19" ht="24">
      <c r="N4454" s="133" t="s">
        <v>9370</v>
      </c>
      <c r="O4454" s="133" t="s">
        <v>9513</v>
      </c>
      <c r="P4454" s="135" t="s">
        <v>4589</v>
      </c>
      <c r="Q4454" s="145" t="str">
        <f t="shared" si="70"/>
        <v>80 - VILLERS-CARBONNEL</v>
      </c>
      <c r="R4454" s="140">
        <v>44774</v>
      </c>
      <c r="S4454" s="140">
        <v>44805</v>
      </c>
    </row>
    <row r="4455" spans="14:19" ht="24">
      <c r="N4455" s="133" t="s">
        <v>9370</v>
      </c>
      <c r="O4455" s="133" t="s">
        <v>9514</v>
      </c>
      <c r="P4455" s="135" t="s">
        <v>4590</v>
      </c>
      <c r="Q4455" s="145" t="str">
        <f t="shared" si="70"/>
        <v>80 - VILLE-SUR-ANCRE</v>
      </c>
      <c r="R4455" s="140">
        <v>44807</v>
      </c>
      <c r="S4455" s="140">
        <v>44834</v>
      </c>
    </row>
    <row r="4456" spans="14:19" ht="24">
      <c r="N4456" s="133" t="s">
        <v>9370</v>
      </c>
      <c r="O4456" s="133" t="s">
        <v>9515</v>
      </c>
      <c r="P4456" s="135" t="s">
        <v>4591</v>
      </c>
      <c r="Q4456" s="145" t="str">
        <f t="shared" si="70"/>
        <v>80 - WARLOY-BAILLON</v>
      </c>
      <c r="R4456" s="140">
        <v>44807</v>
      </c>
      <c r="S4456" s="140">
        <v>44834</v>
      </c>
    </row>
    <row r="4457" spans="14:19">
      <c r="N4457" s="133" t="s">
        <v>9370</v>
      </c>
      <c r="O4457" s="133" t="s">
        <v>9516</v>
      </c>
      <c r="P4457" s="135" t="s">
        <v>4592</v>
      </c>
      <c r="Q4457" s="145" t="str">
        <f t="shared" si="70"/>
        <v>80 - WOIGNARUE</v>
      </c>
      <c r="R4457" s="140">
        <v>44714</v>
      </c>
      <c r="S4457" s="140">
        <v>44855</v>
      </c>
    </row>
    <row r="4458" spans="14:19">
      <c r="N4458" s="133" t="s">
        <v>9370</v>
      </c>
      <c r="O4458" s="133" t="s">
        <v>9517</v>
      </c>
      <c r="P4458" s="135" t="s">
        <v>4593</v>
      </c>
      <c r="Q4458" s="145" t="str">
        <f t="shared" si="70"/>
        <v>80 - YONVAL</v>
      </c>
      <c r="R4458" s="140">
        <v>44819</v>
      </c>
      <c r="S4458" s="140">
        <v>44874</v>
      </c>
    </row>
    <row r="4459" spans="14:19">
      <c r="N4459" s="133" t="s">
        <v>9518</v>
      </c>
      <c r="O4459" s="133" t="s">
        <v>9519</v>
      </c>
      <c r="P4459" s="135" t="s">
        <v>4594</v>
      </c>
      <c r="Q4459" s="145" t="str">
        <f t="shared" si="70"/>
        <v>81 - AMBRES</v>
      </c>
      <c r="R4459" s="140"/>
      <c r="S4459" s="140"/>
    </row>
    <row r="4460" spans="14:19">
      <c r="N4460" s="133" t="s">
        <v>9518</v>
      </c>
      <c r="O4460" s="133" t="s">
        <v>9520</v>
      </c>
      <c r="P4460" s="135" t="s">
        <v>4595</v>
      </c>
      <c r="Q4460" s="145" t="str">
        <f t="shared" si="70"/>
        <v>81 - AUSSAC</v>
      </c>
      <c r="R4460" s="140"/>
      <c r="S4460" s="140"/>
    </row>
    <row r="4461" spans="14:19">
      <c r="N4461" s="133" t="s">
        <v>9518</v>
      </c>
      <c r="O4461" s="133" t="s">
        <v>9521</v>
      </c>
      <c r="P4461" s="135" t="s">
        <v>4597</v>
      </c>
      <c r="Q4461" s="145" t="str">
        <f t="shared" si="70"/>
        <v>81 - BOISSEZON</v>
      </c>
      <c r="R4461" s="140"/>
      <c r="S4461" s="140"/>
    </row>
    <row r="4462" spans="14:19">
      <c r="N4462" s="133" t="s">
        <v>9518</v>
      </c>
      <c r="O4462" s="133" t="s">
        <v>9522</v>
      </c>
      <c r="P4462" s="135" t="s">
        <v>4598</v>
      </c>
      <c r="Q4462" s="145" t="str">
        <f t="shared" si="70"/>
        <v>81 - BRENS</v>
      </c>
      <c r="R4462" s="140"/>
      <c r="S4462" s="140"/>
    </row>
    <row r="4463" spans="14:19">
      <c r="N4463" s="133" t="s">
        <v>9518</v>
      </c>
      <c r="O4463" s="133" t="s">
        <v>9523</v>
      </c>
      <c r="P4463" s="135" t="s">
        <v>4599</v>
      </c>
      <c r="Q4463" s="145" t="str">
        <f t="shared" si="70"/>
        <v>81 - BRIATEXTE</v>
      </c>
      <c r="R4463" s="140"/>
      <c r="S4463" s="140"/>
    </row>
    <row r="4464" spans="14:19">
      <c r="N4464" s="133" t="s">
        <v>9518</v>
      </c>
      <c r="O4464" s="133" t="s">
        <v>9524</v>
      </c>
      <c r="P4464" s="135" t="s">
        <v>4600</v>
      </c>
      <c r="Q4464" s="145" t="str">
        <f t="shared" si="70"/>
        <v>81 - BROUSSE</v>
      </c>
      <c r="R4464" s="140"/>
      <c r="S4464" s="140"/>
    </row>
    <row r="4465" spans="14:19">
      <c r="N4465" s="133" t="s">
        <v>9518</v>
      </c>
      <c r="O4465" s="133" t="s">
        <v>9525</v>
      </c>
      <c r="P4465" s="135" t="s">
        <v>4601</v>
      </c>
      <c r="Q4465" s="145" t="str">
        <f t="shared" si="70"/>
        <v>81 - BURLATS</v>
      </c>
      <c r="R4465" s="140"/>
      <c r="S4465" s="140"/>
    </row>
    <row r="4466" spans="14:19">
      <c r="N4466" s="133" t="s">
        <v>9518</v>
      </c>
      <c r="O4466" s="133" t="s">
        <v>9526</v>
      </c>
      <c r="P4466" s="135" t="s">
        <v>4602</v>
      </c>
      <c r="Q4466" s="145" t="str">
        <f t="shared" si="70"/>
        <v>81 - BUSQUE</v>
      </c>
      <c r="R4466" s="140"/>
      <c r="S4466" s="140"/>
    </row>
    <row r="4467" spans="14:19">
      <c r="N4467" s="133" t="s">
        <v>9518</v>
      </c>
      <c r="O4467" s="133" t="s">
        <v>9527</v>
      </c>
      <c r="P4467" s="135" t="s">
        <v>4603</v>
      </c>
      <c r="Q4467" s="145" t="str">
        <f t="shared" si="70"/>
        <v>81 - CABANES</v>
      </c>
      <c r="R4467" s="140"/>
      <c r="S4467" s="140"/>
    </row>
    <row r="4468" spans="14:19">
      <c r="N4468" s="133" t="s">
        <v>9518</v>
      </c>
      <c r="O4468" s="133" t="s">
        <v>9528</v>
      </c>
      <c r="P4468" s="135" t="s">
        <v>4604</v>
      </c>
      <c r="Q4468" s="145" t="str">
        <f t="shared" si="70"/>
        <v>81 - CADALEN</v>
      </c>
      <c r="R4468" s="140"/>
      <c r="S4468" s="140"/>
    </row>
    <row r="4469" spans="14:19">
      <c r="N4469" s="133" t="s">
        <v>9518</v>
      </c>
      <c r="O4469" s="133" t="s">
        <v>9529</v>
      </c>
      <c r="P4469" s="135" t="s">
        <v>4605</v>
      </c>
      <c r="Q4469" s="145" t="str">
        <f t="shared" si="70"/>
        <v>81 - CAMBOUNES</v>
      </c>
      <c r="R4469" s="140"/>
      <c r="S4469" s="140"/>
    </row>
    <row r="4470" spans="14:19">
      <c r="N4470" s="133" t="s">
        <v>9518</v>
      </c>
      <c r="O4470" s="133" t="s">
        <v>9530</v>
      </c>
      <c r="P4470" s="135" t="s">
        <v>4606</v>
      </c>
      <c r="Q4470" s="145" t="str">
        <f t="shared" si="70"/>
        <v>81 - CARLUS</v>
      </c>
      <c r="R4470" s="140"/>
      <c r="S4470" s="140"/>
    </row>
    <row r="4471" spans="14:19" ht="24">
      <c r="N4471" s="133" t="s">
        <v>9518</v>
      </c>
      <c r="O4471" s="133" t="s">
        <v>9531</v>
      </c>
      <c r="P4471" s="135" t="s">
        <v>4607</v>
      </c>
      <c r="Q4471" s="145" t="str">
        <f t="shared" si="70"/>
        <v>81 - CASTELNAU-DE-MONTMIRAL</v>
      </c>
      <c r="R4471" s="140"/>
      <c r="S4471" s="140"/>
    </row>
    <row r="4472" spans="14:19">
      <c r="N4472" s="133" t="s">
        <v>9518</v>
      </c>
      <c r="O4472" s="133" t="s">
        <v>9532</v>
      </c>
      <c r="P4472" s="135" t="s">
        <v>4608</v>
      </c>
      <c r="Q4472" s="145" t="str">
        <f t="shared" si="70"/>
        <v>81 - COUFOULEUX</v>
      </c>
      <c r="R4472" s="140"/>
      <c r="S4472" s="140"/>
    </row>
    <row r="4473" spans="14:19">
      <c r="N4473" s="133" t="s">
        <v>9518</v>
      </c>
      <c r="O4473" s="133" t="s">
        <v>9533</v>
      </c>
      <c r="P4473" s="135" t="s">
        <v>4609</v>
      </c>
      <c r="Q4473" s="145" t="str">
        <f t="shared" si="70"/>
        <v>81 - DAMIATTE</v>
      </c>
      <c r="R4473" s="140"/>
      <c r="S4473" s="140"/>
    </row>
    <row r="4474" spans="14:19">
      <c r="N4474" s="133" t="s">
        <v>9518</v>
      </c>
      <c r="O4474" s="133" t="s">
        <v>9534</v>
      </c>
      <c r="P4474" s="135" t="s">
        <v>4610</v>
      </c>
      <c r="Q4474" s="145" t="str">
        <f t="shared" si="70"/>
        <v>81 - FENOLS</v>
      </c>
      <c r="R4474" s="140"/>
      <c r="S4474" s="140"/>
    </row>
    <row r="4475" spans="14:19">
      <c r="N4475" s="133" t="s">
        <v>9518</v>
      </c>
      <c r="O4475" s="133" t="s">
        <v>9535</v>
      </c>
      <c r="P4475" s="135" t="s">
        <v>4611</v>
      </c>
      <c r="Q4475" s="145" t="str">
        <f t="shared" si="70"/>
        <v>81 - FIAC</v>
      </c>
      <c r="R4475" s="140"/>
      <c r="S4475" s="140"/>
    </row>
    <row r="4476" spans="14:19">
      <c r="N4476" s="133" t="s">
        <v>9518</v>
      </c>
      <c r="O4476" s="133" t="s">
        <v>9536</v>
      </c>
      <c r="P4476" s="135" t="s">
        <v>4612</v>
      </c>
      <c r="Q4476" s="145" t="str">
        <f t="shared" si="70"/>
        <v>81 - FLORENTIN</v>
      </c>
      <c r="R4476" s="140"/>
      <c r="S4476" s="140"/>
    </row>
    <row r="4477" spans="14:19">
      <c r="N4477" s="133" t="s">
        <v>9518</v>
      </c>
      <c r="O4477" s="133" t="s">
        <v>9537</v>
      </c>
      <c r="P4477" s="135" t="s">
        <v>4613</v>
      </c>
      <c r="Q4477" s="145" t="str">
        <f t="shared" si="70"/>
        <v>81 - GAILLAC</v>
      </c>
      <c r="R4477" s="140"/>
      <c r="S4477" s="140"/>
    </row>
    <row r="4478" spans="14:19">
      <c r="N4478" s="133" t="s">
        <v>9518</v>
      </c>
      <c r="O4478" s="133" t="s">
        <v>9538</v>
      </c>
      <c r="P4478" s="135" t="s">
        <v>4614</v>
      </c>
      <c r="Q4478" s="145" t="str">
        <f t="shared" si="70"/>
        <v>81 - GIROUSSENS</v>
      </c>
      <c r="R4478" s="140"/>
      <c r="S4478" s="140"/>
    </row>
    <row r="4479" spans="14:19">
      <c r="N4479" s="133" t="s">
        <v>9518</v>
      </c>
      <c r="O4479" s="133" t="s">
        <v>9539</v>
      </c>
      <c r="P4479" s="135" t="s">
        <v>4615</v>
      </c>
      <c r="Q4479" s="145" t="str">
        <f t="shared" si="70"/>
        <v>81 - GRAULHET</v>
      </c>
      <c r="R4479" s="140"/>
      <c r="S4479" s="140"/>
    </row>
    <row r="4480" spans="14:19">
      <c r="N4480" s="133" t="s">
        <v>9518</v>
      </c>
      <c r="O4480" s="133" t="s">
        <v>9540</v>
      </c>
      <c r="P4480" s="135" t="s">
        <v>4616</v>
      </c>
      <c r="Q4480" s="145" t="str">
        <f t="shared" si="70"/>
        <v>81 - GRAZAC</v>
      </c>
      <c r="R4480" s="140"/>
      <c r="S4480" s="140"/>
    </row>
    <row r="4481" spans="14:19" ht="24">
      <c r="N4481" s="133" t="s">
        <v>9518</v>
      </c>
      <c r="O4481" s="133" t="s">
        <v>9541</v>
      </c>
      <c r="P4481" s="135" t="s">
        <v>4652</v>
      </c>
      <c r="Q4481" s="145" t="str">
        <f t="shared" si="70"/>
        <v>81 - LA SAUZIERE-SAINT-JEAN</v>
      </c>
      <c r="R4481" s="140"/>
      <c r="S4481" s="140"/>
    </row>
    <row r="4482" spans="14:19" ht="36">
      <c r="N4482" s="133" t="s">
        <v>9518</v>
      </c>
      <c r="O4482" s="133" t="s">
        <v>9542</v>
      </c>
      <c r="P4482" s="135" t="s">
        <v>4617</v>
      </c>
      <c r="Q4482" s="145" t="str">
        <f t="shared" si="70"/>
        <v>81 - LABASTIDE-SAINT-GEORGES</v>
      </c>
      <c r="R4482" s="140"/>
      <c r="S4482" s="140"/>
    </row>
    <row r="4483" spans="14:19" ht="24">
      <c r="N4483" s="133" t="s">
        <v>9518</v>
      </c>
      <c r="O4483" s="133" t="s">
        <v>9543</v>
      </c>
      <c r="P4483" s="135" t="s">
        <v>4618</v>
      </c>
      <c r="Q4483" s="145" t="str">
        <f t="shared" si="70"/>
        <v>81 - LABESSIERE-CANDEIL</v>
      </c>
      <c r="R4483" s="140"/>
      <c r="S4483" s="140"/>
    </row>
    <row r="4484" spans="14:19">
      <c r="N4484" s="133" t="s">
        <v>9518</v>
      </c>
      <c r="O4484" s="133" t="s">
        <v>9544</v>
      </c>
      <c r="P4484" s="135" t="s">
        <v>4619</v>
      </c>
      <c r="Q4484" s="145" t="str">
        <f t="shared" si="70"/>
        <v>81 - LABOUTARIE</v>
      </c>
      <c r="R4484" s="140"/>
      <c r="S4484" s="140"/>
    </row>
    <row r="4485" spans="14:19" ht="24">
      <c r="N4485" s="133" t="s">
        <v>9518</v>
      </c>
      <c r="O4485" s="133" t="s">
        <v>9545</v>
      </c>
      <c r="P4485" s="135" t="s">
        <v>4620</v>
      </c>
      <c r="Q4485" s="145" t="str">
        <f t="shared" si="70"/>
        <v>81 - LACOUGOTTE-CADOUL</v>
      </c>
      <c r="R4485" s="140"/>
      <c r="S4485" s="140"/>
    </row>
    <row r="4486" spans="14:19">
      <c r="N4486" s="133" t="s">
        <v>9518</v>
      </c>
      <c r="O4486" s="133" t="s">
        <v>9546</v>
      </c>
      <c r="P4486" s="135" t="s">
        <v>4621</v>
      </c>
      <c r="Q4486" s="145" t="str">
        <f t="shared" si="70"/>
        <v>81 - LACROUZETTE</v>
      </c>
      <c r="R4486" s="140"/>
      <c r="S4486" s="140"/>
    </row>
    <row r="4487" spans="14:19">
      <c r="N4487" s="133" t="s">
        <v>9518</v>
      </c>
      <c r="O4487" s="133" t="s">
        <v>9547</v>
      </c>
      <c r="P4487" s="135" t="s">
        <v>4622</v>
      </c>
      <c r="Q4487" s="145" t="str">
        <f t="shared" si="70"/>
        <v>81 - LAGRAVE</v>
      </c>
      <c r="R4487" s="140"/>
      <c r="S4487" s="140"/>
    </row>
    <row r="4488" spans="14:19">
      <c r="N4488" s="133" t="s">
        <v>9518</v>
      </c>
      <c r="O4488" s="133" t="s">
        <v>9548</v>
      </c>
      <c r="P4488" s="135" t="s">
        <v>3952</v>
      </c>
      <c r="Q4488" s="145" t="str">
        <f t="shared" si="70"/>
        <v>81 - LARROQUE</v>
      </c>
      <c r="R4488" s="140"/>
      <c r="S4488" s="140"/>
    </row>
    <row r="4489" spans="14:19">
      <c r="N4489" s="133" t="s">
        <v>9518</v>
      </c>
      <c r="O4489" s="133" t="s">
        <v>9549</v>
      </c>
      <c r="P4489" s="135" t="s">
        <v>4623</v>
      </c>
      <c r="Q4489" s="145" t="str">
        <f t="shared" si="70"/>
        <v>81 - LASGRAISSES</v>
      </c>
      <c r="R4489" s="140"/>
      <c r="S4489" s="140"/>
    </row>
    <row r="4490" spans="14:19">
      <c r="N4490" s="133" t="s">
        <v>9518</v>
      </c>
      <c r="O4490" s="133" t="s">
        <v>9550</v>
      </c>
      <c r="P4490" s="135" t="s">
        <v>4624</v>
      </c>
      <c r="Q4490" s="145" t="str">
        <f t="shared" si="70"/>
        <v>81 - LAUTREC</v>
      </c>
      <c r="R4490" s="140"/>
      <c r="S4490" s="140"/>
    </row>
    <row r="4491" spans="14:19">
      <c r="N4491" s="133" t="s">
        <v>9518</v>
      </c>
      <c r="O4491" s="133" t="s">
        <v>9551</v>
      </c>
      <c r="P4491" s="135" t="s">
        <v>801</v>
      </c>
      <c r="Q4491" s="145" t="str">
        <f t="shared" ref="Q4491:Q4554" si="71">CONCATENATE(N4491," - ",P4491)</f>
        <v>81 - LAVAUR</v>
      </c>
      <c r="R4491" s="140"/>
      <c r="S4491" s="140"/>
    </row>
    <row r="4492" spans="14:19">
      <c r="N4492" s="133" t="s">
        <v>9518</v>
      </c>
      <c r="O4492" s="133" t="s">
        <v>9552</v>
      </c>
      <c r="P4492" s="135" t="s">
        <v>4596</v>
      </c>
      <c r="Q4492" s="145" t="str">
        <f t="shared" si="71"/>
        <v>81 - LE BEZ</v>
      </c>
      <c r="R4492" s="140"/>
      <c r="S4492" s="140"/>
    </row>
    <row r="4493" spans="14:19" ht="24">
      <c r="N4493" s="133" t="s">
        <v>9518</v>
      </c>
      <c r="O4493" s="133" t="s">
        <v>9553</v>
      </c>
      <c r="P4493" s="135" t="s">
        <v>4625</v>
      </c>
      <c r="Q4493" s="145" t="str">
        <f t="shared" si="71"/>
        <v>81 - LISLE-SUR-TARN</v>
      </c>
      <c r="R4493" s="140"/>
      <c r="S4493" s="140"/>
    </row>
    <row r="4494" spans="14:19">
      <c r="N4494" s="133" t="s">
        <v>9518</v>
      </c>
      <c r="O4494" s="133" t="s">
        <v>9554</v>
      </c>
      <c r="P4494" s="135" t="s">
        <v>4626</v>
      </c>
      <c r="Q4494" s="145" t="str">
        <f t="shared" si="71"/>
        <v>81 - LOMBERS</v>
      </c>
      <c r="R4494" s="140"/>
      <c r="S4494" s="140"/>
    </row>
    <row r="4495" spans="14:19">
      <c r="N4495" s="133" t="s">
        <v>9518</v>
      </c>
      <c r="O4495" s="133" t="s">
        <v>9555</v>
      </c>
      <c r="P4495" s="135" t="s">
        <v>2294</v>
      </c>
      <c r="Q4495" s="145" t="str">
        <f t="shared" si="71"/>
        <v>81 - LOUPIAC</v>
      </c>
      <c r="R4495" s="140"/>
      <c r="S4495" s="140"/>
    </row>
    <row r="4496" spans="14:19">
      <c r="N4496" s="133" t="s">
        <v>9518</v>
      </c>
      <c r="O4496" s="133" t="s">
        <v>9556</v>
      </c>
      <c r="P4496" s="135" t="s">
        <v>4627</v>
      </c>
      <c r="Q4496" s="145" t="str">
        <f t="shared" si="71"/>
        <v>81 - MARZENS</v>
      </c>
      <c r="R4496" s="140"/>
      <c r="S4496" s="140"/>
    </row>
    <row r="4497" spans="14:19" ht="24">
      <c r="N4497" s="133" t="s">
        <v>9518</v>
      </c>
      <c r="O4497" s="133" t="s">
        <v>9557</v>
      </c>
      <c r="P4497" s="135" t="s">
        <v>4628</v>
      </c>
      <c r="Q4497" s="145" t="str">
        <f t="shared" si="71"/>
        <v>81 - MASSAC-SERAN</v>
      </c>
      <c r="R4497" s="140"/>
      <c r="S4497" s="140"/>
    </row>
    <row r="4498" spans="14:19">
      <c r="N4498" s="133" t="s">
        <v>9518</v>
      </c>
      <c r="O4498" s="133" t="s">
        <v>9558</v>
      </c>
      <c r="P4498" s="135" t="s">
        <v>4629</v>
      </c>
      <c r="Q4498" s="145" t="str">
        <f t="shared" si="71"/>
        <v>81 - MISSECLE</v>
      </c>
      <c r="R4498" s="140"/>
      <c r="S4498" s="140"/>
    </row>
    <row r="4499" spans="14:19">
      <c r="N4499" s="133" t="s">
        <v>9518</v>
      </c>
      <c r="O4499" s="133" t="s">
        <v>9559</v>
      </c>
      <c r="P4499" s="135" t="s">
        <v>4630</v>
      </c>
      <c r="Q4499" s="145" t="str">
        <f t="shared" si="71"/>
        <v>81 - MONTANS</v>
      </c>
      <c r="R4499" s="140"/>
      <c r="S4499" s="140"/>
    </row>
    <row r="4500" spans="14:19" ht="24">
      <c r="N4500" s="133" t="s">
        <v>9518</v>
      </c>
      <c r="O4500" s="133" t="s">
        <v>9560</v>
      </c>
      <c r="P4500" s="135" t="s">
        <v>4631</v>
      </c>
      <c r="Q4500" s="145" t="str">
        <f t="shared" si="71"/>
        <v>81 - MONTDRAGON</v>
      </c>
      <c r="R4500" s="140"/>
      <c r="S4500" s="140"/>
    </row>
    <row r="4501" spans="14:19" ht="24">
      <c r="N4501" s="133" t="s">
        <v>9518</v>
      </c>
      <c r="O4501" s="133" t="s">
        <v>9561</v>
      </c>
      <c r="P4501" s="135" t="s">
        <v>4632</v>
      </c>
      <c r="Q4501" s="145" t="str">
        <f t="shared" si="71"/>
        <v>81 - MONTDURAUSSE</v>
      </c>
      <c r="R4501" s="140"/>
      <c r="S4501" s="140"/>
    </row>
    <row r="4502" spans="14:19" ht="24">
      <c r="N4502" s="133" t="s">
        <v>9518</v>
      </c>
      <c r="O4502" s="133" t="s">
        <v>9562</v>
      </c>
      <c r="P4502" s="135" t="s">
        <v>1782</v>
      </c>
      <c r="Q4502" s="145" t="str">
        <f t="shared" si="71"/>
        <v>81 - MONTGAILLARD</v>
      </c>
      <c r="R4502" s="140"/>
      <c r="S4502" s="140"/>
    </row>
    <row r="4503" spans="14:19">
      <c r="N4503" s="133" t="s">
        <v>9518</v>
      </c>
      <c r="O4503" s="133" t="s">
        <v>9563</v>
      </c>
      <c r="P4503" s="135" t="s">
        <v>4633</v>
      </c>
      <c r="Q4503" s="145" t="str">
        <f t="shared" si="71"/>
        <v>81 - MOULAYRES</v>
      </c>
      <c r="R4503" s="140"/>
      <c r="S4503" s="140"/>
    </row>
    <row r="4504" spans="14:19">
      <c r="N4504" s="133" t="s">
        <v>9518</v>
      </c>
      <c r="O4504" s="133" t="s">
        <v>9564</v>
      </c>
      <c r="P4504" s="135" t="s">
        <v>4634</v>
      </c>
      <c r="Q4504" s="145" t="str">
        <f t="shared" si="71"/>
        <v>81 - ORBAN</v>
      </c>
      <c r="R4504" s="140"/>
      <c r="S4504" s="140"/>
    </row>
    <row r="4505" spans="14:19">
      <c r="N4505" s="133" t="s">
        <v>9518</v>
      </c>
      <c r="O4505" s="133" t="s">
        <v>9565</v>
      </c>
      <c r="P4505" s="135" t="s">
        <v>4635</v>
      </c>
      <c r="Q4505" s="145" t="str">
        <f t="shared" si="71"/>
        <v>81 - PARISOT</v>
      </c>
      <c r="R4505" s="140"/>
      <c r="S4505" s="140"/>
    </row>
    <row r="4506" spans="14:19">
      <c r="N4506" s="133" t="s">
        <v>9518</v>
      </c>
      <c r="O4506" s="133" t="s">
        <v>9566</v>
      </c>
      <c r="P4506" s="135" t="s">
        <v>4636</v>
      </c>
      <c r="Q4506" s="145" t="str">
        <f t="shared" si="71"/>
        <v>81 - PEYROLE</v>
      </c>
      <c r="R4506" s="140"/>
      <c r="S4506" s="140"/>
    </row>
    <row r="4507" spans="14:19" ht="24">
      <c r="N4507" s="133" t="s">
        <v>9518</v>
      </c>
      <c r="O4507" s="133" t="s">
        <v>9567</v>
      </c>
      <c r="P4507" s="135" t="s">
        <v>4637</v>
      </c>
      <c r="Q4507" s="145" t="str">
        <f t="shared" si="71"/>
        <v>81 - POULAN-POUZOLS</v>
      </c>
      <c r="R4507" s="140"/>
      <c r="S4507" s="140"/>
    </row>
    <row r="4508" spans="14:19">
      <c r="N4508" s="133" t="s">
        <v>9518</v>
      </c>
      <c r="O4508" s="133" t="s">
        <v>9568</v>
      </c>
      <c r="P4508" s="135" t="s">
        <v>4638</v>
      </c>
      <c r="Q4508" s="145" t="str">
        <f t="shared" si="71"/>
        <v>81 - PRATVIEL</v>
      </c>
      <c r="R4508" s="140"/>
      <c r="S4508" s="140"/>
    </row>
    <row r="4509" spans="14:19">
      <c r="N4509" s="133" t="s">
        <v>9518</v>
      </c>
      <c r="O4509" s="133" t="s">
        <v>9569</v>
      </c>
      <c r="P4509" s="135" t="s">
        <v>4639</v>
      </c>
      <c r="Q4509" s="145" t="str">
        <f t="shared" si="71"/>
        <v>81 - PUYBEGON</v>
      </c>
      <c r="R4509" s="140"/>
      <c r="S4509" s="140"/>
    </row>
    <row r="4510" spans="14:19">
      <c r="N4510" s="133" t="s">
        <v>9518</v>
      </c>
      <c r="O4510" s="133" t="s">
        <v>9570</v>
      </c>
      <c r="P4510" s="135" t="s">
        <v>4640</v>
      </c>
      <c r="Q4510" s="145" t="str">
        <f t="shared" si="71"/>
        <v>81 - PUYCELSI</v>
      </c>
      <c r="R4510" s="140"/>
      <c r="S4510" s="140"/>
    </row>
    <row r="4511" spans="14:19">
      <c r="N4511" s="133" t="s">
        <v>9518</v>
      </c>
      <c r="O4511" s="133" t="s">
        <v>9571</v>
      </c>
      <c r="P4511" s="135" t="s">
        <v>4641</v>
      </c>
      <c r="Q4511" s="145" t="str">
        <f t="shared" si="71"/>
        <v>81 - RABASTENS</v>
      </c>
      <c r="R4511" s="140"/>
      <c r="S4511" s="140"/>
    </row>
    <row r="4512" spans="14:19">
      <c r="N4512" s="133" t="s">
        <v>9518</v>
      </c>
      <c r="O4512" s="133" t="s">
        <v>9572</v>
      </c>
      <c r="P4512" s="135" t="s">
        <v>463</v>
      </c>
      <c r="Q4512" s="145" t="str">
        <f t="shared" si="71"/>
        <v>81 - ROUFFIAC</v>
      </c>
      <c r="R4512" s="140"/>
      <c r="S4512" s="140"/>
    </row>
    <row r="4513" spans="14:19" ht="24">
      <c r="N4513" s="133" t="s">
        <v>9518</v>
      </c>
      <c r="O4513" s="133" t="s">
        <v>9573</v>
      </c>
      <c r="P4513" s="135" t="s">
        <v>4649</v>
      </c>
      <c r="Q4513" s="145" t="str">
        <f t="shared" si="71"/>
        <v>81 - SAINT SALVY DE LA BALME</v>
      </c>
      <c r="R4513" s="140"/>
      <c r="S4513" s="140"/>
    </row>
    <row r="4514" spans="14:19">
      <c r="N4514" s="133" t="s">
        <v>9518</v>
      </c>
      <c r="O4514" s="133" t="s">
        <v>9574</v>
      </c>
      <c r="P4514" s="135" t="s">
        <v>4642</v>
      </c>
      <c r="Q4514" s="145" t="str">
        <f t="shared" si="71"/>
        <v>81 - SAINT-AGNAN</v>
      </c>
      <c r="R4514" s="140"/>
      <c r="S4514" s="140"/>
    </row>
    <row r="4515" spans="14:19" ht="24">
      <c r="N4515" s="133" t="s">
        <v>9518</v>
      </c>
      <c r="O4515" s="133" t="s">
        <v>9575</v>
      </c>
      <c r="P4515" s="135" t="s">
        <v>4643</v>
      </c>
      <c r="Q4515" s="145" t="str">
        <f t="shared" si="71"/>
        <v>81 - SAINTE-CECILE-DU-CAYROU</v>
      </c>
      <c r="R4515" s="140"/>
      <c r="S4515" s="140"/>
    </row>
    <row r="4516" spans="14:19" ht="24">
      <c r="N4516" s="133" t="s">
        <v>9518</v>
      </c>
      <c r="O4516" s="133" t="s">
        <v>9576</v>
      </c>
      <c r="P4516" s="135" t="s">
        <v>4644</v>
      </c>
      <c r="Q4516" s="145" t="str">
        <f t="shared" si="71"/>
        <v>81 - SAINT-GAUZENS</v>
      </c>
      <c r="R4516" s="140"/>
      <c r="S4516" s="140"/>
    </row>
    <row r="4517" spans="14:19" ht="24">
      <c r="N4517" s="133" t="s">
        <v>9518</v>
      </c>
      <c r="O4517" s="133" t="s">
        <v>9577</v>
      </c>
      <c r="P4517" s="135" t="s">
        <v>4645</v>
      </c>
      <c r="Q4517" s="145" t="str">
        <f t="shared" si="71"/>
        <v>81 - SAINT-GENEST-DE-CONTEST</v>
      </c>
      <c r="R4517" s="140"/>
      <c r="S4517" s="140"/>
    </row>
    <row r="4518" spans="14:19" ht="24">
      <c r="N4518" s="133" t="s">
        <v>9518</v>
      </c>
      <c r="O4518" s="133" t="s">
        <v>9578</v>
      </c>
      <c r="P4518" s="135" t="s">
        <v>4646</v>
      </c>
      <c r="Q4518" s="145" t="str">
        <f t="shared" si="71"/>
        <v>81 - SAINT-JEAN-DE-RIVES</v>
      </c>
      <c r="R4518" s="140"/>
      <c r="S4518" s="140"/>
    </row>
    <row r="4519" spans="14:19" ht="24">
      <c r="N4519" s="133" t="s">
        <v>9518</v>
      </c>
      <c r="O4519" s="133" t="s">
        <v>9579</v>
      </c>
      <c r="P4519" s="135" t="s">
        <v>4647</v>
      </c>
      <c r="Q4519" s="145" t="str">
        <f t="shared" si="71"/>
        <v>81 - SAINT-JULIEN-DU-PUY</v>
      </c>
      <c r="R4519" s="140"/>
      <c r="S4519" s="140"/>
    </row>
    <row r="4520" spans="14:19" ht="24">
      <c r="N4520" s="133" t="s">
        <v>9518</v>
      </c>
      <c r="O4520" s="133" t="s">
        <v>9580</v>
      </c>
      <c r="P4520" s="135" t="s">
        <v>4648</v>
      </c>
      <c r="Q4520" s="145" t="str">
        <f t="shared" si="71"/>
        <v>81 - SAINT-LIEUX-LES-LAVAUR</v>
      </c>
      <c r="R4520" s="140"/>
      <c r="S4520" s="140"/>
    </row>
    <row r="4521" spans="14:19" ht="24">
      <c r="N4521" s="133" t="s">
        <v>9518</v>
      </c>
      <c r="O4521" s="133" t="s">
        <v>9581</v>
      </c>
      <c r="P4521" s="135" t="s">
        <v>4650</v>
      </c>
      <c r="Q4521" s="145" t="str">
        <f t="shared" si="71"/>
        <v>81 - SAINT-URCISSE</v>
      </c>
      <c r="R4521" s="140"/>
      <c r="S4521" s="140"/>
    </row>
    <row r="4522" spans="14:19">
      <c r="N4522" s="133" t="s">
        <v>9518</v>
      </c>
      <c r="O4522" s="133" t="s">
        <v>9582</v>
      </c>
      <c r="P4522" s="135" t="s">
        <v>4651</v>
      </c>
      <c r="Q4522" s="145" t="str">
        <f t="shared" si="71"/>
        <v>81 - SALVAGNAC</v>
      </c>
      <c r="R4522" s="140"/>
      <c r="S4522" s="140"/>
    </row>
    <row r="4523" spans="14:19">
      <c r="N4523" s="133" t="s">
        <v>9518</v>
      </c>
      <c r="O4523" s="133" t="s">
        <v>9583</v>
      </c>
      <c r="P4523" s="135" t="s">
        <v>4653</v>
      </c>
      <c r="Q4523" s="145" t="str">
        <f t="shared" si="71"/>
        <v>81 - SIEURAC</v>
      </c>
      <c r="R4523" s="140"/>
      <c r="S4523" s="140"/>
    </row>
    <row r="4524" spans="14:19">
      <c r="N4524" s="133" t="s">
        <v>9518</v>
      </c>
      <c r="O4524" s="133" t="s">
        <v>9584</v>
      </c>
      <c r="P4524" s="135" t="s">
        <v>4654</v>
      </c>
      <c r="Q4524" s="145" t="str">
        <f t="shared" si="71"/>
        <v>81 - TECOU</v>
      </c>
      <c r="R4524" s="140"/>
      <c r="S4524" s="140"/>
    </row>
    <row r="4525" spans="14:19">
      <c r="N4525" s="133" t="s">
        <v>9518</v>
      </c>
      <c r="O4525" s="133" t="s">
        <v>9585</v>
      </c>
      <c r="P4525" s="135" t="s">
        <v>4655</v>
      </c>
      <c r="Q4525" s="145" t="str">
        <f t="shared" si="71"/>
        <v>81 - TEYSSODE</v>
      </c>
      <c r="R4525" s="140"/>
      <c r="S4525" s="140"/>
    </row>
    <row r="4526" spans="14:19">
      <c r="N4526" s="133" t="s">
        <v>9518</v>
      </c>
      <c r="O4526" s="133" t="s">
        <v>9586</v>
      </c>
      <c r="P4526" s="135" t="s">
        <v>4656</v>
      </c>
      <c r="Q4526" s="145" t="str">
        <f t="shared" si="71"/>
        <v>81 - VITERBE</v>
      </c>
      <c r="R4526" s="140"/>
      <c r="S4526" s="140"/>
    </row>
    <row r="4527" spans="14:19">
      <c r="N4527" s="133" t="s">
        <v>9587</v>
      </c>
      <c r="O4527" s="133" t="s">
        <v>9588</v>
      </c>
      <c r="P4527" s="135" t="s">
        <v>4657</v>
      </c>
      <c r="Q4527" s="145" t="str">
        <f t="shared" si="71"/>
        <v>82 - AUVILLAR</v>
      </c>
      <c r="R4527" s="140"/>
      <c r="S4527" s="140"/>
    </row>
    <row r="4528" spans="14:19">
      <c r="N4528" s="133" t="s">
        <v>9587</v>
      </c>
      <c r="O4528" s="133" t="s">
        <v>9588</v>
      </c>
      <c r="P4528" s="135" t="s">
        <v>4658</v>
      </c>
      <c r="Q4528" s="145" t="str">
        <f t="shared" si="71"/>
        <v>82 - BALIGNAC</v>
      </c>
      <c r="R4528" s="140"/>
      <c r="S4528" s="140"/>
    </row>
    <row r="4529" spans="14:19">
      <c r="N4529" s="133" t="s">
        <v>9587</v>
      </c>
      <c r="O4529" s="133" t="s">
        <v>9588</v>
      </c>
      <c r="P4529" s="135" t="s">
        <v>4659</v>
      </c>
      <c r="Q4529" s="145" t="str">
        <f t="shared" si="71"/>
        <v>82 - BARDIGUES</v>
      </c>
      <c r="R4529" s="140"/>
      <c r="S4529" s="140"/>
    </row>
    <row r="4530" spans="14:19">
      <c r="N4530" s="133" t="s">
        <v>9587</v>
      </c>
      <c r="O4530" s="133" t="s">
        <v>9589</v>
      </c>
      <c r="P4530" s="135" t="s">
        <v>4671</v>
      </c>
      <c r="Q4530" s="145" t="str">
        <f t="shared" si="71"/>
        <v>82 - BELVEZE</v>
      </c>
      <c r="R4530" s="140">
        <v>44687</v>
      </c>
      <c r="S4530" s="140">
        <v>44701</v>
      </c>
    </row>
    <row r="4531" spans="14:19">
      <c r="N4531" s="133" t="s">
        <v>9587</v>
      </c>
      <c r="O4531" s="133" t="s">
        <v>9590</v>
      </c>
      <c r="P4531" s="135" t="s">
        <v>4672</v>
      </c>
      <c r="Q4531" s="145" t="str">
        <f t="shared" si="71"/>
        <v>82 - BOULOC</v>
      </c>
      <c r="R4531" s="140">
        <v>44687</v>
      </c>
      <c r="S4531" s="140">
        <v>44701</v>
      </c>
    </row>
    <row r="4532" spans="14:19" ht="24">
      <c r="N4532" s="133" t="s">
        <v>9587</v>
      </c>
      <c r="O4532" s="133" t="s">
        <v>9591</v>
      </c>
      <c r="P4532" s="135" t="s">
        <v>4673</v>
      </c>
      <c r="Q4532" s="145" t="str">
        <f t="shared" si="71"/>
        <v>82 - BOURG-DE-VISA</v>
      </c>
      <c r="R4532" s="140">
        <v>44687</v>
      </c>
      <c r="S4532" s="140">
        <v>44701</v>
      </c>
    </row>
    <row r="4533" spans="14:19">
      <c r="N4533" s="133" t="s">
        <v>9587</v>
      </c>
      <c r="O4533" s="133" t="s">
        <v>9592</v>
      </c>
      <c r="P4533" s="135" t="s">
        <v>4674</v>
      </c>
      <c r="Q4533" s="145" t="str">
        <f t="shared" si="71"/>
        <v>82 - BRASSAC</v>
      </c>
      <c r="R4533" s="140">
        <v>44687</v>
      </c>
      <c r="S4533" s="140">
        <v>44701</v>
      </c>
    </row>
    <row r="4534" spans="14:19">
      <c r="N4534" s="133" t="s">
        <v>9587</v>
      </c>
      <c r="O4534" s="133" t="s">
        <v>9593</v>
      </c>
      <c r="P4534" s="135" t="s">
        <v>4675</v>
      </c>
      <c r="Q4534" s="145" t="str">
        <f t="shared" si="71"/>
        <v>82 - CASTELSAGRAT</v>
      </c>
      <c r="R4534" s="140">
        <v>44687</v>
      </c>
      <c r="S4534" s="140">
        <v>44701</v>
      </c>
    </row>
    <row r="4535" spans="14:19" ht="24">
      <c r="N4535" s="133" t="s">
        <v>9587</v>
      </c>
      <c r="O4535" s="133" t="s">
        <v>9588</v>
      </c>
      <c r="P4535" s="135" t="s">
        <v>4660</v>
      </c>
      <c r="Q4535" s="145" t="str">
        <f t="shared" si="71"/>
        <v>82 - CASTERA-BOUZET</v>
      </c>
      <c r="R4535" s="140"/>
      <c r="S4535" s="140"/>
    </row>
    <row r="4536" spans="14:19">
      <c r="N4536" s="133" t="s">
        <v>9587</v>
      </c>
      <c r="O4536" s="133" t="s">
        <v>9588</v>
      </c>
      <c r="P4536" s="135" t="s">
        <v>4661</v>
      </c>
      <c r="Q4536" s="145" t="str">
        <f t="shared" si="71"/>
        <v>82 - DUNES</v>
      </c>
      <c r="R4536" s="140"/>
      <c r="S4536" s="140"/>
    </row>
    <row r="4537" spans="14:19">
      <c r="N4537" s="133" t="s">
        <v>9587</v>
      </c>
      <c r="O4537" s="133" t="s">
        <v>9594</v>
      </c>
      <c r="P4537" s="135" t="s">
        <v>4676</v>
      </c>
      <c r="Q4537" s="145" t="str">
        <f t="shared" si="71"/>
        <v>82 - FAUROUX</v>
      </c>
      <c r="R4537" s="140">
        <v>44687</v>
      </c>
      <c r="S4537" s="140">
        <v>44701</v>
      </c>
    </row>
    <row r="4538" spans="14:19">
      <c r="N4538" s="133" t="s">
        <v>9587</v>
      </c>
      <c r="O4538" s="133" t="s">
        <v>9595</v>
      </c>
      <c r="P4538" s="135" t="s">
        <v>4677</v>
      </c>
      <c r="Q4538" s="145" t="str">
        <f t="shared" si="71"/>
        <v>82 - GASQUES</v>
      </c>
      <c r="R4538" s="140">
        <v>44687</v>
      </c>
      <c r="S4538" s="140">
        <v>44701</v>
      </c>
    </row>
    <row r="4539" spans="14:19">
      <c r="N4539" s="133" t="s">
        <v>9587</v>
      </c>
      <c r="O4539" s="133" t="s">
        <v>9588</v>
      </c>
      <c r="P4539" s="135" t="s">
        <v>4662</v>
      </c>
      <c r="Q4539" s="145" t="str">
        <f t="shared" si="71"/>
        <v>82 - GRAMONT</v>
      </c>
      <c r="R4539" s="140"/>
      <c r="S4539" s="140"/>
    </row>
    <row r="4540" spans="14:19">
      <c r="N4540" s="133" t="s">
        <v>9587</v>
      </c>
      <c r="O4540" s="133" t="s">
        <v>9596</v>
      </c>
      <c r="P4540" s="135" t="s">
        <v>4678</v>
      </c>
      <c r="Q4540" s="145" t="str">
        <f t="shared" si="71"/>
        <v>82 - LACOUR</v>
      </c>
      <c r="R4540" s="140">
        <v>44687</v>
      </c>
      <c r="S4540" s="140">
        <v>44701</v>
      </c>
    </row>
    <row r="4541" spans="14:19">
      <c r="N4541" s="133" t="s">
        <v>9587</v>
      </c>
      <c r="O4541" s="133" t="s">
        <v>9597</v>
      </c>
      <c r="P4541" s="135" t="s">
        <v>4679</v>
      </c>
      <c r="Q4541" s="145" t="str">
        <f t="shared" si="71"/>
        <v>82 - LAUZERTE</v>
      </c>
      <c r="R4541" s="140">
        <v>44687</v>
      </c>
      <c r="S4541" s="140">
        <v>44701</v>
      </c>
    </row>
    <row r="4542" spans="14:19">
      <c r="N4542" s="133" t="s">
        <v>9587</v>
      </c>
      <c r="O4542" s="133" t="s">
        <v>9588</v>
      </c>
      <c r="P4542" s="135" t="s">
        <v>4663</v>
      </c>
      <c r="Q4542" s="145" t="str">
        <f t="shared" si="71"/>
        <v>82 - LAVIT</v>
      </c>
      <c r="R4542" s="140"/>
      <c r="S4542" s="140"/>
    </row>
    <row r="4543" spans="14:19">
      <c r="N4543" s="133" t="s">
        <v>9587</v>
      </c>
      <c r="O4543" s="133" t="s">
        <v>9588</v>
      </c>
      <c r="P4543" s="135" t="s">
        <v>4664</v>
      </c>
      <c r="Q4543" s="145" t="str">
        <f t="shared" si="71"/>
        <v>82 - MANSONVILLE</v>
      </c>
      <c r="R4543" s="140"/>
      <c r="S4543" s="140"/>
    </row>
    <row r="4544" spans="14:19" ht="24">
      <c r="N4544" s="133" t="s">
        <v>9587</v>
      </c>
      <c r="O4544" s="133" t="s">
        <v>9598</v>
      </c>
      <c r="P4544" s="135" t="s">
        <v>4680</v>
      </c>
      <c r="Q4544" s="145" t="str">
        <f t="shared" si="71"/>
        <v>82 - MIRAMONT-DE-QUERCY</v>
      </c>
      <c r="R4544" s="140">
        <v>44687</v>
      </c>
      <c r="S4544" s="140">
        <v>44701</v>
      </c>
    </row>
    <row r="4545" spans="14:19">
      <c r="N4545" s="133" t="s">
        <v>9587</v>
      </c>
      <c r="O4545" s="133" t="s">
        <v>9599</v>
      </c>
      <c r="P4545" s="135" t="s">
        <v>4681</v>
      </c>
      <c r="Q4545" s="145" t="str">
        <f t="shared" si="71"/>
        <v>82 - MONTAGUDET</v>
      </c>
      <c r="R4545" s="140">
        <v>44687</v>
      </c>
      <c r="S4545" s="140">
        <v>44701</v>
      </c>
    </row>
    <row r="4546" spans="14:19" ht="24">
      <c r="N4546" s="133" t="s">
        <v>9587</v>
      </c>
      <c r="O4546" s="133" t="s">
        <v>9600</v>
      </c>
      <c r="P4546" s="135" t="s">
        <v>4682</v>
      </c>
      <c r="Q4546" s="145" t="str">
        <f t="shared" si="71"/>
        <v>82 - MONTAIGU-DE-QUERCY</v>
      </c>
      <c r="R4546" s="140">
        <v>44687</v>
      </c>
      <c r="S4546" s="140">
        <v>44701</v>
      </c>
    </row>
    <row r="4547" spans="14:19">
      <c r="N4547" s="133" t="s">
        <v>9587</v>
      </c>
      <c r="O4547" s="133" t="s">
        <v>9601</v>
      </c>
      <c r="P4547" s="135" t="s">
        <v>4683</v>
      </c>
      <c r="Q4547" s="145" t="str">
        <f t="shared" si="71"/>
        <v>82 - MONTJOI</v>
      </c>
      <c r="R4547" s="140">
        <v>44687</v>
      </c>
      <c r="S4547" s="140">
        <v>44701</v>
      </c>
    </row>
    <row r="4548" spans="14:19">
      <c r="N4548" s="133" t="s">
        <v>9587</v>
      </c>
      <c r="O4548" s="133" t="s">
        <v>9602</v>
      </c>
      <c r="P4548" s="135" t="s">
        <v>4684</v>
      </c>
      <c r="Q4548" s="145" t="str">
        <f t="shared" si="71"/>
        <v>82 - PERVILLE</v>
      </c>
      <c r="R4548" s="140">
        <v>44687</v>
      </c>
      <c r="S4548" s="140">
        <v>44701</v>
      </c>
    </row>
    <row r="4549" spans="14:19">
      <c r="N4549" s="133" t="s">
        <v>9587</v>
      </c>
      <c r="O4549" s="133" t="s">
        <v>9588</v>
      </c>
      <c r="P4549" s="135" t="s">
        <v>4665</v>
      </c>
      <c r="Q4549" s="145" t="str">
        <f t="shared" si="71"/>
        <v>82 - POUPAS</v>
      </c>
      <c r="R4549" s="140"/>
      <c r="S4549" s="140"/>
    </row>
    <row r="4550" spans="14:19" ht="24">
      <c r="N4550" s="133" t="s">
        <v>9587</v>
      </c>
      <c r="O4550" s="133" t="s">
        <v>9588</v>
      </c>
      <c r="P4550" s="135" t="s">
        <v>4666</v>
      </c>
      <c r="Q4550" s="145" t="str">
        <f t="shared" si="71"/>
        <v>82 - PUYGAILLARD-DE-LOMAGNE</v>
      </c>
      <c r="R4550" s="140"/>
      <c r="S4550" s="140"/>
    </row>
    <row r="4551" spans="14:19">
      <c r="N4551" s="133" t="s">
        <v>9587</v>
      </c>
      <c r="O4551" s="133" t="s">
        <v>9603</v>
      </c>
      <c r="P4551" s="135" t="s">
        <v>4685</v>
      </c>
      <c r="Q4551" s="145" t="str">
        <f t="shared" si="71"/>
        <v xml:space="preserve">82 - ROQUECOR </v>
      </c>
      <c r="R4551" s="140">
        <v>44687</v>
      </c>
      <c r="S4551" s="140">
        <v>44721</v>
      </c>
    </row>
    <row r="4552" spans="14:19" ht="24">
      <c r="N4552" s="133" t="s">
        <v>9587</v>
      </c>
      <c r="O4552" s="133" t="s">
        <v>9604</v>
      </c>
      <c r="P4552" s="135" t="s">
        <v>4686</v>
      </c>
      <c r="Q4552" s="145" t="str">
        <f t="shared" si="71"/>
        <v xml:space="preserve">82 - SAINT AMANS DU PECH </v>
      </c>
      <c r="R4552" s="140">
        <v>44687</v>
      </c>
      <c r="S4552" s="140">
        <v>44721</v>
      </c>
    </row>
    <row r="4553" spans="14:19" ht="24">
      <c r="N4553" s="133" t="s">
        <v>9587</v>
      </c>
      <c r="O4553" s="133" t="s">
        <v>9605</v>
      </c>
      <c r="P4553" s="135" t="s">
        <v>4687</v>
      </c>
      <c r="Q4553" s="145" t="str">
        <f t="shared" si="71"/>
        <v xml:space="preserve">82 - SAINT BEAUZEIL </v>
      </c>
      <c r="R4553" s="140">
        <v>44687</v>
      </c>
      <c r="S4553" s="140">
        <v>44721</v>
      </c>
    </row>
    <row r="4554" spans="14:19">
      <c r="N4554" s="133" t="s">
        <v>9587</v>
      </c>
      <c r="O4554" s="133" t="s">
        <v>9588</v>
      </c>
      <c r="P4554" s="135" t="s">
        <v>4667</v>
      </c>
      <c r="Q4554" s="145" t="str">
        <f t="shared" si="71"/>
        <v>82 - SAINT-CIRICE</v>
      </c>
      <c r="R4554" s="140"/>
      <c r="S4554" s="140"/>
    </row>
    <row r="4555" spans="14:19">
      <c r="N4555" s="133" t="s">
        <v>9587</v>
      </c>
      <c r="O4555" s="133" t="s">
        <v>9606</v>
      </c>
      <c r="P4555" s="135" t="s">
        <v>2361</v>
      </c>
      <c r="Q4555" s="145" t="str">
        <f t="shared" ref="Q4555:Q4618" si="72">CONCATENATE(N4555," - ",P4555)</f>
        <v>82 - SAINT-CLAIR</v>
      </c>
      <c r="R4555" s="140">
        <v>44687</v>
      </c>
      <c r="S4555" s="140">
        <v>44701</v>
      </c>
    </row>
    <row r="4556" spans="14:19" ht="24">
      <c r="N4556" s="133" t="s">
        <v>9587</v>
      </c>
      <c r="O4556" s="133" t="s">
        <v>9588</v>
      </c>
      <c r="P4556" s="135" t="s">
        <v>4668</v>
      </c>
      <c r="Q4556" s="145" t="str">
        <f t="shared" si="72"/>
        <v>82 - SAINT-JEAN-DU-BOUZET</v>
      </c>
      <c r="R4556" s="140"/>
      <c r="S4556" s="140"/>
    </row>
    <row r="4557" spans="14:19">
      <c r="N4557" s="133" t="s">
        <v>9587</v>
      </c>
      <c r="O4557" s="133" t="s">
        <v>9588</v>
      </c>
      <c r="P4557" s="135" t="s">
        <v>4669</v>
      </c>
      <c r="Q4557" s="145" t="str">
        <f t="shared" si="72"/>
        <v>82 - SAINT-LOUP</v>
      </c>
      <c r="R4557" s="140"/>
      <c r="S4557" s="140"/>
    </row>
    <row r="4558" spans="14:19" ht="36">
      <c r="N4558" s="133" t="s">
        <v>9587</v>
      </c>
      <c r="O4558" s="133" t="s">
        <v>9607</v>
      </c>
      <c r="P4558" s="135" t="s">
        <v>4688</v>
      </c>
      <c r="Q4558" s="145" t="str">
        <f t="shared" si="72"/>
        <v>82 - SAINT-NAZAIRE-DE-VALENTANE</v>
      </c>
      <c r="R4558" s="140">
        <v>44687</v>
      </c>
      <c r="S4558" s="140">
        <v>44701</v>
      </c>
    </row>
    <row r="4559" spans="14:19">
      <c r="N4559" s="133" t="s">
        <v>9587</v>
      </c>
      <c r="O4559" s="133" t="s">
        <v>9588</v>
      </c>
      <c r="P4559" s="135" t="s">
        <v>4670</v>
      </c>
      <c r="Q4559" s="145" t="str">
        <f t="shared" si="72"/>
        <v>82 - SISTELS</v>
      </c>
      <c r="R4559" s="140"/>
      <c r="S4559" s="140"/>
    </row>
    <row r="4560" spans="14:19">
      <c r="N4560" s="133" t="s">
        <v>9587</v>
      </c>
      <c r="O4560" s="133" t="s">
        <v>9608</v>
      </c>
      <c r="P4560" s="135" t="s">
        <v>4689</v>
      </c>
      <c r="Q4560" s="145" t="str">
        <f t="shared" si="72"/>
        <v>82 - TOUFFAILLES</v>
      </c>
      <c r="R4560" s="140">
        <v>44687</v>
      </c>
      <c r="S4560" s="140">
        <v>44701</v>
      </c>
    </row>
    <row r="4561" spans="14:19">
      <c r="N4561" s="133" t="s">
        <v>9587</v>
      </c>
      <c r="O4561" s="133" t="s">
        <v>9609</v>
      </c>
      <c r="P4561" s="135" t="s">
        <v>4690</v>
      </c>
      <c r="Q4561" s="145" t="str">
        <f t="shared" si="72"/>
        <v xml:space="preserve">82 - VALEILLES </v>
      </c>
      <c r="R4561" s="140">
        <v>44687</v>
      </c>
      <c r="S4561" s="140">
        <v>44721</v>
      </c>
    </row>
    <row r="4562" spans="14:19">
      <c r="N4562" s="133" t="s">
        <v>9610</v>
      </c>
      <c r="O4562" s="133" t="s">
        <v>9611</v>
      </c>
      <c r="P4562" s="135" t="s">
        <v>4693</v>
      </c>
      <c r="Q4562" s="145" t="str">
        <f t="shared" si="72"/>
        <v>85 - AIZENAY</v>
      </c>
      <c r="R4562" s="140">
        <v>44563</v>
      </c>
      <c r="S4562" s="140">
        <v>44774</v>
      </c>
    </row>
    <row r="4563" spans="14:19">
      <c r="N4563" s="133" t="s">
        <v>9610</v>
      </c>
      <c r="O4563" s="133" t="s">
        <v>9612</v>
      </c>
      <c r="P4563" s="135" t="s">
        <v>4694</v>
      </c>
      <c r="Q4563" s="145" t="str">
        <f t="shared" si="72"/>
        <v>85 - ANGLES</v>
      </c>
      <c r="R4563" s="140">
        <v>44628</v>
      </c>
      <c r="S4563" s="140">
        <v>44732</v>
      </c>
    </row>
    <row r="4564" spans="14:19">
      <c r="N4564" s="133" t="s">
        <v>9610</v>
      </c>
      <c r="O4564" s="133" t="s">
        <v>9613</v>
      </c>
      <c r="P4564" s="135" t="s">
        <v>4695</v>
      </c>
      <c r="Q4564" s="145" t="str">
        <f t="shared" si="72"/>
        <v>85 - ANTIGNY</v>
      </c>
      <c r="R4564" s="140">
        <v>44621</v>
      </c>
      <c r="S4564" s="140">
        <v>44809</v>
      </c>
    </row>
    <row r="4565" spans="14:19">
      <c r="N4565" s="133" t="s">
        <v>9610</v>
      </c>
      <c r="O4565" s="133" t="s">
        <v>9614</v>
      </c>
      <c r="P4565" s="135" t="s">
        <v>4696</v>
      </c>
      <c r="Q4565" s="145" t="str">
        <f t="shared" si="72"/>
        <v>85 - APREMONT</v>
      </c>
      <c r="R4565" s="140">
        <v>44586</v>
      </c>
      <c r="S4565" s="140">
        <v>44767</v>
      </c>
    </row>
    <row r="4566" spans="14:19" ht="24">
      <c r="N4566" s="133" t="s">
        <v>9610</v>
      </c>
      <c r="O4566" s="133" t="s">
        <v>9615</v>
      </c>
      <c r="P4566" s="135" t="s">
        <v>4697</v>
      </c>
      <c r="Q4566" s="145" t="str">
        <f t="shared" si="72"/>
        <v>85 - AUBIGNY-LES-CLOUZEAUX</v>
      </c>
      <c r="R4566" s="140">
        <v>44625</v>
      </c>
      <c r="S4566" s="140">
        <v>44781</v>
      </c>
    </row>
    <row r="4567" spans="14:19" ht="24">
      <c r="N4567" s="133" t="s">
        <v>9610</v>
      </c>
      <c r="O4567" s="133" t="s">
        <v>9616</v>
      </c>
      <c r="P4567" s="135" t="s">
        <v>4698</v>
      </c>
      <c r="Q4567" s="145" t="str">
        <f t="shared" si="72"/>
        <v>85 - AUCHAY-SUR-VENDEE</v>
      </c>
      <c r="R4567" s="140">
        <v>44628</v>
      </c>
      <c r="S4567" s="140">
        <v>44781</v>
      </c>
    </row>
    <row r="4568" spans="14:19">
      <c r="N4568" s="133" t="s">
        <v>9610</v>
      </c>
      <c r="O4568" s="133" t="s">
        <v>9617</v>
      </c>
      <c r="P4568" s="135" t="s">
        <v>4699</v>
      </c>
      <c r="Q4568" s="145" t="str">
        <f t="shared" si="72"/>
        <v>85 - AVRILLE</v>
      </c>
      <c r="R4568" s="140">
        <v>44628</v>
      </c>
      <c r="S4568" s="140">
        <v>44732</v>
      </c>
    </row>
    <row r="4569" spans="14:19">
      <c r="N4569" s="133" t="s">
        <v>9610</v>
      </c>
      <c r="O4569" s="133" t="s">
        <v>9618</v>
      </c>
      <c r="P4569" s="135" t="s">
        <v>4700</v>
      </c>
      <c r="Q4569" s="145" t="str">
        <f t="shared" si="72"/>
        <v>85 - BARBATRE</v>
      </c>
      <c r="R4569" s="140">
        <v>44628</v>
      </c>
      <c r="S4569" s="140">
        <v>44719</v>
      </c>
    </row>
    <row r="4570" spans="14:19" ht="24">
      <c r="N4570" s="133" t="s">
        <v>9610</v>
      </c>
      <c r="O4570" s="133" t="s">
        <v>9619</v>
      </c>
      <c r="P4570" s="135" t="s">
        <v>4702</v>
      </c>
      <c r="Q4570" s="145" t="str">
        <f t="shared" si="72"/>
        <v>85 - BAZOGES-EN-PAILLERS</v>
      </c>
      <c r="R4570" s="140">
        <v>44621</v>
      </c>
      <c r="S4570" s="140">
        <v>44795</v>
      </c>
    </row>
    <row r="4571" spans="14:19" ht="24">
      <c r="N4571" s="133" t="s">
        <v>9610</v>
      </c>
      <c r="O4571" s="133" t="s">
        <v>9620</v>
      </c>
      <c r="P4571" s="135" t="s">
        <v>4703</v>
      </c>
      <c r="Q4571" s="145" t="str">
        <f t="shared" si="72"/>
        <v>85 - BAZOGES-EN-PAREDS</v>
      </c>
      <c r="R4571" s="140">
        <v>44621</v>
      </c>
      <c r="S4571" s="140">
        <v>44781</v>
      </c>
    </row>
    <row r="4572" spans="14:19">
      <c r="N4572" s="133" t="s">
        <v>9610</v>
      </c>
      <c r="O4572" s="133" t="s">
        <v>9621</v>
      </c>
      <c r="P4572" s="135" t="s">
        <v>4704</v>
      </c>
      <c r="Q4572" s="145" t="str">
        <f t="shared" si="72"/>
        <v>85 - BEAUFOU</v>
      </c>
      <c r="R4572" s="140">
        <v>44563</v>
      </c>
      <c r="S4572" s="140">
        <v>44774</v>
      </c>
    </row>
    <row r="4573" spans="14:19" ht="36">
      <c r="N4573" s="133" t="s">
        <v>9610</v>
      </c>
      <c r="O4573" s="133" t="s">
        <v>9622</v>
      </c>
      <c r="P4573" s="135" t="s">
        <v>4705</v>
      </c>
      <c r="Q4573" s="145" t="str">
        <f t="shared" si="72"/>
        <v>85 - BEAULIEU-SOUS-LA-ROCHE</v>
      </c>
      <c r="R4573" s="140">
        <v>44625</v>
      </c>
      <c r="S4573" s="140">
        <v>44781</v>
      </c>
    </row>
    <row r="4574" spans="14:19">
      <c r="N4574" s="133" t="s">
        <v>9610</v>
      </c>
      <c r="O4574" s="133" t="s">
        <v>9623</v>
      </c>
      <c r="P4574" s="135" t="s">
        <v>4706</v>
      </c>
      <c r="Q4574" s="145" t="str">
        <f t="shared" si="72"/>
        <v>85 - BEAUREPAIRE</v>
      </c>
      <c r="R4574" s="140">
        <v>44621</v>
      </c>
      <c r="S4574" s="140">
        <v>44809</v>
      </c>
    </row>
    <row r="4575" spans="14:19" ht="24">
      <c r="N4575" s="133" t="s">
        <v>9610</v>
      </c>
      <c r="O4575" s="133" t="s">
        <v>9624</v>
      </c>
      <c r="P4575" s="135" t="s">
        <v>4707</v>
      </c>
      <c r="Q4575" s="145" t="str">
        <f t="shared" si="72"/>
        <v>85 - BEAUVOIR-SUR-MER</v>
      </c>
      <c r="R4575" s="140">
        <v>44625</v>
      </c>
      <c r="S4575" s="140">
        <v>44767</v>
      </c>
    </row>
    <row r="4576" spans="14:19">
      <c r="N4576" s="133" t="s">
        <v>9610</v>
      </c>
      <c r="O4576" s="133" t="s">
        <v>9625</v>
      </c>
      <c r="P4576" s="135" t="s">
        <v>4708</v>
      </c>
      <c r="Q4576" s="145" t="str">
        <f t="shared" si="72"/>
        <v>85 - BELLEVIGNY</v>
      </c>
      <c r="R4576" s="140">
        <v>44563</v>
      </c>
      <c r="S4576" s="140">
        <v>44774</v>
      </c>
    </row>
    <row r="4577" spans="14:19">
      <c r="N4577" s="133" t="s">
        <v>9610</v>
      </c>
      <c r="O4577" s="133" t="s">
        <v>9626</v>
      </c>
      <c r="P4577" s="135" t="s">
        <v>4709</v>
      </c>
      <c r="Q4577" s="145" t="str">
        <f t="shared" si="72"/>
        <v>85 - BENET</v>
      </c>
      <c r="R4577" s="140">
        <v>44628</v>
      </c>
      <c r="S4577" s="140">
        <v>44767</v>
      </c>
    </row>
    <row r="4578" spans="14:19">
      <c r="N4578" s="133" t="s">
        <v>9610</v>
      </c>
      <c r="O4578" s="133" t="s">
        <v>9627</v>
      </c>
      <c r="P4578" s="135" t="s">
        <v>4712</v>
      </c>
      <c r="Q4578" s="145" t="str">
        <f t="shared" si="72"/>
        <v>85 - BESSAY</v>
      </c>
      <c r="R4578" s="140">
        <v>44625</v>
      </c>
      <c r="S4578" s="140">
        <v>44781</v>
      </c>
    </row>
    <row r="4579" spans="14:19">
      <c r="N4579" s="133" t="s">
        <v>9610</v>
      </c>
      <c r="O4579" s="133" t="s">
        <v>9628</v>
      </c>
      <c r="P4579" s="135" t="s">
        <v>4713</v>
      </c>
      <c r="Q4579" s="145" t="str">
        <f t="shared" si="72"/>
        <v>85 - BOIS-DE-CENE</v>
      </c>
      <c r="R4579" s="140">
        <v>44623</v>
      </c>
      <c r="S4579" s="140">
        <v>44767</v>
      </c>
    </row>
    <row r="4580" spans="14:19" ht="60">
      <c r="N4580" s="133" t="s">
        <v>9610</v>
      </c>
      <c r="O4580" s="133" t="s">
        <v>9629</v>
      </c>
      <c r="P4580" s="135" t="s">
        <v>4815</v>
      </c>
      <c r="Q4580" s="145" t="str">
        <f t="shared" si="72"/>
        <v>85 - BOUFFERE (COMMUNE FUSIONNÉE) - MONTAIGU-VENDEE</v>
      </c>
      <c r="R4580" s="140">
        <v>44608</v>
      </c>
      <c r="S4580" s="140">
        <v>44802</v>
      </c>
    </row>
    <row r="4581" spans="14:19" ht="24">
      <c r="N4581" s="133" t="s">
        <v>9610</v>
      </c>
      <c r="O4581" s="133" t="s">
        <v>9630</v>
      </c>
      <c r="P4581" s="135" t="s">
        <v>4716</v>
      </c>
      <c r="Q4581" s="145" t="str">
        <f t="shared" si="72"/>
        <v>85 - BOUILLE-COURDAULT</v>
      </c>
      <c r="R4581" s="140">
        <v>44628</v>
      </c>
      <c r="S4581" s="140">
        <v>44725</v>
      </c>
    </row>
    <row r="4582" spans="14:19">
      <c r="N4582" s="133" t="s">
        <v>9610</v>
      </c>
      <c r="O4582" s="133" t="s">
        <v>9631</v>
      </c>
      <c r="P4582" s="135" t="s">
        <v>4717</v>
      </c>
      <c r="Q4582" s="145" t="str">
        <f t="shared" si="72"/>
        <v>85 - BOUIN</v>
      </c>
      <c r="R4582" s="140">
        <v>44625</v>
      </c>
      <c r="S4582" s="140">
        <v>44767</v>
      </c>
    </row>
    <row r="4583" spans="14:19">
      <c r="N4583" s="133" t="s">
        <v>9610</v>
      </c>
      <c r="O4583" s="133" t="s">
        <v>9632</v>
      </c>
      <c r="P4583" s="135" t="s">
        <v>4719</v>
      </c>
      <c r="Q4583" s="145" t="str">
        <f t="shared" si="72"/>
        <v>85 - BOURNEAU</v>
      </c>
      <c r="R4583" s="140">
        <v>44621</v>
      </c>
      <c r="S4583" s="140">
        <v>44781</v>
      </c>
    </row>
    <row r="4584" spans="14:19">
      <c r="N4584" s="133" t="s">
        <v>9610</v>
      </c>
      <c r="O4584" s="133" t="s">
        <v>9633</v>
      </c>
      <c r="P4584" s="135" t="s">
        <v>4720</v>
      </c>
      <c r="Q4584" s="145" t="str">
        <f t="shared" si="72"/>
        <v>85 - BOURNEZEAU</v>
      </c>
      <c r="R4584" s="140">
        <v>44623</v>
      </c>
      <c r="S4584" s="140">
        <v>44781</v>
      </c>
    </row>
    <row r="4585" spans="14:19" ht="24">
      <c r="N4585" s="133" t="s">
        <v>9610</v>
      </c>
      <c r="O4585" s="133" t="s">
        <v>9634</v>
      </c>
      <c r="P4585" s="135" t="s">
        <v>4898</v>
      </c>
      <c r="Q4585" s="145" t="str">
        <f t="shared" si="72"/>
        <v>85 - BREM-SUR-MER</v>
      </c>
      <c r="R4585" s="140">
        <v>44628</v>
      </c>
      <c r="S4585" s="140">
        <v>44781</v>
      </c>
    </row>
    <row r="4586" spans="14:19" ht="24">
      <c r="N4586" s="133" t="s">
        <v>9610</v>
      </c>
      <c r="O4586" s="133" t="s">
        <v>9635</v>
      </c>
      <c r="P4586" s="135" t="s">
        <v>4721</v>
      </c>
      <c r="Q4586" s="145" t="str">
        <f t="shared" si="72"/>
        <v>85 - BRETIGNOLLES-SUR-MER</v>
      </c>
      <c r="R4586" s="140">
        <v>44628</v>
      </c>
      <c r="S4586" s="140">
        <v>44732</v>
      </c>
    </row>
    <row r="4587" spans="14:19" ht="24">
      <c r="N4587" s="133" t="s">
        <v>9610</v>
      </c>
      <c r="O4587" s="133" t="s">
        <v>9636</v>
      </c>
      <c r="P4587" s="135" t="s">
        <v>4723</v>
      </c>
      <c r="Q4587" s="145" t="str">
        <f t="shared" si="72"/>
        <v>85 - BREUIL-BARRET</v>
      </c>
      <c r="R4587" s="140">
        <v>44621</v>
      </c>
      <c r="S4587" s="140">
        <v>44809</v>
      </c>
    </row>
    <row r="4588" spans="14:19">
      <c r="N4588" s="133" t="s">
        <v>9610</v>
      </c>
      <c r="O4588" s="133" t="s">
        <v>9637</v>
      </c>
      <c r="P4588" s="135" t="s">
        <v>4727</v>
      </c>
      <c r="Q4588" s="145" t="str">
        <f t="shared" si="72"/>
        <v>85 - CEZAIS</v>
      </c>
      <c r="R4588" s="140">
        <v>44621</v>
      </c>
      <c r="S4588" s="140">
        <v>44809</v>
      </c>
    </row>
    <row r="4589" spans="14:19" ht="24">
      <c r="N4589" s="133" t="s">
        <v>9610</v>
      </c>
      <c r="O4589" s="133" t="s">
        <v>9638</v>
      </c>
      <c r="P4589" s="135" t="s">
        <v>4728</v>
      </c>
      <c r="Q4589" s="145" t="str">
        <f t="shared" si="72"/>
        <v>85 - CHAILLE-LES-MARAIS</v>
      </c>
      <c r="R4589" s="140">
        <v>44628</v>
      </c>
      <c r="S4589" s="140">
        <v>44732</v>
      </c>
    </row>
    <row r="4590" spans="14:19">
      <c r="N4590" s="133" t="s">
        <v>9610</v>
      </c>
      <c r="O4590" s="133" t="s">
        <v>9639</v>
      </c>
      <c r="P4590" s="135" t="s">
        <v>4731</v>
      </c>
      <c r="Q4590" s="145" t="str">
        <f t="shared" si="72"/>
        <v>85 - CHALLANS</v>
      </c>
      <c r="R4590" s="140">
        <v>44586</v>
      </c>
      <c r="S4590" s="140">
        <v>44767</v>
      </c>
    </row>
    <row r="4591" spans="14:19" ht="36">
      <c r="N4591" s="133" t="s">
        <v>9610</v>
      </c>
      <c r="O4591" s="133" t="s">
        <v>9640</v>
      </c>
      <c r="P4591" s="135" t="s">
        <v>4944</v>
      </c>
      <c r="Q4591" s="145" t="str">
        <f t="shared" si="72"/>
        <v>85 - CHAMBRETAUD (COMMUNE FUSIONNÉE)</v>
      </c>
      <c r="R4591" s="140">
        <v>44621</v>
      </c>
      <c r="S4591" s="140">
        <v>44809</v>
      </c>
    </row>
    <row r="4592" spans="14:19" ht="24">
      <c r="N4592" s="133" t="s">
        <v>9610</v>
      </c>
      <c r="O4592" s="133" t="s">
        <v>9641</v>
      </c>
      <c r="P4592" s="135" t="s">
        <v>4732</v>
      </c>
      <c r="Q4592" s="145" t="str">
        <f t="shared" si="72"/>
        <v>85 - CHAMPAGNE-LES-MARAIS</v>
      </c>
      <c r="R4592" s="140">
        <v>44628</v>
      </c>
      <c r="S4592" s="140">
        <v>44732</v>
      </c>
    </row>
    <row r="4593" spans="14:19">
      <c r="N4593" s="133" t="s">
        <v>9610</v>
      </c>
      <c r="O4593" s="133" t="s">
        <v>9642</v>
      </c>
      <c r="P4593" s="135" t="s">
        <v>4734</v>
      </c>
      <c r="Q4593" s="145" t="str">
        <f t="shared" si="72"/>
        <v>85 - CHANTONNAY</v>
      </c>
      <c r="R4593" s="140">
        <v>44621</v>
      </c>
      <c r="S4593" s="140">
        <v>44781</v>
      </c>
    </row>
    <row r="4594" spans="14:19">
      <c r="N4594" s="133" t="s">
        <v>9610</v>
      </c>
      <c r="O4594" s="133" t="s">
        <v>9643</v>
      </c>
      <c r="P4594" s="135" t="s">
        <v>4739</v>
      </c>
      <c r="Q4594" s="145" t="str">
        <f t="shared" si="72"/>
        <v>85 - CHASNAIS</v>
      </c>
      <c r="R4594" s="140">
        <v>44628</v>
      </c>
      <c r="S4594" s="140">
        <v>44732</v>
      </c>
    </row>
    <row r="4595" spans="14:19" ht="72">
      <c r="N4595" s="133" t="s">
        <v>9610</v>
      </c>
      <c r="O4595" s="133" t="s">
        <v>9644</v>
      </c>
      <c r="P4595" s="135" t="s">
        <v>4834</v>
      </c>
      <c r="Q4595" s="145" t="str">
        <f t="shared" si="72"/>
        <v>85 - CHATEAU D'OLONNE (commune fusionnée) - SABLES D'OLONNE</v>
      </c>
      <c r="R4595" s="140">
        <v>44628</v>
      </c>
      <c r="S4595" s="140">
        <v>44781</v>
      </c>
    </row>
    <row r="4596" spans="14:19" ht="24">
      <c r="N4596" s="133" t="s">
        <v>9610</v>
      </c>
      <c r="O4596" s="133" t="s">
        <v>9645</v>
      </c>
      <c r="P4596" s="135" t="s">
        <v>4741</v>
      </c>
      <c r="Q4596" s="145" t="str">
        <f t="shared" si="72"/>
        <v>85 - CHATEAU-GUIBERT</v>
      </c>
      <c r="R4596" s="140">
        <v>44625</v>
      </c>
      <c r="S4596" s="140">
        <v>44781</v>
      </c>
    </row>
    <row r="4597" spans="14:19">
      <c r="N4597" s="133" t="s">
        <v>9610</v>
      </c>
      <c r="O4597" s="133" t="s">
        <v>9646</v>
      </c>
      <c r="P4597" s="135" t="s">
        <v>4742</v>
      </c>
      <c r="Q4597" s="145" t="str">
        <f t="shared" si="72"/>
        <v>85 - CHATEAUNEUF</v>
      </c>
      <c r="R4597" s="140">
        <v>44623</v>
      </c>
      <c r="S4597" s="140">
        <v>44767</v>
      </c>
    </row>
    <row r="4598" spans="14:19">
      <c r="N4598" s="133" t="s">
        <v>9610</v>
      </c>
      <c r="O4598" s="133" t="s">
        <v>9647</v>
      </c>
      <c r="P4598" s="135" t="s">
        <v>4743</v>
      </c>
      <c r="Q4598" s="145" t="str">
        <f t="shared" si="72"/>
        <v>85 - CHAUCHE</v>
      </c>
      <c r="R4598" s="140">
        <v>44621</v>
      </c>
      <c r="S4598" s="140">
        <v>44781</v>
      </c>
    </row>
    <row r="4599" spans="14:19" ht="24">
      <c r="N4599" s="133" t="s">
        <v>9610</v>
      </c>
      <c r="O4599" s="133" t="s">
        <v>9648</v>
      </c>
      <c r="P4599" s="135" t="s">
        <v>4744</v>
      </c>
      <c r="Q4599" s="145" t="str">
        <f t="shared" si="72"/>
        <v>85 - CHAVAGNES-EN-PAILLERS</v>
      </c>
      <c r="R4599" s="140">
        <v>44621</v>
      </c>
      <c r="S4599" s="140">
        <v>44795</v>
      </c>
    </row>
    <row r="4600" spans="14:19" ht="24">
      <c r="N4600" s="133" t="s">
        <v>9610</v>
      </c>
      <c r="O4600" s="133" t="s">
        <v>9649</v>
      </c>
      <c r="P4600" s="135" t="s">
        <v>4745</v>
      </c>
      <c r="Q4600" s="145" t="str">
        <f t="shared" si="72"/>
        <v>85 - CHAVAGNES-LES-REDOUX</v>
      </c>
      <c r="R4600" s="140">
        <v>44621</v>
      </c>
      <c r="S4600" s="140">
        <v>44809</v>
      </c>
    </row>
    <row r="4601" spans="14:19">
      <c r="N4601" s="133" t="s">
        <v>9610</v>
      </c>
      <c r="O4601" s="133" t="s">
        <v>9650</v>
      </c>
      <c r="P4601" s="135" t="s">
        <v>4746</v>
      </c>
      <c r="Q4601" s="145" t="str">
        <f t="shared" si="72"/>
        <v>85 - CHEFFOIS</v>
      </c>
      <c r="R4601" s="140">
        <v>44621</v>
      </c>
      <c r="S4601" s="140">
        <v>44809</v>
      </c>
    </row>
    <row r="4602" spans="14:19">
      <c r="N4602" s="133" t="s">
        <v>9610</v>
      </c>
      <c r="O4602" s="133" t="s">
        <v>9651</v>
      </c>
      <c r="P4602" s="135" t="s">
        <v>4747</v>
      </c>
      <c r="Q4602" s="145" t="str">
        <f t="shared" si="72"/>
        <v>85 - COEX</v>
      </c>
      <c r="R4602" s="140">
        <v>44586</v>
      </c>
      <c r="S4602" s="140">
        <v>44767</v>
      </c>
    </row>
    <row r="4603" spans="14:19" ht="24">
      <c r="N4603" s="133" t="s">
        <v>9610</v>
      </c>
      <c r="O4603" s="133" t="s">
        <v>9652</v>
      </c>
      <c r="P4603" s="135" t="s">
        <v>4748</v>
      </c>
      <c r="Q4603" s="145" t="str">
        <f t="shared" si="72"/>
        <v>85 - COMMEQUIERS</v>
      </c>
      <c r="R4603" s="140">
        <v>44586</v>
      </c>
      <c r="S4603" s="140">
        <v>44767</v>
      </c>
    </row>
    <row r="4604" spans="14:19">
      <c r="N4604" s="133" t="s">
        <v>9610</v>
      </c>
      <c r="O4604" s="133" t="s">
        <v>9653</v>
      </c>
      <c r="P4604" s="135" t="s">
        <v>4750</v>
      </c>
      <c r="Q4604" s="145" t="str">
        <f t="shared" si="72"/>
        <v>85 - CORPE</v>
      </c>
      <c r="R4604" s="140">
        <v>44628</v>
      </c>
      <c r="S4604" s="140">
        <v>44781</v>
      </c>
    </row>
    <row r="4605" spans="14:19">
      <c r="N4605" s="133" t="s">
        <v>9610</v>
      </c>
      <c r="O4605" s="133" t="s">
        <v>9654</v>
      </c>
      <c r="P4605" s="135" t="s">
        <v>4752</v>
      </c>
      <c r="Q4605" s="145" t="str">
        <f t="shared" si="72"/>
        <v>85 - CUGAND</v>
      </c>
      <c r="R4605" s="140">
        <v>44625</v>
      </c>
      <c r="S4605" s="140">
        <v>44802</v>
      </c>
    </row>
    <row r="4606" spans="14:19">
      <c r="N4606" s="133" t="s">
        <v>9610</v>
      </c>
      <c r="O4606" s="133" t="s">
        <v>9655</v>
      </c>
      <c r="P4606" s="135" t="s">
        <v>4753</v>
      </c>
      <c r="Q4606" s="145" t="str">
        <f t="shared" si="72"/>
        <v>85 - CURZON</v>
      </c>
      <c r="R4606" s="140">
        <v>44628</v>
      </c>
      <c r="S4606" s="140">
        <v>44732</v>
      </c>
    </row>
    <row r="4607" spans="14:19">
      <c r="N4607" s="133" t="s">
        <v>9610</v>
      </c>
      <c r="O4607" s="133" t="s">
        <v>9656</v>
      </c>
      <c r="P4607" s="135" t="s">
        <v>4754</v>
      </c>
      <c r="Q4607" s="145" t="str">
        <f t="shared" si="72"/>
        <v>85 - DAMVIX</v>
      </c>
      <c r="R4607" s="140">
        <v>44628</v>
      </c>
      <c r="S4607" s="140">
        <v>44725</v>
      </c>
    </row>
    <row r="4608" spans="14:19" ht="24">
      <c r="N4608" s="133" t="s">
        <v>9610</v>
      </c>
      <c r="O4608" s="133" t="s">
        <v>9657</v>
      </c>
      <c r="P4608" s="135" t="s">
        <v>4755</v>
      </c>
      <c r="Q4608" s="145" t="str">
        <f t="shared" si="72"/>
        <v>85 - DOIX-LES-FONTAINES</v>
      </c>
      <c r="R4608" s="140">
        <v>44628</v>
      </c>
      <c r="S4608" s="140">
        <v>44774</v>
      </c>
    </row>
    <row r="4609" spans="14:19" ht="24">
      <c r="N4609" s="133" t="s">
        <v>9610</v>
      </c>
      <c r="O4609" s="133" t="s">
        <v>9658</v>
      </c>
      <c r="P4609" s="135" t="s">
        <v>4756</v>
      </c>
      <c r="Q4609" s="145" t="str">
        <f t="shared" si="72"/>
        <v>85 - DOMPIERRE-SUR-YON</v>
      </c>
      <c r="R4609" s="140">
        <v>44621</v>
      </c>
      <c r="S4609" s="140">
        <v>44774</v>
      </c>
    </row>
    <row r="4610" spans="14:19" ht="24">
      <c r="N4610" s="133" t="s">
        <v>9610</v>
      </c>
      <c r="O4610" s="133" t="s">
        <v>9659</v>
      </c>
      <c r="P4610" s="135" t="s">
        <v>4759</v>
      </c>
      <c r="Q4610" s="145" t="str">
        <f t="shared" si="72"/>
        <v>85 - ESSARTS EN BOCAGE</v>
      </c>
      <c r="R4610" s="140">
        <v>44621</v>
      </c>
      <c r="S4610" s="140">
        <v>44781</v>
      </c>
    </row>
    <row r="4611" spans="14:19">
      <c r="N4611" s="133" t="s">
        <v>9610</v>
      </c>
      <c r="O4611" s="133" t="s">
        <v>9660</v>
      </c>
      <c r="P4611" s="135" t="s">
        <v>4760</v>
      </c>
      <c r="Q4611" s="145" t="str">
        <f t="shared" si="72"/>
        <v>85 - FALLERON</v>
      </c>
      <c r="R4611" s="140">
        <v>44586</v>
      </c>
      <c r="S4611" s="140">
        <v>44767</v>
      </c>
    </row>
    <row r="4612" spans="14:19">
      <c r="N4612" s="133" t="s">
        <v>9610</v>
      </c>
      <c r="O4612" s="133" t="s">
        <v>9661</v>
      </c>
      <c r="P4612" s="135" t="s">
        <v>4761</v>
      </c>
      <c r="Q4612" s="145" t="str">
        <f t="shared" si="72"/>
        <v>85 - FAYMOREAU</v>
      </c>
      <c r="R4612" s="140">
        <v>44570</v>
      </c>
      <c r="S4612" s="140">
        <v>44767</v>
      </c>
    </row>
    <row r="4613" spans="14:19" ht="24">
      <c r="N4613" s="133" t="s">
        <v>9610</v>
      </c>
      <c r="O4613" s="133" t="s">
        <v>9662</v>
      </c>
      <c r="P4613" s="135" t="s">
        <v>4765</v>
      </c>
      <c r="Q4613" s="145" t="str">
        <f t="shared" si="72"/>
        <v>85 - FONTENAY-LE-COMTE</v>
      </c>
      <c r="R4613" s="140">
        <v>44628</v>
      </c>
      <c r="S4613" s="140">
        <v>44774</v>
      </c>
    </row>
    <row r="4614" spans="14:19">
      <c r="N4614" s="133" t="s">
        <v>9610</v>
      </c>
      <c r="O4614" s="133" t="s">
        <v>9663</v>
      </c>
      <c r="P4614" s="135" t="s">
        <v>4766</v>
      </c>
      <c r="Q4614" s="145" t="str">
        <f t="shared" si="72"/>
        <v>85 - FOUGERE</v>
      </c>
      <c r="R4614" s="140">
        <v>44623</v>
      </c>
      <c r="S4614" s="140">
        <v>44774</v>
      </c>
    </row>
    <row r="4615" spans="14:19" ht="24">
      <c r="N4615" s="133" t="s">
        <v>9610</v>
      </c>
      <c r="O4615" s="133" t="s">
        <v>9664</v>
      </c>
      <c r="P4615" s="135" t="s">
        <v>4767</v>
      </c>
      <c r="Q4615" s="145" t="str">
        <f t="shared" si="72"/>
        <v>85 - FOUSSAIS-PAYRE</v>
      </c>
      <c r="R4615" s="140">
        <v>44570</v>
      </c>
      <c r="S4615" s="140">
        <v>44767</v>
      </c>
    </row>
    <row r="4616" spans="14:19">
      <c r="N4616" s="133" t="s">
        <v>9610</v>
      </c>
      <c r="O4616" s="133" t="s">
        <v>9665</v>
      </c>
      <c r="P4616" s="135" t="s">
        <v>4768</v>
      </c>
      <c r="Q4616" s="145" t="str">
        <f t="shared" si="72"/>
        <v>85 - FROIDFOND</v>
      </c>
      <c r="R4616" s="140">
        <v>44586</v>
      </c>
      <c r="S4616" s="140">
        <v>44767</v>
      </c>
    </row>
    <row r="4617" spans="14:19">
      <c r="N4617" s="133" t="s">
        <v>9610</v>
      </c>
      <c r="O4617" s="133" t="s">
        <v>9666</v>
      </c>
      <c r="P4617" s="135" t="s">
        <v>4773</v>
      </c>
      <c r="Q4617" s="145" t="str">
        <f t="shared" si="72"/>
        <v>85 - GIVRAND</v>
      </c>
      <c r="R4617" s="140">
        <v>44628</v>
      </c>
      <c r="S4617" s="140">
        <v>44732</v>
      </c>
    </row>
    <row r="4618" spans="14:19" ht="24">
      <c r="N4618" s="133" t="s">
        <v>9610</v>
      </c>
      <c r="O4618" s="133" t="s">
        <v>9667</v>
      </c>
      <c r="P4618" s="135" t="s">
        <v>4775</v>
      </c>
      <c r="Q4618" s="145" t="str">
        <f t="shared" si="72"/>
        <v>85 - GRAND-LANDES</v>
      </c>
      <c r="R4618" s="140">
        <v>44563</v>
      </c>
      <c r="S4618" s="140">
        <v>44774</v>
      </c>
    </row>
    <row r="4619" spans="14:19">
      <c r="N4619" s="133" t="s">
        <v>9610</v>
      </c>
      <c r="O4619" s="133" t="s">
        <v>9668</v>
      </c>
      <c r="P4619" s="135" t="s">
        <v>4776</v>
      </c>
      <c r="Q4619" s="145" t="str">
        <f t="shared" ref="Q4619:Q4682" si="73">CONCATENATE(N4619," - ",P4619)</f>
        <v>85 - GROSBREUIL</v>
      </c>
      <c r="R4619" s="140">
        <v>44628</v>
      </c>
      <c r="S4619" s="140">
        <v>44781</v>
      </c>
    </row>
    <row r="4620" spans="14:19">
      <c r="N4620" s="133" t="s">
        <v>9610</v>
      </c>
      <c r="O4620" s="133" t="s">
        <v>9669</v>
      </c>
      <c r="P4620" s="135" t="s">
        <v>4777</v>
      </c>
      <c r="Q4620" s="145" t="str">
        <f t="shared" si="73"/>
        <v>85 - GRUES</v>
      </c>
      <c r="R4620" s="140">
        <v>44628</v>
      </c>
      <c r="S4620" s="140">
        <v>44732</v>
      </c>
    </row>
    <row r="4621" spans="14:19" ht="24">
      <c r="N4621" s="133" t="s">
        <v>9610</v>
      </c>
      <c r="O4621" s="133" t="s">
        <v>9670</v>
      </c>
      <c r="P4621" s="135" t="s">
        <v>4785</v>
      </c>
      <c r="Q4621" s="145" t="str">
        <f t="shared" si="73"/>
        <v>85 - JARD-SUR-MER</v>
      </c>
      <c r="R4621" s="140">
        <v>44628</v>
      </c>
      <c r="S4621" s="140">
        <v>44732</v>
      </c>
    </row>
    <row r="4622" spans="14:19" ht="24">
      <c r="N4622" s="133" t="s">
        <v>9610</v>
      </c>
      <c r="O4622" s="133" t="s">
        <v>9671</v>
      </c>
      <c r="P4622" s="135" t="s">
        <v>4701</v>
      </c>
      <c r="Q4622" s="145" t="str">
        <f t="shared" si="73"/>
        <v>85 - LA BARRE-DE-MONTS</v>
      </c>
      <c r="R4622" s="140">
        <v>44628</v>
      </c>
      <c r="S4622" s="140">
        <v>44719</v>
      </c>
    </row>
    <row r="4623" spans="14:19" ht="24">
      <c r="N4623" s="133" t="s">
        <v>9610</v>
      </c>
      <c r="O4623" s="133" t="s">
        <v>9672</v>
      </c>
      <c r="P4623" s="135" t="s">
        <v>4710</v>
      </c>
      <c r="Q4623" s="145" t="str">
        <f t="shared" si="73"/>
        <v>85 - LA BERNARDIERE</v>
      </c>
      <c r="R4623" s="140">
        <v>44621</v>
      </c>
      <c r="S4623" s="140">
        <v>44802</v>
      </c>
    </row>
    <row r="4624" spans="14:19" ht="24">
      <c r="N4624" s="133" t="s">
        <v>9610</v>
      </c>
      <c r="O4624" s="133" t="s">
        <v>9673</v>
      </c>
      <c r="P4624" s="135" t="s">
        <v>4714</v>
      </c>
      <c r="Q4624" s="145" t="str">
        <f t="shared" si="73"/>
        <v>85 - LA BOISSIERE-DE-MONTAIGU</v>
      </c>
      <c r="R4624" s="140">
        <v>44621</v>
      </c>
      <c r="S4624" s="140">
        <v>44795</v>
      </c>
    </row>
    <row r="4625" spans="14:19" ht="24">
      <c r="N4625" s="133" t="s">
        <v>9610</v>
      </c>
      <c r="O4625" s="133" t="s">
        <v>9674</v>
      </c>
      <c r="P4625" s="135" t="s">
        <v>4715</v>
      </c>
      <c r="Q4625" s="145" t="str">
        <f t="shared" si="73"/>
        <v>85 - LA BOISSIERE-DES-LANDES</v>
      </c>
      <c r="R4625" s="140">
        <v>44625</v>
      </c>
      <c r="S4625" s="140">
        <v>44732</v>
      </c>
    </row>
    <row r="4626" spans="14:19" ht="36">
      <c r="N4626" s="133" t="s">
        <v>9610</v>
      </c>
      <c r="O4626" s="133" t="s">
        <v>9675</v>
      </c>
      <c r="P4626" s="135" t="s">
        <v>4722</v>
      </c>
      <c r="Q4626" s="145" t="str">
        <f t="shared" si="73"/>
        <v>85 - LA BRETONNIERE-LA-CLAYE</v>
      </c>
      <c r="R4626" s="140">
        <v>44625</v>
      </c>
      <c r="S4626" s="140">
        <v>44732</v>
      </c>
    </row>
    <row r="4627" spans="14:19">
      <c r="N4627" s="133" t="s">
        <v>9610</v>
      </c>
      <c r="O4627" s="133" t="s">
        <v>9676</v>
      </c>
      <c r="P4627" s="135" t="s">
        <v>4725</v>
      </c>
      <c r="Q4627" s="145" t="str">
        <f t="shared" si="73"/>
        <v>85 - LA BRUFFIERE</v>
      </c>
      <c r="R4627" s="140">
        <v>44625</v>
      </c>
      <c r="S4627" s="140">
        <v>44802</v>
      </c>
    </row>
    <row r="4628" spans="14:19" ht="24">
      <c r="N4628" s="133" t="s">
        <v>9610</v>
      </c>
      <c r="O4628" s="133" t="s">
        <v>9677</v>
      </c>
      <c r="P4628" s="135" t="s">
        <v>4726</v>
      </c>
      <c r="Q4628" s="145" t="str">
        <f t="shared" si="73"/>
        <v>85 - LA CAILLERE-SAINT-HILAIRE</v>
      </c>
      <c r="R4628" s="140">
        <v>44621</v>
      </c>
      <c r="S4628" s="140">
        <v>44781</v>
      </c>
    </row>
    <row r="4629" spans="14:19" ht="24">
      <c r="N4629" s="133" t="s">
        <v>9610</v>
      </c>
      <c r="O4629" s="133" t="s">
        <v>9678</v>
      </c>
      <c r="P4629" s="135" t="s">
        <v>4729</v>
      </c>
      <c r="Q4629" s="145" t="str">
        <f t="shared" si="73"/>
        <v>85 - LA CHAIZE-GIRAUD</v>
      </c>
      <c r="R4629" s="140">
        <v>44628</v>
      </c>
      <c r="S4629" s="140">
        <v>44732</v>
      </c>
    </row>
    <row r="4630" spans="14:19" ht="24">
      <c r="N4630" s="133" t="s">
        <v>9610</v>
      </c>
      <c r="O4630" s="133" t="s">
        <v>9679</v>
      </c>
      <c r="P4630" s="135" t="s">
        <v>4730</v>
      </c>
      <c r="Q4630" s="145" t="str">
        <f t="shared" si="73"/>
        <v>85 - LA CHAIZE-LE-VICOMTE</v>
      </c>
      <c r="R4630" s="140">
        <v>44621</v>
      </c>
      <c r="S4630" s="140">
        <v>44774</v>
      </c>
    </row>
    <row r="4631" spans="14:19" ht="24">
      <c r="N4631" s="133" t="s">
        <v>9610</v>
      </c>
      <c r="O4631" s="133" t="s">
        <v>9680</v>
      </c>
      <c r="P4631" s="135" t="s">
        <v>4735</v>
      </c>
      <c r="Q4631" s="145" t="str">
        <f t="shared" si="73"/>
        <v>85 - LA CHAPELLE-AUX-LYS</v>
      </c>
      <c r="R4631" s="140">
        <v>44621</v>
      </c>
      <c r="S4631" s="140">
        <v>44767</v>
      </c>
    </row>
    <row r="4632" spans="14:19" ht="24">
      <c r="N4632" s="133" t="s">
        <v>9610</v>
      </c>
      <c r="O4632" s="133" t="s">
        <v>9681</v>
      </c>
      <c r="P4632" s="135" t="s">
        <v>4736</v>
      </c>
      <c r="Q4632" s="145" t="str">
        <f t="shared" si="73"/>
        <v>85 - LA CHAPELLE-HERMIER</v>
      </c>
      <c r="R4632" s="140">
        <v>44628</v>
      </c>
      <c r="S4632" s="140">
        <v>44781</v>
      </c>
    </row>
    <row r="4633" spans="14:19" ht="24">
      <c r="N4633" s="133" t="s">
        <v>9610</v>
      </c>
      <c r="O4633" s="133" t="s">
        <v>9682</v>
      </c>
      <c r="P4633" s="135" t="s">
        <v>4737</v>
      </c>
      <c r="Q4633" s="145" t="str">
        <f t="shared" si="73"/>
        <v>85 - LA CHAPELLE-PALLUAU</v>
      </c>
      <c r="R4633" s="140">
        <v>44563</v>
      </c>
      <c r="S4633" s="140">
        <v>44774</v>
      </c>
    </row>
    <row r="4634" spans="14:19" ht="24">
      <c r="N4634" s="133" t="s">
        <v>9610</v>
      </c>
      <c r="O4634" s="133" t="s">
        <v>9683</v>
      </c>
      <c r="P4634" s="135" t="s">
        <v>4738</v>
      </c>
      <c r="Q4634" s="145" t="str">
        <f t="shared" si="73"/>
        <v>85 - LA CHAPELLE-THEMER</v>
      </c>
      <c r="R4634" s="140">
        <v>44621</v>
      </c>
      <c r="S4634" s="140">
        <v>44781</v>
      </c>
    </row>
    <row r="4635" spans="14:19" ht="36">
      <c r="N4635" s="133" t="s">
        <v>9610</v>
      </c>
      <c r="O4635" s="133" t="s">
        <v>9684</v>
      </c>
      <c r="P4635" s="135" t="s">
        <v>4740</v>
      </c>
      <c r="Q4635" s="145" t="str">
        <f t="shared" si="73"/>
        <v>85 - LA CHATAIGNERAIE</v>
      </c>
      <c r="R4635" s="140">
        <v>44621</v>
      </c>
      <c r="S4635" s="140">
        <v>44809</v>
      </c>
    </row>
    <row r="4636" spans="14:19" ht="36">
      <c r="N4636" s="133" t="s">
        <v>9610</v>
      </c>
      <c r="O4636" s="133" t="s">
        <v>9685</v>
      </c>
      <c r="P4636" s="135" t="s">
        <v>4749</v>
      </c>
      <c r="Q4636" s="145" t="str">
        <f t="shared" si="73"/>
        <v>85 - LA COPECHAGNIERE</v>
      </c>
      <c r="R4636" s="140">
        <v>44621</v>
      </c>
      <c r="S4636" s="140">
        <v>44802</v>
      </c>
    </row>
    <row r="4637" spans="14:19">
      <c r="N4637" s="133" t="s">
        <v>9610</v>
      </c>
      <c r="O4637" s="133" t="s">
        <v>9686</v>
      </c>
      <c r="P4637" s="135" t="s">
        <v>4751</v>
      </c>
      <c r="Q4637" s="145" t="str">
        <f t="shared" si="73"/>
        <v>85 - LA COUTURE</v>
      </c>
      <c r="R4637" s="140">
        <v>44625</v>
      </c>
      <c r="S4637" s="140">
        <v>44732</v>
      </c>
    </row>
    <row r="4638" spans="14:19" ht="24">
      <c r="N4638" s="133" t="s">
        <v>9610</v>
      </c>
      <c r="O4638" s="133" t="s">
        <v>9687</v>
      </c>
      <c r="P4638" s="135" t="s">
        <v>4950</v>
      </c>
      <c r="Q4638" s="145" t="str">
        <f t="shared" si="73"/>
        <v>85 - LA FAUTE-SUR-MER</v>
      </c>
      <c r="R4638" s="140">
        <v>44628</v>
      </c>
      <c r="S4638" s="140">
        <v>44732</v>
      </c>
    </row>
    <row r="4639" spans="14:19">
      <c r="N4639" s="133" t="s">
        <v>9610</v>
      </c>
      <c r="O4639" s="133" t="s">
        <v>9688</v>
      </c>
      <c r="P4639" s="135" t="s">
        <v>4763</v>
      </c>
      <c r="Q4639" s="145" t="str">
        <f t="shared" si="73"/>
        <v>85 - LA FERRIERE</v>
      </c>
      <c r="R4639" s="140">
        <v>44621</v>
      </c>
      <c r="S4639" s="140">
        <v>44774</v>
      </c>
    </row>
    <row r="4640" spans="14:19">
      <c r="N4640" s="133" t="s">
        <v>9610</v>
      </c>
      <c r="O4640" s="133" t="s">
        <v>9689</v>
      </c>
      <c r="P4640" s="135" t="s">
        <v>4769</v>
      </c>
      <c r="Q4640" s="145" t="str">
        <f t="shared" si="73"/>
        <v>85 - LA GARNACHE</v>
      </c>
      <c r="R4640" s="140">
        <v>44586</v>
      </c>
      <c r="S4640" s="140">
        <v>44767</v>
      </c>
    </row>
    <row r="4641" spans="14:19" ht="24">
      <c r="N4641" s="133" t="s">
        <v>9610</v>
      </c>
      <c r="O4641" s="133" t="s">
        <v>9690</v>
      </c>
      <c r="P4641" s="135" t="s">
        <v>4770</v>
      </c>
      <c r="Q4641" s="145" t="str">
        <f t="shared" si="73"/>
        <v>85 - LA GAUBRETIERE</v>
      </c>
      <c r="R4641" s="140">
        <v>44621</v>
      </c>
      <c r="S4641" s="140">
        <v>44809</v>
      </c>
    </row>
    <row r="4642" spans="14:19">
      <c r="N4642" s="133" t="s">
        <v>9610</v>
      </c>
      <c r="O4642" s="133" t="s">
        <v>9691</v>
      </c>
      <c r="P4642" s="135" t="s">
        <v>4771</v>
      </c>
      <c r="Q4642" s="145" t="str">
        <f t="shared" si="73"/>
        <v>85 - LA GENETOUZE</v>
      </c>
      <c r="R4642" s="140">
        <v>44563</v>
      </c>
      <c r="S4642" s="140">
        <v>44774</v>
      </c>
    </row>
    <row r="4643" spans="14:19" ht="24">
      <c r="N4643" s="133" t="s">
        <v>9610</v>
      </c>
      <c r="O4643" s="133" t="s">
        <v>9692</v>
      </c>
      <c r="P4643" s="135" t="s">
        <v>4779</v>
      </c>
      <c r="Q4643" s="145" t="str">
        <f t="shared" si="73"/>
        <v>85 - LA GUERINIERE</v>
      </c>
      <c r="R4643" s="140">
        <v>44628</v>
      </c>
      <c r="S4643" s="140">
        <v>44719</v>
      </c>
    </row>
    <row r="4644" spans="14:19" ht="72">
      <c r="N4644" s="133" t="s">
        <v>9610</v>
      </c>
      <c r="O4644" s="133" t="s">
        <v>9629</v>
      </c>
      <c r="P4644" s="135" t="s">
        <v>4816</v>
      </c>
      <c r="Q4644" s="145" t="str">
        <f t="shared" si="73"/>
        <v>85 - LA GUYONNIERE (COMMUNE FUSIONNÉE) - MONTAIGU-VENDEE</v>
      </c>
      <c r="R4644" s="140">
        <v>44621</v>
      </c>
      <c r="S4644" s="140">
        <v>44802</v>
      </c>
    </row>
    <row r="4645" spans="14:19" ht="24">
      <c r="N4645" s="133" t="s">
        <v>9610</v>
      </c>
      <c r="O4645" s="133" t="s">
        <v>9693</v>
      </c>
      <c r="P4645" s="135" t="s">
        <v>4786</v>
      </c>
      <c r="Q4645" s="145" t="str">
        <f t="shared" si="73"/>
        <v>85 - LA JAUDONNIERE</v>
      </c>
      <c r="R4645" s="140">
        <v>44621</v>
      </c>
      <c r="S4645" s="140">
        <v>44781</v>
      </c>
    </row>
    <row r="4646" spans="14:19">
      <c r="N4646" s="133" t="s">
        <v>9610</v>
      </c>
      <c r="O4646" s="133" t="s">
        <v>9694</v>
      </c>
      <c r="P4646" s="135" t="s">
        <v>4787</v>
      </c>
      <c r="Q4646" s="145" t="str">
        <f t="shared" si="73"/>
        <v>85 - LA JONCHERE</v>
      </c>
      <c r="R4646" s="140">
        <v>44628</v>
      </c>
      <c r="S4646" s="140">
        <v>44781</v>
      </c>
    </row>
    <row r="4647" spans="14:19" ht="24">
      <c r="N4647" s="133" t="s">
        <v>9610</v>
      </c>
      <c r="O4647" s="133" t="s">
        <v>9695</v>
      </c>
      <c r="P4647" s="135" t="s">
        <v>4809</v>
      </c>
      <c r="Q4647" s="145" t="str">
        <f t="shared" si="73"/>
        <v>85 - LA MEILLERAIE-TILLAY</v>
      </c>
      <c r="R4647" s="140">
        <v>44621</v>
      </c>
      <c r="S4647" s="140">
        <v>44809</v>
      </c>
    </row>
    <row r="4648" spans="14:19" ht="24">
      <c r="N4648" s="133" t="s">
        <v>9610</v>
      </c>
      <c r="O4648" s="133" t="s">
        <v>9696</v>
      </c>
      <c r="P4648" s="135" t="s">
        <v>4811</v>
      </c>
      <c r="Q4648" s="145" t="str">
        <f t="shared" si="73"/>
        <v>85 - LA MERLATIERE</v>
      </c>
      <c r="R4648" s="140">
        <v>44621</v>
      </c>
      <c r="S4648" s="140">
        <v>44774</v>
      </c>
    </row>
    <row r="4649" spans="14:19" ht="24">
      <c r="N4649" s="133" t="s">
        <v>9610</v>
      </c>
      <c r="O4649" s="133" t="s">
        <v>9697</v>
      </c>
      <c r="P4649" s="135" t="s">
        <v>4850</v>
      </c>
      <c r="Q4649" s="145" t="str">
        <f t="shared" si="73"/>
        <v>85 - LA RABATELIERE</v>
      </c>
      <c r="R4649" s="140">
        <v>44621</v>
      </c>
      <c r="S4649" s="140">
        <v>44781</v>
      </c>
    </row>
    <row r="4650" spans="14:19">
      <c r="N4650" s="133" t="s">
        <v>9610</v>
      </c>
      <c r="O4650" s="133" t="s">
        <v>9698</v>
      </c>
      <c r="P4650" s="135" t="s">
        <v>4852</v>
      </c>
      <c r="Q4650" s="145" t="str">
        <f t="shared" si="73"/>
        <v>85 - LA REORTHE</v>
      </c>
      <c r="R4650" s="140">
        <v>44623</v>
      </c>
      <c r="S4650" s="140">
        <v>44781</v>
      </c>
    </row>
    <row r="4651" spans="14:19" ht="24">
      <c r="N4651" s="133" t="s">
        <v>9610</v>
      </c>
      <c r="O4651" s="133" t="s">
        <v>9699</v>
      </c>
      <c r="P4651" s="135" t="s">
        <v>4855</v>
      </c>
      <c r="Q4651" s="145" t="str">
        <f t="shared" si="73"/>
        <v>85 - LA ROCHE-SUR-YON</v>
      </c>
      <c r="R4651" s="140">
        <v>44621</v>
      </c>
      <c r="S4651" s="140">
        <v>44774</v>
      </c>
    </row>
    <row r="4652" spans="14:19">
      <c r="N4652" s="133" t="s">
        <v>9610</v>
      </c>
      <c r="O4652" s="133" t="s">
        <v>9700</v>
      </c>
      <c r="P4652" s="135" t="s">
        <v>4929</v>
      </c>
      <c r="Q4652" s="145" t="str">
        <f t="shared" si="73"/>
        <v>85 - LA TAILLEE</v>
      </c>
      <c r="R4652" s="140">
        <v>44628</v>
      </c>
      <c r="S4652" s="140">
        <v>44774</v>
      </c>
    </row>
    <row r="4653" spans="14:19">
      <c r="N4653" s="133" t="s">
        <v>9610</v>
      </c>
      <c r="O4653" s="133" t="s">
        <v>9701</v>
      </c>
      <c r="P4653" s="135" t="s">
        <v>4932</v>
      </c>
      <c r="Q4653" s="145" t="str">
        <f t="shared" si="73"/>
        <v>85 - LA TARDIERE</v>
      </c>
      <c r="R4653" s="140">
        <v>44621</v>
      </c>
      <c r="S4653" s="140">
        <v>44809</v>
      </c>
    </row>
    <row r="4654" spans="14:19" ht="24">
      <c r="N4654" s="133" t="s">
        <v>9610</v>
      </c>
      <c r="O4654" s="133" t="s">
        <v>9702</v>
      </c>
      <c r="P4654" s="135" t="s">
        <v>4937</v>
      </c>
      <c r="Q4654" s="145" t="str">
        <f t="shared" si="73"/>
        <v>85 - LA TRANCHE-SUR-MER</v>
      </c>
      <c r="R4654" s="140">
        <v>44628</v>
      </c>
      <c r="S4654" s="140">
        <v>44732</v>
      </c>
    </row>
    <row r="4655" spans="14:19" ht="36">
      <c r="N4655" s="133" t="s">
        <v>9610</v>
      </c>
      <c r="O4655" s="133" t="s">
        <v>9640</v>
      </c>
      <c r="P4655" s="135" t="s">
        <v>4945</v>
      </c>
      <c r="Q4655" s="145" t="str">
        <f t="shared" si="73"/>
        <v>85 - LA VERRIE (COMMUNE FUSIONNÉE)</v>
      </c>
      <c r="R4655" s="140">
        <v>44623</v>
      </c>
      <c r="S4655" s="140">
        <v>44804</v>
      </c>
    </row>
    <row r="4656" spans="14:19" ht="24">
      <c r="N4656" s="133" t="s">
        <v>9610</v>
      </c>
      <c r="O4656" s="133" t="s">
        <v>9703</v>
      </c>
      <c r="P4656" s="135" t="s">
        <v>4691</v>
      </c>
      <c r="Q4656" s="145" t="str">
        <f t="shared" si="73"/>
        <v>85 - L'AIGUILLON-SUR-MER</v>
      </c>
      <c r="R4656" s="140">
        <v>44628</v>
      </c>
      <c r="S4656" s="140">
        <v>44732</v>
      </c>
    </row>
    <row r="4657" spans="14:19" ht="24">
      <c r="N4657" s="133" t="s">
        <v>9610</v>
      </c>
      <c r="O4657" s="133" t="s">
        <v>9704</v>
      </c>
      <c r="P4657" s="135" t="s">
        <v>4692</v>
      </c>
      <c r="Q4657" s="145" t="str">
        <f t="shared" si="73"/>
        <v>85 - L'AIGUILLON-SUR-VIE</v>
      </c>
      <c r="R4657" s="140">
        <v>44628</v>
      </c>
      <c r="S4657" s="140">
        <v>44781</v>
      </c>
    </row>
    <row r="4658" spans="14:19">
      <c r="N4658" s="133" t="s">
        <v>9610</v>
      </c>
      <c r="O4658" s="133" t="s">
        <v>9705</v>
      </c>
      <c r="P4658" s="135" t="s">
        <v>4788</v>
      </c>
      <c r="Q4658" s="145" t="str">
        <f t="shared" si="73"/>
        <v>85 - LAIROUX</v>
      </c>
      <c r="R4658" s="140">
        <v>44628</v>
      </c>
      <c r="S4658" s="140">
        <v>44732</v>
      </c>
    </row>
    <row r="4659" spans="14:19">
      <c r="N4659" s="133" t="s">
        <v>9610</v>
      </c>
      <c r="O4659" s="133" t="s">
        <v>9706</v>
      </c>
      <c r="P4659" s="135" t="s">
        <v>4789</v>
      </c>
      <c r="Q4659" s="145" t="str">
        <f t="shared" si="73"/>
        <v>85 - LANDERONDE</v>
      </c>
      <c r="R4659" s="140">
        <v>44625</v>
      </c>
      <c r="S4659" s="140">
        <v>44781</v>
      </c>
    </row>
    <row r="4660" spans="14:19">
      <c r="N4660" s="133" t="s">
        <v>9610</v>
      </c>
      <c r="O4660" s="133" t="s">
        <v>9707</v>
      </c>
      <c r="P4660" s="135" t="s">
        <v>4791</v>
      </c>
      <c r="Q4660" s="145" t="str">
        <f t="shared" si="73"/>
        <v>85 - LANDEVIEILLE</v>
      </c>
      <c r="R4660" s="140">
        <v>44628</v>
      </c>
      <c r="S4660" s="140">
        <v>44781</v>
      </c>
    </row>
    <row r="4661" spans="14:19">
      <c r="N4661" s="133" t="s">
        <v>9610</v>
      </c>
      <c r="O4661" s="133" t="s">
        <v>9708</v>
      </c>
      <c r="P4661" s="135" t="s">
        <v>4711</v>
      </c>
      <c r="Q4661" s="145" t="str">
        <f t="shared" si="73"/>
        <v>85 - LE BERNARD</v>
      </c>
      <c r="R4661" s="140">
        <v>44628</v>
      </c>
      <c r="S4661" s="140">
        <v>44732</v>
      </c>
    </row>
    <row r="4662" spans="14:19">
      <c r="N4662" s="133" t="s">
        <v>9610</v>
      </c>
      <c r="O4662" s="133" t="s">
        <v>9709</v>
      </c>
      <c r="P4662" s="135" t="s">
        <v>4718</v>
      </c>
      <c r="Q4662" s="145" t="str">
        <f t="shared" si="73"/>
        <v>85 - LE BOUPERE</v>
      </c>
      <c r="R4662" s="140">
        <v>44621</v>
      </c>
      <c r="S4662" s="140">
        <v>44809</v>
      </c>
    </row>
    <row r="4663" spans="14:19" ht="24">
      <c r="N4663" s="133" t="s">
        <v>9610</v>
      </c>
      <c r="O4663" s="133" t="s">
        <v>9710</v>
      </c>
      <c r="P4663" s="135" t="s">
        <v>4733</v>
      </c>
      <c r="Q4663" s="145" t="str">
        <f t="shared" si="73"/>
        <v>85 - LE CHAMP-SAINT-PERE</v>
      </c>
      <c r="R4663" s="140">
        <v>44625</v>
      </c>
      <c r="S4663" s="140">
        <v>44732</v>
      </c>
    </row>
    <row r="4664" spans="14:19">
      <c r="N4664" s="133" t="s">
        <v>9610</v>
      </c>
      <c r="O4664" s="133" t="s">
        <v>9711</v>
      </c>
      <c r="P4664" s="135" t="s">
        <v>4762</v>
      </c>
      <c r="Q4664" s="145" t="str">
        <f t="shared" si="73"/>
        <v>85 - LE FENOUILLER</v>
      </c>
      <c r="R4664" s="140">
        <v>44628</v>
      </c>
      <c r="S4664" s="140">
        <v>44719</v>
      </c>
    </row>
    <row r="4665" spans="14:19">
      <c r="N4665" s="133" t="s">
        <v>9610</v>
      </c>
      <c r="O4665" s="133" t="s">
        <v>9712</v>
      </c>
      <c r="P4665" s="135" t="s">
        <v>4772</v>
      </c>
      <c r="Q4665" s="145" t="str">
        <f t="shared" si="73"/>
        <v>85 - LE GIROUARD</v>
      </c>
      <c r="R4665" s="140">
        <v>44628</v>
      </c>
      <c r="S4665" s="140">
        <v>44781</v>
      </c>
    </row>
    <row r="4666" spans="14:19">
      <c r="N4666" s="133" t="s">
        <v>9610</v>
      </c>
      <c r="O4666" s="133" t="s">
        <v>9713</v>
      </c>
      <c r="P4666" s="135" t="s">
        <v>4774</v>
      </c>
      <c r="Q4666" s="145" t="str">
        <f t="shared" si="73"/>
        <v>85 - LE GIVRE</v>
      </c>
      <c r="R4666" s="140">
        <v>44628</v>
      </c>
      <c r="S4666" s="140">
        <v>44781</v>
      </c>
    </row>
    <row r="4667" spans="14:19" ht="24">
      <c r="N4667" s="133" t="s">
        <v>9610</v>
      </c>
      <c r="O4667" s="133" t="s">
        <v>9714</v>
      </c>
      <c r="P4667" s="135" t="s">
        <v>4778</v>
      </c>
      <c r="Q4667" s="145" t="str">
        <f t="shared" si="73"/>
        <v>85 - LE GUE-DE-VELLUIRE</v>
      </c>
      <c r="R4667" s="140">
        <v>44628</v>
      </c>
      <c r="S4667" s="140">
        <v>44725</v>
      </c>
    </row>
    <row r="4668" spans="14:19">
      <c r="N4668" s="133" t="s">
        <v>9610</v>
      </c>
      <c r="O4668" s="133" t="s">
        <v>9715</v>
      </c>
      <c r="P4668" s="135" t="s">
        <v>4792</v>
      </c>
      <c r="Q4668" s="145" t="str">
        <f t="shared" si="73"/>
        <v>85 - LE LANGON</v>
      </c>
      <c r="R4668" s="140">
        <v>44628</v>
      </c>
      <c r="S4668" s="140">
        <v>44781</v>
      </c>
    </row>
    <row r="4669" spans="14:19">
      <c r="N4669" s="133" t="s">
        <v>9610</v>
      </c>
      <c r="O4669" s="133" t="s">
        <v>9716</v>
      </c>
      <c r="P4669" s="135" t="s">
        <v>4808</v>
      </c>
      <c r="Q4669" s="145" t="str">
        <f t="shared" si="73"/>
        <v>85 - LE MAZEAU</v>
      </c>
      <c r="R4669" s="140">
        <v>44628</v>
      </c>
      <c r="S4669" s="140">
        <v>44725</v>
      </c>
    </row>
    <row r="4670" spans="14:19">
      <c r="N4670" s="133" t="s">
        <v>9610</v>
      </c>
      <c r="O4670" s="133" t="s">
        <v>9717</v>
      </c>
      <c r="P4670" s="135" t="s">
        <v>4839</v>
      </c>
      <c r="Q4670" s="145" t="str">
        <f t="shared" si="73"/>
        <v>85 - LE PERRIER</v>
      </c>
      <c r="R4670" s="140">
        <v>44625</v>
      </c>
      <c r="S4670" s="140">
        <v>44719</v>
      </c>
    </row>
    <row r="4671" spans="14:19" ht="24">
      <c r="N4671" s="133" t="s">
        <v>9610</v>
      </c>
      <c r="O4671" s="133" t="s">
        <v>9718</v>
      </c>
      <c r="P4671" s="135" t="s">
        <v>4844</v>
      </c>
      <c r="Q4671" s="145" t="str">
        <f t="shared" si="73"/>
        <v>85 - LE POIRE-SUR-VIE</v>
      </c>
      <c r="R4671" s="140">
        <v>44563</v>
      </c>
      <c r="S4671" s="140">
        <v>44774</v>
      </c>
    </row>
    <row r="4672" spans="14:19">
      <c r="N4672" s="133" t="s">
        <v>9610</v>
      </c>
      <c r="O4672" s="133" t="s">
        <v>9719</v>
      </c>
      <c r="P4672" s="135" t="s">
        <v>4928</v>
      </c>
      <c r="Q4672" s="145" t="str">
        <f t="shared" si="73"/>
        <v>85 - LE TABLIER</v>
      </c>
      <c r="R4672" s="140">
        <v>44625</v>
      </c>
      <c r="S4672" s="140">
        <v>44781</v>
      </c>
    </row>
    <row r="4673" spans="14:19">
      <c r="N4673" s="133" t="s">
        <v>9610</v>
      </c>
      <c r="O4673" s="133" t="s">
        <v>9720</v>
      </c>
      <c r="P4673" s="135" t="s">
        <v>4758</v>
      </c>
      <c r="Q4673" s="145" t="str">
        <f t="shared" si="73"/>
        <v>85 - L'EPINE</v>
      </c>
      <c r="R4673" s="140">
        <v>44628</v>
      </c>
      <c r="S4673" s="140">
        <v>44719</v>
      </c>
    </row>
    <row r="4674" spans="14:19">
      <c r="N4674" s="133" t="s">
        <v>9610</v>
      </c>
      <c r="O4674" s="133" t="s">
        <v>9721</v>
      </c>
      <c r="P4674" s="135" t="s">
        <v>4821</v>
      </c>
      <c r="Q4674" s="145" t="str">
        <f t="shared" si="73"/>
        <v>85 - LES ACHARDS</v>
      </c>
      <c r="R4674" s="140">
        <v>44625</v>
      </c>
      <c r="S4674" s="140">
        <v>44781</v>
      </c>
    </row>
    <row r="4675" spans="14:19">
      <c r="N4675" s="133" t="s">
        <v>9610</v>
      </c>
      <c r="O4675" s="133" t="s">
        <v>9722</v>
      </c>
      <c r="P4675" s="135" t="s">
        <v>4724</v>
      </c>
      <c r="Q4675" s="145" t="str">
        <f t="shared" si="73"/>
        <v>85 - LES BROUZILS</v>
      </c>
      <c r="R4675" s="140">
        <v>44608</v>
      </c>
      <c r="S4675" s="140">
        <v>44802</v>
      </c>
    </row>
    <row r="4676" spans="14:19">
      <c r="N4676" s="133" t="s">
        <v>9610</v>
      </c>
      <c r="O4676" s="133" t="s">
        <v>9723</v>
      </c>
      <c r="P4676" s="135" t="s">
        <v>4757</v>
      </c>
      <c r="Q4676" s="145" t="str">
        <f t="shared" si="73"/>
        <v>85 - LES EPESSES</v>
      </c>
      <c r="R4676" s="140">
        <v>44619</v>
      </c>
      <c r="S4676" s="140">
        <v>44809</v>
      </c>
    </row>
    <row r="4677" spans="14:19">
      <c r="N4677" s="133" t="s">
        <v>9610</v>
      </c>
      <c r="O4677" s="133" t="s">
        <v>9724</v>
      </c>
      <c r="P4677" s="135" t="s">
        <v>4781</v>
      </c>
      <c r="Q4677" s="145" t="str">
        <f t="shared" si="73"/>
        <v>85 - LES HERBIERS</v>
      </c>
      <c r="R4677" s="140">
        <v>44621</v>
      </c>
      <c r="S4677" s="140">
        <v>44804</v>
      </c>
    </row>
    <row r="4678" spans="14:19" ht="24">
      <c r="N4678" s="133" t="s">
        <v>9610</v>
      </c>
      <c r="O4678" s="133" t="s">
        <v>9725</v>
      </c>
      <c r="P4678" s="135" t="s">
        <v>4790</v>
      </c>
      <c r="Q4678" s="145" t="str">
        <f t="shared" si="73"/>
        <v>85 - LES LANDES-GENUSSON</v>
      </c>
      <c r="R4678" s="140">
        <v>44621</v>
      </c>
      <c r="S4678" s="140">
        <v>44804</v>
      </c>
    </row>
    <row r="4679" spans="14:19" ht="24">
      <c r="N4679" s="133" t="s">
        <v>9610</v>
      </c>
      <c r="O4679" s="133" t="s">
        <v>9726</v>
      </c>
      <c r="P4679" s="135" t="s">
        <v>4798</v>
      </c>
      <c r="Q4679" s="145" t="str">
        <f t="shared" si="73"/>
        <v>85 - LES LUCS-SUR-BOULOGNE</v>
      </c>
      <c r="R4679" s="140">
        <v>44563</v>
      </c>
      <c r="S4679" s="140">
        <v>44774</v>
      </c>
    </row>
    <row r="4680" spans="14:19" ht="24">
      <c r="N4680" s="133" t="s">
        <v>9610</v>
      </c>
      <c r="O4680" s="133" t="s">
        <v>9727</v>
      </c>
      <c r="P4680" s="135" t="s">
        <v>4800</v>
      </c>
      <c r="Q4680" s="145" t="str">
        <f t="shared" si="73"/>
        <v>85 - LES MAGNILS-REIGNIERS</v>
      </c>
      <c r="R4680" s="140">
        <v>44628</v>
      </c>
      <c r="S4680" s="140">
        <v>44781</v>
      </c>
    </row>
    <row r="4681" spans="14:19">
      <c r="N4681" s="133" t="s">
        <v>9610</v>
      </c>
      <c r="O4681" s="133" t="s">
        <v>9728</v>
      </c>
      <c r="P4681" s="135" t="s">
        <v>4841</v>
      </c>
      <c r="Q4681" s="145" t="str">
        <f t="shared" si="73"/>
        <v>85 - LES PINEAUX</v>
      </c>
      <c r="R4681" s="140">
        <v>44623</v>
      </c>
      <c r="S4681" s="140">
        <v>44781</v>
      </c>
    </row>
    <row r="4682" spans="14:19" ht="24">
      <c r="N4682" s="133" t="s">
        <v>9610</v>
      </c>
      <c r="O4682" s="133" t="s">
        <v>9729</v>
      </c>
      <c r="P4682" s="135" t="s">
        <v>4858</v>
      </c>
      <c r="Q4682" s="145" t="str">
        <f t="shared" si="73"/>
        <v>85 - LES SABLES D'OLONNE</v>
      </c>
      <c r="R4682" s="140">
        <v>44628</v>
      </c>
      <c r="S4682" s="140">
        <v>44732</v>
      </c>
    </row>
    <row r="4683" spans="14:19" ht="24">
      <c r="N4683" s="133" t="s">
        <v>9610</v>
      </c>
      <c r="O4683" s="133" t="s">
        <v>9730</v>
      </c>
      <c r="P4683" s="135" t="s">
        <v>4843</v>
      </c>
      <c r="Q4683" s="145" t="str">
        <f t="shared" ref="Q4683:Q4746" si="74">CONCATENATE(N4683," - ",P4683)</f>
        <v>85 - LES VELLUIRE-SUR-VENDEE</v>
      </c>
      <c r="R4683" s="140">
        <v>44628</v>
      </c>
      <c r="S4683" s="140">
        <v>44774</v>
      </c>
    </row>
    <row r="4684" spans="14:19" ht="24">
      <c r="N4684" s="133" t="s">
        <v>9610</v>
      </c>
      <c r="O4684" s="133" t="s">
        <v>9731</v>
      </c>
      <c r="P4684" s="135" t="s">
        <v>4780</v>
      </c>
      <c r="Q4684" s="145" t="str">
        <f t="shared" si="74"/>
        <v>85 - L'HERBERGEMENT</v>
      </c>
      <c r="R4684" s="140">
        <v>44608</v>
      </c>
      <c r="S4684" s="140">
        <v>44802</v>
      </c>
    </row>
    <row r="4685" spans="14:19" ht="24">
      <c r="N4685" s="133" t="s">
        <v>9610</v>
      </c>
      <c r="O4685" s="133" t="s">
        <v>9732</v>
      </c>
      <c r="P4685" s="135" t="s">
        <v>4782</v>
      </c>
      <c r="Q4685" s="145" t="str">
        <f t="shared" si="74"/>
        <v>85 - L'HERMENAULT</v>
      </c>
      <c r="R4685" s="140">
        <v>44628</v>
      </c>
      <c r="S4685" s="140">
        <v>44781</v>
      </c>
    </row>
    <row r="4686" spans="14:19">
      <c r="N4686" s="133" t="s">
        <v>9610</v>
      </c>
      <c r="O4686" s="133" t="s">
        <v>9733</v>
      </c>
      <c r="P4686" s="135" t="s">
        <v>4793</v>
      </c>
      <c r="Q4686" s="145" t="str">
        <f t="shared" si="74"/>
        <v>85 - LIEZ</v>
      </c>
      <c r="R4686" s="140">
        <v>44628</v>
      </c>
      <c r="S4686" s="140">
        <v>44725</v>
      </c>
    </row>
    <row r="4687" spans="14:19">
      <c r="N4687" s="133" t="s">
        <v>9610</v>
      </c>
      <c r="O4687" s="133" t="s">
        <v>9734</v>
      </c>
      <c r="P4687" s="135" t="s">
        <v>4783</v>
      </c>
      <c r="Q4687" s="145" t="str">
        <f t="shared" si="74"/>
        <v>85 - L'ILE D'ELLE</v>
      </c>
      <c r="R4687" s="140">
        <v>44628</v>
      </c>
      <c r="S4687" s="140">
        <v>44725</v>
      </c>
    </row>
    <row r="4688" spans="14:19" ht="24">
      <c r="N4688" s="133" t="s">
        <v>9610</v>
      </c>
      <c r="O4688" s="133" t="s">
        <v>9735</v>
      </c>
      <c r="P4688" s="135" t="s">
        <v>4784</v>
      </c>
      <c r="Q4688" s="145" t="str">
        <f t="shared" si="74"/>
        <v>85 - L'ILE D'OLONNE</v>
      </c>
      <c r="R4688" s="140">
        <v>44628</v>
      </c>
      <c r="S4688" s="140">
        <v>44781</v>
      </c>
    </row>
    <row r="4689" spans="14:19" ht="24">
      <c r="N4689" s="133" t="s">
        <v>9610</v>
      </c>
      <c r="O4689" s="133" t="s">
        <v>9736</v>
      </c>
      <c r="P4689" s="135" t="s">
        <v>4794</v>
      </c>
      <c r="Q4689" s="145" t="str">
        <f t="shared" si="74"/>
        <v>85 - LOGE-FOUGEREUSE</v>
      </c>
      <c r="R4689" s="140">
        <v>44621</v>
      </c>
      <c r="S4689" s="140">
        <v>44767</v>
      </c>
    </row>
    <row r="4690" spans="14:19">
      <c r="N4690" s="133" t="s">
        <v>9610</v>
      </c>
      <c r="O4690" s="133" t="s">
        <v>9737</v>
      </c>
      <c r="P4690" s="135" t="s">
        <v>4795</v>
      </c>
      <c r="Q4690" s="145" t="str">
        <f t="shared" si="74"/>
        <v>85 - LONGEVES</v>
      </c>
      <c r="R4690" s="140">
        <v>44628</v>
      </c>
      <c r="S4690" s="140">
        <v>44781</v>
      </c>
    </row>
    <row r="4691" spans="14:19" ht="24">
      <c r="N4691" s="133" t="s">
        <v>9610</v>
      </c>
      <c r="O4691" s="133" t="s">
        <v>9738</v>
      </c>
      <c r="P4691" s="135" t="s">
        <v>4796</v>
      </c>
      <c r="Q4691" s="145" t="str">
        <f t="shared" si="74"/>
        <v>85 - LONGEVILLE-SUR-MER</v>
      </c>
      <c r="R4691" s="140">
        <v>44628</v>
      </c>
      <c r="S4691" s="140">
        <v>44732</v>
      </c>
    </row>
    <row r="4692" spans="14:19">
      <c r="N4692" s="133" t="s">
        <v>9610</v>
      </c>
      <c r="O4692" s="133" t="s">
        <v>9739</v>
      </c>
      <c r="P4692" s="135" t="s">
        <v>4836</v>
      </c>
      <c r="Q4692" s="145" t="str">
        <f t="shared" si="74"/>
        <v>85 - L'ORBRIE</v>
      </c>
      <c r="R4692" s="140">
        <v>44625</v>
      </c>
      <c r="S4692" s="140">
        <v>44781</v>
      </c>
    </row>
    <row r="4693" spans="14:19">
      <c r="N4693" s="133" t="s">
        <v>9610</v>
      </c>
      <c r="O4693" s="133" t="s">
        <v>9740</v>
      </c>
      <c r="P4693" s="135" t="s">
        <v>4797</v>
      </c>
      <c r="Q4693" s="145" t="str">
        <f t="shared" si="74"/>
        <v>85 - LUCON</v>
      </c>
      <c r="R4693" s="140">
        <v>44628</v>
      </c>
      <c r="S4693" s="140">
        <v>44781</v>
      </c>
    </row>
    <row r="4694" spans="14:19">
      <c r="N4694" s="133" t="s">
        <v>9610</v>
      </c>
      <c r="O4694" s="133" t="s">
        <v>9741</v>
      </c>
      <c r="P4694" s="135" t="s">
        <v>4799</v>
      </c>
      <c r="Q4694" s="145" t="str">
        <f t="shared" si="74"/>
        <v>85 - MACHE</v>
      </c>
      <c r="R4694" s="140">
        <v>44586</v>
      </c>
      <c r="S4694" s="140">
        <v>44767</v>
      </c>
    </row>
    <row r="4695" spans="14:19">
      <c r="N4695" s="133" t="s">
        <v>9610</v>
      </c>
      <c r="O4695" s="133" t="s">
        <v>9742</v>
      </c>
      <c r="P4695" s="135" t="s">
        <v>4801</v>
      </c>
      <c r="Q4695" s="145" t="str">
        <f t="shared" si="74"/>
        <v>85 - MAILLE</v>
      </c>
      <c r="R4695" s="140">
        <v>44628</v>
      </c>
      <c r="S4695" s="140">
        <v>44725</v>
      </c>
    </row>
    <row r="4696" spans="14:19">
      <c r="N4696" s="133" t="s">
        <v>9610</v>
      </c>
      <c r="O4696" s="133" t="s">
        <v>9743</v>
      </c>
      <c r="P4696" s="135" t="s">
        <v>4802</v>
      </c>
      <c r="Q4696" s="145" t="str">
        <f t="shared" si="74"/>
        <v>85 - MAILLEZAIS</v>
      </c>
      <c r="R4696" s="140">
        <v>44628</v>
      </c>
      <c r="S4696" s="140">
        <v>44725</v>
      </c>
    </row>
    <row r="4697" spans="14:19">
      <c r="N4697" s="133" t="s">
        <v>9610</v>
      </c>
      <c r="O4697" s="133" t="s">
        <v>9744</v>
      </c>
      <c r="P4697" s="135" t="s">
        <v>4803</v>
      </c>
      <c r="Q4697" s="145" t="str">
        <f t="shared" si="74"/>
        <v>85 - MALLIEVRE</v>
      </c>
      <c r="R4697" s="140">
        <v>44628</v>
      </c>
      <c r="S4697" s="140">
        <v>44809</v>
      </c>
    </row>
    <row r="4698" spans="14:19" ht="24">
      <c r="N4698" s="133" t="s">
        <v>9610</v>
      </c>
      <c r="O4698" s="133" t="s">
        <v>9745</v>
      </c>
      <c r="P4698" s="135" t="s">
        <v>4804</v>
      </c>
      <c r="Q4698" s="145" t="str">
        <f t="shared" si="74"/>
        <v>85 - MAREUIL-SUR-LAY-DISSAIS</v>
      </c>
      <c r="R4698" s="140">
        <v>44625</v>
      </c>
      <c r="S4698" s="140">
        <v>44781</v>
      </c>
    </row>
    <row r="4699" spans="14:19">
      <c r="N4699" s="133" t="s">
        <v>9610</v>
      </c>
      <c r="O4699" s="133" t="s">
        <v>9746</v>
      </c>
      <c r="P4699" s="135" t="s">
        <v>4805</v>
      </c>
      <c r="Q4699" s="145" t="str">
        <f t="shared" si="74"/>
        <v>85 - MARILLET</v>
      </c>
      <c r="R4699" s="140">
        <v>44570</v>
      </c>
      <c r="S4699" s="140">
        <v>44767</v>
      </c>
    </row>
    <row r="4700" spans="14:19" ht="36">
      <c r="N4700" s="133" t="s">
        <v>9610</v>
      </c>
      <c r="O4700" s="133" t="s">
        <v>9747</v>
      </c>
      <c r="P4700" s="135" t="s">
        <v>4806</v>
      </c>
      <c r="Q4700" s="145" t="str">
        <f t="shared" si="74"/>
        <v>85 - MARSAIS-SAINTE-RADEGONDE</v>
      </c>
      <c r="R4700" s="140">
        <v>44621</v>
      </c>
      <c r="S4700" s="140">
        <v>44781</v>
      </c>
    </row>
    <row r="4701" spans="14:19">
      <c r="N4701" s="133" t="s">
        <v>9610</v>
      </c>
      <c r="O4701" s="133" t="s">
        <v>9748</v>
      </c>
      <c r="P4701" s="135" t="s">
        <v>4807</v>
      </c>
      <c r="Q4701" s="145" t="str">
        <f t="shared" si="74"/>
        <v>85 - MARTINET</v>
      </c>
      <c r="R4701" s="140">
        <v>44625</v>
      </c>
      <c r="S4701" s="140">
        <v>44781</v>
      </c>
    </row>
    <row r="4702" spans="14:19">
      <c r="N4702" s="133" t="s">
        <v>9610</v>
      </c>
      <c r="O4702" s="133" t="s">
        <v>9749</v>
      </c>
      <c r="P4702" s="135" t="s">
        <v>4810</v>
      </c>
      <c r="Q4702" s="145" t="str">
        <f t="shared" si="74"/>
        <v>85 - MENOMBLET</v>
      </c>
      <c r="R4702" s="140">
        <v>44621</v>
      </c>
      <c r="S4702" s="140">
        <v>44809</v>
      </c>
    </row>
    <row r="4703" spans="14:19">
      <c r="N4703" s="133" t="s">
        <v>9610</v>
      </c>
      <c r="O4703" s="133" t="s">
        <v>9750</v>
      </c>
      <c r="P4703" s="135" t="s">
        <v>4812</v>
      </c>
      <c r="Q4703" s="145" t="str">
        <f t="shared" si="74"/>
        <v>85 - MERVENT</v>
      </c>
      <c r="R4703" s="140">
        <v>44570</v>
      </c>
      <c r="S4703" s="140">
        <v>44781</v>
      </c>
    </row>
    <row r="4704" spans="14:19" ht="24">
      <c r="N4704" s="133" t="s">
        <v>9610</v>
      </c>
      <c r="O4704" s="133" t="s">
        <v>9751</v>
      </c>
      <c r="P4704" s="135" t="s">
        <v>4813</v>
      </c>
      <c r="Q4704" s="145" t="str">
        <f t="shared" si="74"/>
        <v>85 - MESNARD-LA-BAROTIERE</v>
      </c>
      <c r="R4704" s="140">
        <v>44621</v>
      </c>
      <c r="S4704" s="140">
        <v>44795</v>
      </c>
    </row>
    <row r="4705" spans="14:19">
      <c r="N4705" s="133" t="s">
        <v>9610</v>
      </c>
      <c r="O4705" s="133" t="s">
        <v>9752</v>
      </c>
      <c r="P4705" s="135" t="s">
        <v>4814</v>
      </c>
      <c r="Q4705" s="145" t="str">
        <f t="shared" si="74"/>
        <v>85 - MONSIREIGNE</v>
      </c>
      <c r="R4705" s="140">
        <v>44621</v>
      </c>
      <c r="S4705" s="140">
        <v>44809</v>
      </c>
    </row>
    <row r="4706" spans="14:19" ht="24">
      <c r="N4706" s="133" t="s">
        <v>9610</v>
      </c>
      <c r="O4706" s="133" t="s">
        <v>9753</v>
      </c>
      <c r="P4706" s="135" t="s">
        <v>4817</v>
      </c>
      <c r="Q4706" s="145" t="str">
        <f t="shared" si="74"/>
        <v>85 - MONTOURNAIS</v>
      </c>
      <c r="R4706" s="140">
        <v>44621</v>
      </c>
      <c r="S4706" s="140">
        <v>44809</v>
      </c>
    </row>
    <row r="4707" spans="14:19">
      <c r="N4707" s="133" t="s">
        <v>9610</v>
      </c>
      <c r="O4707" s="133" t="s">
        <v>9754</v>
      </c>
      <c r="P4707" s="135" t="s">
        <v>4818</v>
      </c>
      <c r="Q4707" s="145" t="str">
        <f t="shared" si="74"/>
        <v>85 - MONTREUIL</v>
      </c>
      <c r="R4707" s="140">
        <v>44628</v>
      </c>
      <c r="S4707" s="140">
        <v>44774</v>
      </c>
    </row>
    <row r="4708" spans="14:19">
      <c r="N4708" s="133" t="s">
        <v>9610</v>
      </c>
      <c r="O4708" s="133" t="s">
        <v>9755</v>
      </c>
      <c r="P4708" s="135" t="s">
        <v>4860</v>
      </c>
      <c r="Q4708" s="145" t="str">
        <f t="shared" si="74"/>
        <v>85 - MONTREVERD</v>
      </c>
      <c r="R4708" s="140">
        <v>44563</v>
      </c>
      <c r="S4708" s="140">
        <v>44802</v>
      </c>
    </row>
    <row r="4709" spans="14:19">
      <c r="N4709" s="133" t="s">
        <v>9610</v>
      </c>
      <c r="O4709" s="133" t="s">
        <v>9756</v>
      </c>
      <c r="P4709" s="135" t="s">
        <v>4819</v>
      </c>
      <c r="Q4709" s="145" t="str">
        <f t="shared" si="74"/>
        <v>85 - MOREILLES</v>
      </c>
      <c r="R4709" s="140">
        <v>44628</v>
      </c>
      <c r="S4709" s="140">
        <v>44732</v>
      </c>
    </row>
    <row r="4710" spans="14:19" ht="24">
      <c r="N4710" s="133" t="s">
        <v>9610</v>
      </c>
      <c r="O4710" s="133" t="s">
        <v>9757</v>
      </c>
      <c r="P4710" s="135" t="s">
        <v>4820</v>
      </c>
      <c r="Q4710" s="145" t="str">
        <f t="shared" si="74"/>
        <v>85 - MORTAGNE-SUR-SEVRE</v>
      </c>
      <c r="R4710" s="140">
        <v>44623</v>
      </c>
      <c r="S4710" s="140">
        <v>44809</v>
      </c>
    </row>
    <row r="4711" spans="14:19">
      <c r="N4711" s="133" t="s">
        <v>9610</v>
      </c>
      <c r="O4711" s="133" t="s">
        <v>9758</v>
      </c>
      <c r="P4711" s="135" t="s">
        <v>4822</v>
      </c>
      <c r="Q4711" s="145" t="str">
        <f t="shared" si="74"/>
        <v>85 - MOUCHAMPS</v>
      </c>
      <c r="R4711" s="140">
        <v>44621</v>
      </c>
      <c r="S4711" s="140">
        <v>44781</v>
      </c>
    </row>
    <row r="4712" spans="14:19" ht="24">
      <c r="N4712" s="133" t="s">
        <v>9610</v>
      </c>
      <c r="O4712" s="133" t="s">
        <v>9759</v>
      </c>
      <c r="P4712" s="135" t="s">
        <v>4824</v>
      </c>
      <c r="Q4712" s="145" t="str">
        <f t="shared" si="74"/>
        <v>85 - MOUILLERON-LE-CAPTIF</v>
      </c>
      <c r="R4712" s="140">
        <v>44621</v>
      </c>
      <c r="S4712" s="140">
        <v>44774</v>
      </c>
    </row>
    <row r="4713" spans="14:19" ht="36">
      <c r="N4713" s="133" t="s">
        <v>9610</v>
      </c>
      <c r="O4713" s="133" t="s">
        <v>9760</v>
      </c>
      <c r="P4713" s="135" t="s">
        <v>4823</v>
      </c>
      <c r="Q4713" s="145" t="str">
        <f t="shared" si="74"/>
        <v>85 - MOUILLERON-SAINT-GERMAIN</v>
      </c>
      <c r="R4713" s="140">
        <v>44621</v>
      </c>
      <c r="S4713" s="140">
        <v>44809</v>
      </c>
    </row>
    <row r="4714" spans="14:19" ht="24">
      <c r="N4714" s="133" t="s">
        <v>9610</v>
      </c>
      <c r="O4714" s="133" t="s">
        <v>9761</v>
      </c>
      <c r="P4714" s="135" t="s">
        <v>4825</v>
      </c>
      <c r="Q4714" s="145" t="str">
        <f t="shared" si="74"/>
        <v>85 - MOUTIERS-LES-MAUXFAITS</v>
      </c>
      <c r="R4714" s="140">
        <v>44628</v>
      </c>
      <c r="S4714" s="140">
        <v>44781</v>
      </c>
    </row>
    <row r="4715" spans="14:19" ht="24">
      <c r="N4715" s="133" t="s">
        <v>9610</v>
      </c>
      <c r="O4715" s="133" t="s">
        <v>9762</v>
      </c>
      <c r="P4715" s="135" t="s">
        <v>4826</v>
      </c>
      <c r="Q4715" s="145" t="str">
        <f t="shared" si="74"/>
        <v>85 - MOUTIERS-SUR-LE-LAY</v>
      </c>
      <c r="R4715" s="140">
        <v>44625</v>
      </c>
      <c r="S4715" s="140">
        <v>44781</v>
      </c>
    </row>
    <row r="4716" spans="14:19" ht="24">
      <c r="N4716" s="133" t="s">
        <v>9610</v>
      </c>
      <c r="O4716" s="133" t="s">
        <v>9763</v>
      </c>
      <c r="P4716" s="135" t="s">
        <v>4827</v>
      </c>
      <c r="Q4716" s="145" t="str">
        <f t="shared" si="74"/>
        <v>85 - MOUZEUIL-SAINT-MARTIN</v>
      </c>
      <c r="R4716" s="140">
        <v>44628</v>
      </c>
      <c r="S4716" s="140">
        <v>44781</v>
      </c>
    </row>
    <row r="4717" spans="14:19">
      <c r="N4717" s="133" t="s">
        <v>9610</v>
      </c>
      <c r="O4717" s="133" t="s">
        <v>9764</v>
      </c>
      <c r="P4717" s="135" t="s">
        <v>4828</v>
      </c>
      <c r="Q4717" s="145" t="str">
        <f t="shared" si="74"/>
        <v>85 - NALLIERS</v>
      </c>
      <c r="R4717" s="140">
        <v>44628</v>
      </c>
      <c r="S4717" s="140">
        <v>44781</v>
      </c>
    </row>
    <row r="4718" spans="14:19">
      <c r="N4718" s="133" t="s">
        <v>9610</v>
      </c>
      <c r="O4718" s="133" t="s">
        <v>9765</v>
      </c>
      <c r="P4718" s="135" t="s">
        <v>4829</v>
      </c>
      <c r="Q4718" s="145" t="str">
        <f t="shared" si="74"/>
        <v>85 - NESMY</v>
      </c>
      <c r="R4718" s="140">
        <v>44625</v>
      </c>
      <c r="S4718" s="140">
        <v>44781</v>
      </c>
    </row>
    <row r="4719" spans="14:19" ht="24">
      <c r="N4719" s="133" t="s">
        <v>9610</v>
      </c>
      <c r="O4719" s="133" t="s">
        <v>9766</v>
      </c>
      <c r="P4719" s="135" t="s">
        <v>4830</v>
      </c>
      <c r="Q4719" s="145" t="str">
        <f t="shared" si="74"/>
        <v>85 - NIEUL-LE-DOLENT</v>
      </c>
      <c r="R4719" s="140">
        <v>44628</v>
      </c>
      <c r="S4719" s="140">
        <v>44732</v>
      </c>
    </row>
    <row r="4720" spans="14:19" ht="24">
      <c r="N4720" s="133" t="s">
        <v>9610</v>
      </c>
      <c r="O4720" s="133" t="s">
        <v>9767</v>
      </c>
      <c r="P4720" s="135" t="s">
        <v>4832</v>
      </c>
      <c r="Q4720" s="145" t="str">
        <f t="shared" si="74"/>
        <v>85 - NOIRMOUTIER-EN-L'ILE</v>
      </c>
      <c r="R4720" s="140">
        <v>44628</v>
      </c>
      <c r="S4720" s="140">
        <v>44719</v>
      </c>
    </row>
    <row r="4721" spans="14:19" ht="24">
      <c r="N4721" s="133" t="s">
        <v>9610</v>
      </c>
      <c r="O4721" s="133" t="s">
        <v>9768</v>
      </c>
      <c r="P4721" s="135" t="s">
        <v>4833</v>
      </c>
      <c r="Q4721" s="145" t="str">
        <f t="shared" si="74"/>
        <v>85 - NOTRE-DAME-DE-MONTS</v>
      </c>
      <c r="R4721" s="140">
        <v>44628</v>
      </c>
      <c r="S4721" s="140">
        <v>44719</v>
      </c>
    </row>
    <row r="4722" spans="14:19" ht="24">
      <c r="N4722" s="133" t="s">
        <v>9610</v>
      </c>
      <c r="O4722" s="133" t="s">
        <v>9769</v>
      </c>
      <c r="P4722" s="135" t="s">
        <v>4853</v>
      </c>
      <c r="Q4722" s="145" t="str">
        <f t="shared" si="74"/>
        <v>85 - NOTRE-DAME-DE-RIEZ</v>
      </c>
      <c r="R4722" s="140">
        <v>44628</v>
      </c>
      <c r="S4722" s="140">
        <v>44719</v>
      </c>
    </row>
    <row r="4723" spans="14:19" ht="48">
      <c r="N4723" s="133" t="s">
        <v>9610</v>
      </c>
      <c r="O4723" s="133" t="s">
        <v>9644</v>
      </c>
      <c r="P4723" s="135" t="s">
        <v>4835</v>
      </c>
      <c r="Q4723" s="145" t="str">
        <f t="shared" si="74"/>
        <v xml:space="preserve">85 - OLONNE-SUR-MER (COMMUNE FUSIONNÉE) </v>
      </c>
      <c r="R4723" s="140">
        <v>44628</v>
      </c>
      <c r="S4723" s="140">
        <v>44732</v>
      </c>
    </row>
    <row r="4724" spans="14:19">
      <c r="N4724" s="133" t="s">
        <v>9610</v>
      </c>
      <c r="O4724" s="133" t="s">
        <v>9770</v>
      </c>
      <c r="P4724" s="135" t="s">
        <v>4837</v>
      </c>
      <c r="Q4724" s="145" t="str">
        <f t="shared" si="74"/>
        <v>85 - PALLUAU</v>
      </c>
      <c r="R4724" s="140">
        <v>44563</v>
      </c>
      <c r="S4724" s="140">
        <v>44774</v>
      </c>
    </row>
    <row r="4725" spans="14:19">
      <c r="N4725" s="133" t="s">
        <v>9610</v>
      </c>
      <c r="O4725" s="133" t="s">
        <v>9771</v>
      </c>
      <c r="P4725" s="135" t="s">
        <v>4838</v>
      </c>
      <c r="Q4725" s="145" t="str">
        <f t="shared" si="74"/>
        <v>85 - PEAULT</v>
      </c>
      <c r="R4725" s="140">
        <v>44625</v>
      </c>
      <c r="S4725" s="140">
        <v>44781</v>
      </c>
    </row>
    <row r="4726" spans="14:19">
      <c r="N4726" s="133" t="s">
        <v>9610</v>
      </c>
      <c r="O4726" s="133" t="s">
        <v>9772</v>
      </c>
      <c r="P4726" s="135" t="s">
        <v>4840</v>
      </c>
      <c r="Q4726" s="145" t="str">
        <f t="shared" si="74"/>
        <v>85 - PETOSSE</v>
      </c>
      <c r="R4726" s="140">
        <v>44628</v>
      </c>
      <c r="S4726" s="140">
        <v>44781</v>
      </c>
    </row>
    <row r="4727" spans="14:19">
      <c r="N4727" s="133" t="s">
        <v>9610</v>
      </c>
      <c r="O4727" s="133" t="s">
        <v>9773</v>
      </c>
      <c r="P4727" s="135" t="s">
        <v>4842</v>
      </c>
      <c r="Q4727" s="145" t="str">
        <f t="shared" si="74"/>
        <v>85 - PISSOTTE</v>
      </c>
      <c r="R4727" s="140">
        <v>44625</v>
      </c>
      <c r="S4727" s="140">
        <v>44781</v>
      </c>
    </row>
    <row r="4728" spans="14:19">
      <c r="N4728" s="133" t="s">
        <v>9610</v>
      </c>
      <c r="O4728" s="133" t="s">
        <v>9774</v>
      </c>
      <c r="P4728" s="135" t="s">
        <v>4845</v>
      </c>
      <c r="Q4728" s="145" t="str">
        <f t="shared" si="74"/>
        <v>85 - POIROUX</v>
      </c>
      <c r="R4728" s="140">
        <v>44628</v>
      </c>
      <c r="S4728" s="140">
        <v>44732</v>
      </c>
    </row>
    <row r="4729" spans="14:19">
      <c r="N4729" s="133" t="s">
        <v>9610</v>
      </c>
      <c r="O4729" s="133" t="s">
        <v>9775</v>
      </c>
      <c r="P4729" s="135" t="s">
        <v>4846</v>
      </c>
      <c r="Q4729" s="145" t="str">
        <f t="shared" si="74"/>
        <v>85 - POUILLE</v>
      </c>
      <c r="R4729" s="140">
        <v>44628</v>
      </c>
      <c r="S4729" s="140">
        <v>44781</v>
      </c>
    </row>
    <row r="4730" spans="14:19">
      <c r="N4730" s="133" t="s">
        <v>9610</v>
      </c>
      <c r="O4730" s="133" t="s">
        <v>9776</v>
      </c>
      <c r="P4730" s="135" t="s">
        <v>4847</v>
      </c>
      <c r="Q4730" s="145" t="str">
        <f t="shared" si="74"/>
        <v>85 - POUZAUGES</v>
      </c>
      <c r="R4730" s="140">
        <v>44621</v>
      </c>
      <c r="S4730" s="140">
        <v>44809</v>
      </c>
    </row>
    <row r="4731" spans="14:19">
      <c r="N4731" s="133" t="s">
        <v>9610</v>
      </c>
      <c r="O4731" s="133" t="s">
        <v>9777</v>
      </c>
      <c r="P4731" s="135" t="s">
        <v>4848</v>
      </c>
      <c r="Q4731" s="145" t="str">
        <f t="shared" si="74"/>
        <v>85 - PUY-DE-SERRE</v>
      </c>
      <c r="R4731" s="140">
        <v>44570</v>
      </c>
      <c r="S4731" s="140">
        <v>44767</v>
      </c>
    </row>
    <row r="4732" spans="14:19">
      <c r="N4732" s="133" t="s">
        <v>9610</v>
      </c>
      <c r="O4732" s="133" t="s">
        <v>9778</v>
      </c>
      <c r="P4732" s="135" t="s">
        <v>4849</v>
      </c>
      <c r="Q4732" s="145" t="str">
        <f t="shared" si="74"/>
        <v>85 - PUYRAVAULT</v>
      </c>
      <c r="R4732" s="140">
        <v>44628</v>
      </c>
      <c r="S4732" s="140">
        <v>44732</v>
      </c>
    </row>
    <row r="4733" spans="14:19">
      <c r="N4733" s="133" t="s">
        <v>9610</v>
      </c>
      <c r="O4733" s="133" t="s">
        <v>9779</v>
      </c>
      <c r="P4733" s="135" t="s">
        <v>4851</v>
      </c>
      <c r="Q4733" s="145" t="str">
        <f t="shared" si="74"/>
        <v>85 - REAUMUR</v>
      </c>
      <c r="R4733" s="140">
        <v>44621</v>
      </c>
      <c r="S4733" s="140">
        <v>44809</v>
      </c>
    </row>
    <row r="4734" spans="14:19" ht="24">
      <c r="N4734" s="133" t="s">
        <v>9610</v>
      </c>
      <c r="O4734" s="133" t="s">
        <v>9780</v>
      </c>
      <c r="P4734" s="135" t="s">
        <v>4831</v>
      </c>
      <c r="Q4734" s="145" t="str">
        <f t="shared" si="74"/>
        <v>85 - RIVES-D'AUTISE</v>
      </c>
      <c r="R4734" s="140">
        <v>44570</v>
      </c>
      <c r="S4734" s="140">
        <v>44725</v>
      </c>
    </row>
    <row r="4735" spans="14:19" ht="24">
      <c r="N4735" s="133" t="s">
        <v>9610</v>
      </c>
      <c r="O4735" s="133" t="s">
        <v>9781</v>
      </c>
      <c r="P4735" s="135" t="s">
        <v>4874</v>
      </c>
      <c r="Q4735" s="145" t="str">
        <f t="shared" si="74"/>
        <v>85 - RIVES-DE-L'YON</v>
      </c>
      <c r="R4735" s="140">
        <v>44623</v>
      </c>
      <c r="S4735" s="140">
        <v>44781</v>
      </c>
    </row>
    <row r="4736" spans="14:19" ht="24">
      <c r="N4736" s="133" t="s">
        <v>9610</v>
      </c>
      <c r="O4736" s="133" t="s">
        <v>9782</v>
      </c>
      <c r="P4736" s="135" t="s">
        <v>4854</v>
      </c>
      <c r="Q4736" s="145" t="str">
        <f t="shared" si="74"/>
        <v>85 - ROCHESERVIERE</v>
      </c>
      <c r="R4736" s="140">
        <v>44563</v>
      </c>
      <c r="S4736" s="140">
        <v>44802</v>
      </c>
    </row>
    <row r="4737" spans="14:19" ht="24">
      <c r="N4737" s="133" t="s">
        <v>9610</v>
      </c>
      <c r="O4737" s="133" t="s">
        <v>9783</v>
      </c>
      <c r="P4737" s="135" t="s">
        <v>4856</v>
      </c>
      <c r="Q4737" s="145" t="str">
        <f t="shared" si="74"/>
        <v>85 - ROCHETREJOUX</v>
      </c>
      <c r="R4737" s="140">
        <v>44621</v>
      </c>
      <c r="S4737" s="140">
        <v>44781</v>
      </c>
    </row>
    <row r="4738" spans="14:19">
      <c r="N4738" s="133" t="s">
        <v>9610</v>
      </c>
      <c r="O4738" s="133" t="s">
        <v>9784</v>
      </c>
      <c r="P4738" s="135" t="s">
        <v>4857</v>
      </c>
      <c r="Q4738" s="145" t="str">
        <f t="shared" si="74"/>
        <v>85 - ROSNAY</v>
      </c>
      <c r="R4738" s="140">
        <v>44625</v>
      </c>
      <c r="S4738" s="140">
        <v>44781</v>
      </c>
    </row>
    <row r="4739" spans="14:19" ht="24">
      <c r="N4739" s="133" t="s">
        <v>9610</v>
      </c>
      <c r="O4739" s="133" t="s">
        <v>9785</v>
      </c>
      <c r="P4739" s="135" t="s">
        <v>4859</v>
      </c>
      <c r="Q4739" s="145" t="str">
        <f t="shared" si="74"/>
        <v>85 - SAINT-ANDRE-GOULE-D'OIE</v>
      </c>
      <c r="R4739" s="140">
        <v>44621</v>
      </c>
      <c r="S4739" s="140">
        <v>44781</v>
      </c>
    </row>
    <row r="4740" spans="14:19" ht="24">
      <c r="N4740" s="133" t="s">
        <v>9610</v>
      </c>
      <c r="O4740" s="133" t="s">
        <v>9786</v>
      </c>
      <c r="P4740" s="135" t="s">
        <v>4861</v>
      </c>
      <c r="Q4740" s="145" t="str">
        <f t="shared" si="74"/>
        <v>85 - SAINT-AUBIN-DES-ORMEAUX</v>
      </c>
      <c r="R4740" s="140">
        <v>44623</v>
      </c>
      <c r="S4740" s="140">
        <v>44804</v>
      </c>
    </row>
    <row r="4741" spans="14:19" ht="24">
      <c r="N4741" s="133" t="s">
        <v>9610</v>
      </c>
      <c r="O4741" s="133" t="s">
        <v>9787</v>
      </c>
      <c r="P4741" s="135" t="s">
        <v>4862</v>
      </c>
      <c r="Q4741" s="145" t="str">
        <f t="shared" si="74"/>
        <v>85 - SAINT-AUBIN-LA-PLAINE</v>
      </c>
      <c r="R4741" s="140">
        <v>44628</v>
      </c>
      <c r="S4741" s="140">
        <v>44781</v>
      </c>
    </row>
    <row r="4742" spans="14:19" ht="36">
      <c r="N4742" s="133" t="s">
        <v>9610</v>
      </c>
      <c r="O4742" s="133" t="s">
        <v>9788</v>
      </c>
      <c r="P4742" s="135" t="s">
        <v>4863</v>
      </c>
      <c r="Q4742" s="145" t="str">
        <f t="shared" si="74"/>
        <v>85 - SAINT-AVAUGOURD-DES-LANDES</v>
      </c>
      <c r="R4742" s="140">
        <v>44628</v>
      </c>
      <c r="S4742" s="140">
        <v>44781</v>
      </c>
    </row>
    <row r="4743" spans="14:19" ht="36">
      <c r="N4743" s="133" t="s">
        <v>9610</v>
      </c>
      <c r="O4743" s="133" t="s">
        <v>9789</v>
      </c>
      <c r="P4743" s="135" t="s">
        <v>4864</v>
      </c>
      <c r="Q4743" s="145" t="str">
        <f t="shared" si="74"/>
        <v>85 - SAINT-BENOIST-SUR-MER</v>
      </c>
      <c r="R4743" s="140">
        <v>44628</v>
      </c>
      <c r="S4743" s="140">
        <v>44781</v>
      </c>
    </row>
    <row r="4744" spans="14:19" ht="36">
      <c r="N4744" s="133" t="s">
        <v>9610</v>
      </c>
      <c r="O4744" s="133" t="s">
        <v>9790</v>
      </c>
      <c r="P4744" s="135" t="s">
        <v>4866</v>
      </c>
      <c r="Q4744" s="145" t="str">
        <f t="shared" si="74"/>
        <v>85 - SAINT-CHRISTOPHE-DU-LIGNERON</v>
      </c>
      <c r="R4744" s="140">
        <v>44586</v>
      </c>
      <c r="S4744" s="140">
        <v>44767</v>
      </c>
    </row>
    <row r="4745" spans="14:19" ht="24">
      <c r="N4745" s="133" t="s">
        <v>9610</v>
      </c>
      <c r="O4745" s="133" t="s">
        <v>9791</v>
      </c>
      <c r="P4745" s="135" t="s">
        <v>4867</v>
      </c>
      <c r="Q4745" s="145" t="str">
        <f t="shared" si="74"/>
        <v>85 - SAINT-CYR-DES-GATS</v>
      </c>
      <c r="R4745" s="140">
        <v>44621</v>
      </c>
      <c r="S4745" s="140">
        <v>44781</v>
      </c>
    </row>
    <row r="4746" spans="14:19" ht="24">
      <c r="N4746" s="133" t="s">
        <v>9610</v>
      </c>
      <c r="O4746" s="133" t="s">
        <v>9792</v>
      </c>
      <c r="P4746" s="135" t="s">
        <v>4868</v>
      </c>
      <c r="Q4746" s="145" t="str">
        <f t="shared" si="74"/>
        <v>85 - SAINT-CYR-EN-TALMONDAIS</v>
      </c>
      <c r="R4746" s="140">
        <v>44628</v>
      </c>
      <c r="S4746" s="140">
        <v>44781</v>
      </c>
    </row>
    <row r="4747" spans="14:19" ht="24">
      <c r="N4747" s="133" t="s">
        <v>9610</v>
      </c>
      <c r="O4747" s="133" t="s">
        <v>9793</v>
      </c>
      <c r="P4747" s="135" t="s">
        <v>4869</v>
      </c>
      <c r="Q4747" s="145" t="str">
        <f t="shared" ref="Q4747:Q4810" si="75">CONCATENATE(N4747," - ",P4747)</f>
        <v>85 - SAINT-DENIS-DU-PAYRE</v>
      </c>
      <c r="R4747" s="140">
        <v>44628</v>
      </c>
      <c r="S4747" s="140">
        <v>44732</v>
      </c>
    </row>
    <row r="4748" spans="14:19" ht="24">
      <c r="N4748" s="133" t="s">
        <v>9610</v>
      </c>
      <c r="O4748" s="133" t="s">
        <v>9794</v>
      </c>
      <c r="P4748" s="135" t="s">
        <v>4870</v>
      </c>
      <c r="Q4748" s="145" t="str">
        <f t="shared" si="75"/>
        <v>85 - SAINT-DENIS-LA-CHEVASSE</v>
      </c>
      <c r="R4748" s="140">
        <v>44563</v>
      </c>
      <c r="S4748" s="140">
        <v>44774</v>
      </c>
    </row>
    <row r="4749" spans="14:19">
      <c r="N4749" s="133" t="s">
        <v>9610</v>
      </c>
      <c r="O4749" s="133" t="s">
        <v>9795</v>
      </c>
      <c r="P4749" s="135" t="s">
        <v>4865</v>
      </c>
      <c r="Q4749" s="145" t="str">
        <f t="shared" si="75"/>
        <v>85 - SAINTE-CECILE</v>
      </c>
      <c r="R4749" s="140">
        <v>44621</v>
      </c>
      <c r="S4749" s="140">
        <v>44781</v>
      </c>
    </row>
    <row r="4750" spans="14:19" ht="24">
      <c r="N4750" s="133" t="s">
        <v>9610</v>
      </c>
      <c r="O4750" s="133" t="s">
        <v>9796</v>
      </c>
      <c r="P4750" s="135" t="s">
        <v>4873</v>
      </c>
      <c r="Q4750" s="145" t="str">
        <f t="shared" si="75"/>
        <v>85 - SAINTE-FLAIVE-DES-LOUPS</v>
      </c>
      <c r="R4750" s="140">
        <v>44625</v>
      </c>
      <c r="S4750" s="140">
        <v>44781</v>
      </c>
    </row>
    <row r="4751" spans="14:19">
      <c r="N4751" s="133" t="s">
        <v>9610</v>
      </c>
      <c r="O4751" s="133" t="s">
        <v>9797</v>
      </c>
      <c r="P4751" s="135" t="s">
        <v>1830</v>
      </c>
      <c r="Q4751" s="145" t="str">
        <f t="shared" si="75"/>
        <v>85 - SAINTE-FOY</v>
      </c>
      <c r="R4751" s="140">
        <v>44628</v>
      </c>
      <c r="S4751" s="140">
        <v>44781</v>
      </c>
    </row>
    <row r="4752" spans="14:19" ht="36">
      <c r="N4752" s="133" t="s">
        <v>9610</v>
      </c>
      <c r="O4752" s="133" t="s">
        <v>9798</v>
      </c>
      <c r="P4752" s="135" t="s">
        <v>4876</v>
      </c>
      <c r="Q4752" s="145" t="str">
        <f t="shared" si="75"/>
        <v>85 - SAINTE-GEMME-LA-PLAINE</v>
      </c>
      <c r="R4752" s="140">
        <v>44628</v>
      </c>
      <c r="S4752" s="140">
        <v>44781</v>
      </c>
    </row>
    <row r="4753" spans="14:19" ht="24">
      <c r="N4753" s="133" t="s">
        <v>9610</v>
      </c>
      <c r="O4753" s="133" t="s">
        <v>9799</v>
      </c>
      <c r="P4753" s="135" t="s">
        <v>4882</v>
      </c>
      <c r="Q4753" s="145" t="str">
        <f t="shared" si="75"/>
        <v>85 - SAINTE-HERMINE</v>
      </c>
      <c r="R4753" s="140">
        <v>44628</v>
      </c>
      <c r="S4753" s="140">
        <v>44781</v>
      </c>
    </row>
    <row r="4754" spans="14:19">
      <c r="N4754" s="133" t="s">
        <v>9610</v>
      </c>
      <c r="O4754" s="133" t="s">
        <v>9800</v>
      </c>
      <c r="P4754" s="135" t="s">
        <v>4911</v>
      </c>
      <c r="Q4754" s="145" t="str">
        <f t="shared" si="75"/>
        <v>85 - SAINTE-PEXINE</v>
      </c>
      <c r="R4754" s="140">
        <v>44628</v>
      </c>
      <c r="S4754" s="140">
        <v>44781</v>
      </c>
    </row>
    <row r="4755" spans="14:19" ht="36">
      <c r="N4755" s="133" t="s">
        <v>9610</v>
      </c>
      <c r="O4755" s="133" t="s">
        <v>9801</v>
      </c>
      <c r="P4755" s="135" t="s">
        <v>4916</v>
      </c>
      <c r="Q4755" s="145" t="str">
        <f t="shared" si="75"/>
        <v>85 - SAINTE-RADEGONDE-DES-NOYERS</v>
      </c>
      <c r="R4755" s="140">
        <v>44628</v>
      </c>
      <c r="S4755" s="140">
        <v>44732</v>
      </c>
    </row>
    <row r="4756" spans="14:19" ht="36">
      <c r="N4756" s="133" t="s">
        <v>9610</v>
      </c>
      <c r="O4756" s="133" t="s">
        <v>9802</v>
      </c>
      <c r="P4756" s="135" t="s">
        <v>4871</v>
      </c>
      <c r="Q4756" s="145" t="str">
        <f t="shared" si="75"/>
        <v>85 - SAINT-ETIENNE-DE-BRILLOUET</v>
      </c>
      <c r="R4756" s="140">
        <v>44628</v>
      </c>
      <c r="S4756" s="140">
        <v>44781</v>
      </c>
    </row>
    <row r="4757" spans="14:19" ht="36">
      <c r="N4757" s="133" t="s">
        <v>9610</v>
      </c>
      <c r="O4757" s="133" t="s">
        <v>9803</v>
      </c>
      <c r="P4757" s="135" t="s">
        <v>4872</v>
      </c>
      <c r="Q4757" s="145" t="str">
        <f t="shared" si="75"/>
        <v>85 - SAINT-ETIENNE-DU-BOIS</v>
      </c>
      <c r="R4757" s="140">
        <v>44563</v>
      </c>
      <c r="S4757" s="140">
        <v>44774</v>
      </c>
    </row>
    <row r="4758" spans="14:19" ht="24">
      <c r="N4758" s="133" t="s">
        <v>9610</v>
      </c>
      <c r="O4758" s="133" t="s">
        <v>9804</v>
      </c>
      <c r="P4758" s="135" t="s">
        <v>4875</v>
      </c>
      <c r="Q4758" s="145" t="str">
        <f t="shared" si="75"/>
        <v>85 - SAINT-FULGENT</v>
      </c>
      <c r="R4758" s="140">
        <v>44621</v>
      </c>
      <c r="S4758" s="140">
        <v>44795</v>
      </c>
    </row>
    <row r="4759" spans="14:19" ht="60">
      <c r="N4759" s="133" t="s">
        <v>9610</v>
      </c>
      <c r="O4759" s="133" t="s">
        <v>9805</v>
      </c>
      <c r="P4759" s="135" t="s">
        <v>4877</v>
      </c>
      <c r="Q4759" s="145" t="str">
        <f t="shared" si="75"/>
        <v>85 - SAINT-GEORGES-DE-MONTAIGU (COMMUNE FUSIONNÉE)</v>
      </c>
      <c r="R4759" s="140">
        <v>44608</v>
      </c>
      <c r="S4759" s="140">
        <v>44802</v>
      </c>
    </row>
    <row r="4760" spans="14:19" ht="36">
      <c r="N4760" s="133" t="s">
        <v>9610</v>
      </c>
      <c r="O4760" s="133" t="s">
        <v>9806</v>
      </c>
      <c r="P4760" s="135" t="s">
        <v>4878</v>
      </c>
      <c r="Q4760" s="145" t="str">
        <f t="shared" si="75"/>
        <v>85 - SAINT-GEORGES-DE-POINTINDOUX</v>
      </c>
      <c r="R4760" s="140">
        <v>44625</v>
      </c>
      <c r="S4760" s="140">
        <v>44781</v>
      </c>
    </row>
    <row r="4761" spans="14:19" ht="36">
      <c r="N4761" s="133" t="s">
        <v>9610</v>
      </c>
      <c r="O4761" s="133" t="s">
        <v>9807</v>
      </c>
      <c r="P4761" s="135" t="s">
        <v>4879</v>
      </c>
      <c r="Q4761" s="145" t="str">
        <f t="shared" si="75"/>
        <v>85 - SAINT-GERMAIN-DE-PRINCAY</v>
      </c>
      <c r="R4761" s="140">
        <v>44621</v>
      </c>
      <c r="S4761" s="140">
        <v>44781</v>
      </c>
    </row>
    <row r="4762" spans="14:19" ht="24">
      <c r="N4762" s="133" t="s">
        <v>9610</v>
      </c>
      <c r="O4762" s="133" t="s">
        <v>9808</v>
      </c>
      <c r="P4762" s="135" t="s">
        <v>4880</v>
      </c>
      <c r="Q4762" s="145" t="str">
        <f t="shared" si="75"/>
        <v>85 - SAINT-GERVAIS</v>
      </c>
      <c r="R4762" s="140">
        <v>44625</v>
      </c>
      <c r="S4762" s="140">
        <v>44767</v>
      </c>
    </row>
    <row r="4763" spans="14:19" ht="24">
      <c r="N4763" s="133" t="s">
        <v>9610</v>
      </c>
      <c r="O4763" s="133" t="s">
        <v>9809</v>
      </c>
      <c r="P4763" s="135" t="s">
        <v>4881</v>
      </c>
      <c r="Q4763" s="145" t="str">
        <f t="shared" si="75"/>
        <v>85 - SAINT-GILLES-CROIX-DE-VIE</v>
      </c>
      <c r="R4763" s="140">
        <v>44628</v>
      </c>
      <c r="S4763" s="140">
        <v>44732</v>
      </c>
    </row>
    <row r="4764" spans="14:19" ht="48">
      <c r="N4764" s="133" t="s">
        <v>9610</v>
      </c>
      <c r="O4764" s="133" t="s">
        <v>9810</v>
      </c>
      <c r="P4764" s="135" t="s">
        <v>4883</v>
      </c>
      <c r="Q4764" s="145" t="str">
        <f t="shared" si="75"/>
        <v>85 - SAINT-HILAIRE-DE-LOULAY (COMMUNE FUSIONNÉE)</v>
      </c>
      <c r="R4764" s="140">
        <v>44608</v>
      </c>
      <c r="S4764" s="140">
        <v>44802</v>
      </c>
    </row>
    <row r="4765" spans="14:19" ht="24">
      <c r="N4765" s="133" t="s">
        <v>9610</v>
      </c>
      <c r="O4765" s="133" t="s">
        <v>9811</v>
      </c>
      <c r="P4765" s="135" t="s">
        <v>4884</v>
      </c>
      <c r="Q4765" s="145" t="str">
        <f t="shared" si="75"/>
        <v>85 - SAINT-HILAIRE-DE-RIEZ</v>
      </c>
      <c r="R4765" s="140">
        <v>44628</v>
      </c>
      <c r="S4765" s="140">
        <v>44719</v>
      </c>
    </row>
    <row r="4766" spans="14:19" ht="24">
      <c r="N4766" s="133" t="s">
        <v>9610</v>
      </c>
      <c r="O4766" s="133" t="s">
        <v>9812</v>
      </c>
      <c r="P4766" s="135" t="s">
        <v>4886</v>
      </c>
      <c r="Q4766" s="145" t="str">
        <f t="shared" si="75"/>
        <v>85 - SAINT-HILAIRE-DES-LOGES</v>
      </c>
      <c r="R4766" s="140">
        <v>44570</v>
      </c>
      <c r="S4766" s="140">
        <v>44767</v>
      </c>
    </row>
    <row r="4767" spans="14:19" ht="24">
      <c r="N4767" s="133" t="s">
        <v>9610</v>
      </c>
      <c r="O4767" s="133" t="s">
        <v>9813</v>
      </c>
      <c r="P4767" s="135" t="s">
        <v>4885</v>
      </c>
      <c r="Q4767" s="145" t="str">
        <f t="shared" si="75"/>
        <v>85 - SAINT-HILAIRE-DE-VOUST</v>
      </c>
      <c r="R4767" s="140">
        <v>44570</v>
      </c>
      <c r="S4767" s="140">
        <v>44767</v>
      </c>
    </row>
    <row r="4768" spans="14:19" ht="24">
      <c r="N4768" s="133" t="s">
        <v>9610</v>
      </c>
      <c r="O4768" s="133" t="s">
        <v>9814</v>
      </c>
      <c r="P4768" s="135" t="s">
        <v>4887</v>
      </c>
      <c r="Q4768" s="145" t="str">
        <f t="shared" si="75"/>
        <v>85 - SAINT-HILAIRE-LA-FORET</v>
      </c>
      <c r="R4768" s="140">
        <v>44628</v>
      </c>
      <c r="S4768" s="140">
        <v>44732</v>
      </c>
    </row>
    <row r="4769" spans="14:19" ht="24">
      <c r="N4769" s="133" t="s">
        <v>9610</v>
      </c>
      <c r="O4769" s="133" t="s">
        <v>9815</v>
      </c>
      <c r="P4769" s="135" t="s">
        <v>4888</v>
      </c>
      <c r="Q4769" s="145" t="str">
        <f t="shared" si="75"/>
        <v>85 - SAINT-HILAIRE-LE-VOUHIS</v>
      </c>
      <c r="R4769" s="140">
        <v>44621</v>
      </c>
      <c r="S4769" s="140">
        <v>44781</v>
      </c>
    </row>
    <row r="4770" spans="14:19" ht="24">
      <c r="N4770" s="133" t="s">
        <v>9610</v>
      </c>
      <c r="O4770" s="133" t="s">
        <v>9816</v>
      </c>
      <c r="P4770" s="135" t="s">
        <v>4889</v>
      </c>
      <c r="Q4770" s="145" t="str">
        <f t="shared" si="75"/>
        <v>85 - SAINT-JEAN-DE-BEUGNE</v>
      </c>
      <c r="R4770" s="140">
        <v>44628</v>
      </c>
      <c r="S4770" s="140">
        <v>44781</v>
      </c>
    </row>
    <row r="4771" spans="14:19" ht="24">
      <c r="N4771" s="133" t="s">
        <v>9610</v>
      </c>
      <c r="O4771" s="133" t="s">
        <v>9817</v>
      </c>
      <c r="P4771" s="135" t="s">
        <v>4890</v>
      </c>
      <c r="Q4771" s="145" t="str">
        <f t="shared" si="75"/>
        <v>85 - SAINT-JEAN-DE-MONTS</v>
      </c>
      <c r="R4771" s="140">
        <v>44628</v>
      </c>
      <c r="S4771" s="140">
        <v>44719</v>
      </c>
    </row>
    <row r="4772" spans="14:19" ht="24">
      <c r="N4772" s="133" t="s">
        <v>9610</v>
      </c>
      <c r="O4772" s="133" t="s">
        <v>9818</v>
      </c>
      <c r="P4772" s="135" t="s">
        <v>4891</v>
      </c>
      <c r="Q4772" s="145" t="str">
        <f t="shared" si="75"/>
        <v>85 - SAINT-JUIRE-CHAMPGILLON</v>
      </c>
      <c r="R4772" s="140">
        <v>44628</v>
      </c>
      <c r="S4772" s="140">
        <v>44781</v>
      </c>
    </row>
    <row r="4773" spans="14:19" ht="24">
      <c r="N4773" s="133" t="s">
        <v>9610</v>
      </c>
      <c r="O4773" s="133" t="s">
        <v>9819</v>
      </c>
      <c r="P4773" s="135" t="s">
        <v>4892</v>
      </c>
      <c r="Q4773" s="145" t="str">
        <f t="shared" si="75"/>
        <v>85 - SAINT-JULIEN-DES-LANDES</v>
      </c>
      <c r="R4773" s="140">
        <v>44628</v>
      </c>
      <c r="S4773" s="140">
        <v>44781</v>
      </c>
    </row>
    <row r="4774" spans="14:19" ht="36">
      <c r="N4774" s="133" t="s">
        <v>9610</v>
      </c>
      <c r="O4774" s="133" t="s">
        <v>9820</v>
      </c>
      <c r="P4774" s="135" t="s">
        <v>4893</v>
      </c>
      <c r="Q4774" s="145" t="str">
        <f t="shared" si="75"/>
        <v>85 - SAINT-LAURENT-DE-LA-SALLE</v>
      </c>
      <c r="R4774" s="140">
        <v>44621</v>
      </c>
      <c r="S4774" s="140">
        <v>44781</v>
      </c>
    </row>
    <row r="4775" spans="14:19" ht="36">
      <c r="N4775" s="133" t="s">
        <v>9610</v>
      </c>
      <c r="O4775" s="133" t="s">
        <v>9821</v>
      </c>
      <c r="P4775" s="135" t="s">
        <v>4894</v>
      </c>
      <c r="Q4775" s="145" t="str">
        <f t="shared" si="75"/>
        <v>85 - SAINT-LAURENT-SUR-SEVRE</v>
      </c>
      <c r="R4775" s="140">
        <v>44623</v>
      </c>
      <c r="S4775" s="140">
        <v>44804</v>
      </c>
    </row>
    <row r="4776" spans="14:19" ht="36">
      <c r="N4776" s="133" t="s">
        <v>9610</v>
      </c>
      <c r="O4776" s="133" t="s">
        <v>9822</v>
      </c>
      <c r="P4776" s="135" t="s">
        <v>4895</v>
      </c>
      <c r="Q4776" s="145" t="str">
        <f t="shared" si="75"/>
        <v>85 - SAINT-MAIXENT-SUR-VIE</v>
      </c>
      <c r="R4776" s="140">
        <v>44586</v>
      </c>
      <c r="S4776" s="140">
        <v>44767</v>
      </c>
    </row>
    <row r="4777" spans="14:19" ht="24">
      <c r="N4777" s="133" t="s">
        <v>9610</v>
      </c>
      <c r="O4777" s="133" t="s">
        <v>9823</v>
      </c>
      <c r="P4777" s="135" t="s">
        <v>4896</v>
      </c>
      <c r="Q4777" s="145" t="str">
        <f t="shared" si="75"/>
        <v>85 - SAINT-MALO-DU-BOIS</v>
      </c>
      <c r="R4777" s="140">
        <v>44623</v>
      </c>
      <c r="S4777" s="140">
        <v>44804</v>
      </c>
    </row>
    <row r="4778" spans="14:19" ht="24">
      <c r="N4778" s="133" t="s">
        <v>9610</v>
      </c>
      <c r="O4778" s="133" t="s">
        <v>9824</v>
      </c>
      <c r="P4778" s="135" t="s">
        <v>4897</v>
      </c>
      <c r="Q4778" s="145" t="str">
        <f t="shared" si="75"/>
        <v>85 - SAINT-MARS-LA-REORTHE</v>
      </c>
      <c r="R4778" s="140">
        <v>44621</v>
      </c>
      <c r="S4778" s="140">
        <v>44809</v>
      </c>
    </row>
    <row r="4779" spans="14:19" ht="36">
      <c r="N4779" s="133" t="s">
        <v>9610</v>
      </c>
      <c r="O4779" s="133" t="s">
        <v>9825</v>
      </c>
      <c r="P4779" s="135" t="s">
        <v>4899</v>
      </c>
      <c r="Q4779" s="145" t="str">
        <f t="shared" si="75"/>
        <v>85 - SAINT-MARTIN-DE-FRAIGNEAU</v>
      </c>
      <c r="R4779" s="140">
        <v>44628</v>
      </c>
      <c r="S4779" s="140">
        <v>44774</v>
      </c>
    </row>
    <row r="4780" spans="14:19" ht="36">
      <c r="N4780" s="133" t="s">
        <v>9610</v>
      </c>
      <c r="O4780" s="133" t="s">
        <v>9826</v>
      </c>
      <c r="P4780" s="135" t="s">
        <v>4900</v>
      </c>
      <c r="Q4780" s="145" t="str">
        <f t="shared" si="75"/>
        <v>85 - SAINT-MARTIN-DES-FONTAINES</v>
      </c>
      <c r="R4780" s="140">
        <v>44621</v>
      </c>
      <c r="S4780" s="140">
        <v>44781</v>
      </c>
    </row>
    <row r="4781" spans="14:19" ht="24">
      <c r="N4781" s="133" t="s">
        <v>9610</v>
      </c>
      <c r="O4781" s="133" t="s">
        <v>9827</v>
      </c>
      <c r="P4781" s="135" t="s">
        <v>4901</v>
      </c>
      <c r="Q4781" s="145" t="str">
        <f t="shared" si="75"/>
        <v>85 - SAINT-MARTIN-DES-NOYERS</v>
      </c>
      <c r="R4781" s="140">
        <v>44621</v>
      </c>
      <c r="S4781" s="140">
        <v>44774</v>
      </c>
    </row>
    <row r="4782" spans="14:19" ht="24">
      <c r="N4782" s="133" t="s">
        <v>9610</v>
      </c>
      <c r="O4782" s="133" t="s">
        <v>9828</v>
      </c>
      <c r="P4782" s="135" t="s">
        <v>4902</v>
      </c>
      <c r="Q4782" s="145" t="str">
        <f t="shared" si="75"/>
        <v>85 - SAINT-MARTIN-DES-TILLEULS</v>
      </c>
      <c r="R4782" s="140">
        <v>44623</v>
      </c>
      <c r="S4782" s="140">
        <v>44804</v>
      </c>
    </row>
    <row r="4783" spans="14:19" ht="48">
      <c r="N4783" s="133" t="s">
        <v>9610</v>
      </c>
      <c r="O4783" s="133" t="s">
        <v>9829</v>
      </c>
      <c r="P4783" s="135" t="s">
        <v>4903</v>
      </c>
      <c r="Q4783" s="145" t="str">
        <f t="shared" si="75"/>
        <v>85 - SAINT-MARTIN-LARS-EN-SAINTE-HERMINE</v>
      </c>
      <c r="R4783" s="140">
        <v>44621</v>
      </c>
      <c r="S4783" s="140">
        <v>44781</v>
      </c>
    </row>
    <row r="4784" spans="14:19" ht="24">
      <c r="N4784" s="133" t="s">
        <v>9610</v>
      </c>
      <c r="O4784" s="133" t="s">
        <v>9830</v>
      </c>
      <c r="P4784" s="135" t="s">
        <v>4904</v>
      </c>
      <c r="Q4784" s="145" t="str">
        <f t="shared" si="75"/>
        <v>85 - SAINT-MATHURIN</v>
      </c>
      <c r="R4784" s="140">
        <v>44628</v>
      </c>
      <c r="S4784" s="140">
        <v>44781</v>
      </c>
    </row>
    <row r="4785" spans="14:19" ht="36">
      <c r="N4785" s="133" t="s">
        <v>9610</v>
      </c>
      <c r="O4785" s="133" t="s">
        <v>9831</v>
      </c>
      <c r="P4785" s="135" t="s">
        <v>4905</v>
      </c>
      <c r="Q4785" s="145" t="str">
        <f t="shared" si="75"/>
        <v>85 - SAINT-MAURICE-DES-NOUES</v>
      </c>
      <c r="R4785" s="140">
        <v>44621</v>
      </c>
      <c r="S4785" s="140">
        <v>44809</v>
      </c>
    </row>
    <row r="4786" spans="14:19" ht="36">
      <c r="N4786" s="133" t="s">
        <v>9610</v>
      </c>
      <c r="O4786" s="133" t="s">
        <v>9832</v>
      </c>
      <c r="P4786" s="135" t="s">
        <v>4906</v>
      </c>
      <c r="Q4786" s="145" t="str">
        <f t="shared" si="75"/>
        <v>85 - SAINT-MAURICE-LE-GIRARD</v>
      </c>
      <c r="R4786" s="140">
        <v>44621</v>
      </c>
      <c r="S4786" s="140">
        <v>44809</v>
      </c>
    </row>
    <row r="4787" spans="14:19" ht="24">
      <c r="N4787" s="133" t="s">
        <v>9610</v>
      </c>
      <c r="O4787" s="133" t="s">
        <v>9833</v>
      </c>
      <c r="P4787" s="135" t="s">
        <v>983</v>
      </c>
      <c r="Q4787" s="145" t="str">
        <f t="shared" si="75"/>
        <v>85 - SAINT-MESMIN</v>
      </c>
      <c r="R4787" s="140">
        <v>44621</v>
      </c>
      <c r="S4787" s="140">
        <v>44809</v>
      </c>
    </row>
    <row r="4788" spans="14:19" ht="24">
      <c r="N4788" s="133" t="s">
        <v>9610</v>
      </c>
      <c r="O4788" s="133" t="s">
        <v>9834</v>
      </c>
      <c r="P4788" s="135" t="s">
        <v>4907</v>
      </c>
      <c r="Q4788" s="145" t="str">
        <f t="shared" si="75"/>
        <v>85 - SAINT-MICHEL-EN-L'HERM</v>
      </c>
      <c r="R4788" s="140">
        <v>44628</v>
      </c>
      <c r="S4788" s="140">
        <v>44732</v>
      </c>
    </row>
    <row r="4789" spans="14:19" ht="24">
      <c r="N4789" s="133" t="s">
        <v>9610</v>
      </c>
      <c r="O4789" s="133" t="s">
        <v>9835</v>
      </c>
      <c r="P4789" s="135" t="s">
        <v>4908</v>
      </c>
      <c r="Q4789" s="145" t="str">
        <f t="shared" si="75"/>
        <v>85 - SAINT-MICHEL-LE-CLOUCQ</v>
      </c>
      <c r="R4789" s="140">
        <v>44570</v>
      </c>
      <c r="S4789" s="140">
        <v>44774</v>
      </c>
    </row>
    <row r="4790" spans="14:19" ht="24">
      <c r="N4790" s="133" t="s">
        <v>9610</v>
      </c>
      <c r="O4790" s="133" t="s">
        <v>9836</v>
      </c>
      <c r="P4790" s="135" t="s">
        <v>4909</v>
      </c>
      <c r="Q4790" s="145" t="str">
        <f t="shared" si="75"/>
        <v>85 - SAINT-PAUL-EN-PAREDS</v>
      </c>
      <c r="R4790" s="140">
        <v>44621</v>
      </c>
      <c r="S4790" s="140">
        <v>44809</v>
      </c>
    </row>
    <row r="4791" spans="14:19" ht="24">
      <c r="N4791" s="133" t="s">
        <v>9610</v>
      </c>
      <c r="O4791" s="133" t="s">
        <v>9837</v>
      </c>
      <c r="P4791" s="135" t="s">
        <v>4910</v>
      </c>
      <c r="Q4791" s="145" t="str">
        <f t="shared" si="75"/>
        <v>85 - SAINT-PAUL-MONT-PENIT</v>
      </c>
      <c r="R4791" s="140">
        <v>44563</v>
      </c>
      <c r="S4791" s="140">
        <v>44774</v>
      </c>
    </row>
    <row r="4792" spans="14:19" ht="36">
      <c r="N4792" s="133" t="s">
        <v>9610</v>
      </c>
      <c r="O4792" s="133" t="s">
        <v>9838</v>
      </c>
      <c r="P4792" s="135" t="s">
        <v>4912</v>
      </c>
      <c r="Q4792" s="145" t="str">
        <f t="shared" si="75"/>
        <v>85 - SAINT-PHILBERT-DE-BOUAINE</v>
      </c>
      <c r="R4792" s="140">
        <v>44608</v>
      </c>
      <c r="S4792" s="140">
        <v>44802</v>
      </c>
    </row>
    <row r="4793" spans="14:19" ht="24">
      <c r="N4793" s="133" t="s">
        <v>9610</v>
      </c>
      <c r="O4793" s="133" t="s">
        <v>9839</v>
      </c>
      <c r="P4793" s="135" t="s">
        <v>4913</v>
      </c>
      <c r="Q4793" s="145" t="str">
        <f t="shared" si="75"/>
        <v>85 - SAINT-PIERRE-DU-CHEMIN</v>
      </c>
      <c r="R4793" s="140">
        <v>44621</v>
      </c>
      <c r="S4793" s="140">
        <v>44809</v>
      </c>
    </row>
    <row r="4794" spans="14:19" ht="24">
      <c r="N4794" s="133" t="s">
        <v>9610</v>
      </c>
      <c r="O4794" s="133" t="s">
        <v>9840</v>
      </c>
      <c r="P4794" s="135" t="s">
        <v>4914</v>
      </c>
      <c r="Q4794" s="145" t="str">
        <f t="shared" si="75"/>
        <v>85 - SAINT-PIERRE-LE-VIEUX</v>
      </c>
      <c r="R4794" s="140">
        <v>44628</v>
      </c>
      <c r="S4794" s="140">
        <v>44774</v>
      </c>
    </row>
    <row r="4795" spans="14:19" ht="24">
      <c r="N4795" s="133" t="s">
        <v>9610</v>
      </c>
      <c r="O4795" s="133" t="s">
        <v>9841</v>
      </c>
      <c r="P4795" s="135" t="s">
        <v>4915</v>
      </c>
      <c r="Q4795" s="145" t="str">
        <f t="shared" si="75"/>
        <v>85 - SAINT-PROUANT</v>
      </c>
      <c r="R4795" s="140">
        <v>44621</v>
      </c>
      <c r="S4795" s="140">
        <v>44809</v>
      </c>
    </row>
    <row r="4796" spans="14:19" ht="24">
      <c r="N4796" s="133" t="s">
        <v>9610</v>
      </c>
      <c r="O4796" s="133" t="s">
        <v>9842</v>
      </c>
      <c r="P4796" s="135" t="s">
        <v>4917</v>
      </c>
      <c r="Q4796" s="145" t="str">
        <f t="shared" si="75"/>
        <v>85 - SAINT-REVEREND</v>
      </c>
      <c r="R4796" s="140">
        <v>44628</v>
      </c>
      <c r="S4796" s="140">
        <v>44767</v>
      </c>
    </row>
    <row r="4797" spans="14:19" ht="24">
      <c r="N4797" s="133" t="s">
        <v>9610</v>
      </c>
      <c r="O4797" s="133" t="s">
        <v>9843</v>
      </c>
      <c r="P4797" s="135" t="s">
        <v>2745</v>
      </c>
      <c r="Q4797" s="145" t="str">
        <f t="shared" si="75"/>
        <v>85 - SAINT-SIGISMOND</v>
      </c>
      <c r="R4797" s="140">
        <v>44628</v>
      </c>
      <c r="S4797" s="140">
        <v>44725</v>
      </c>
    </row>
    <row r="4798" spans="14:19" ht="24">
      <c r="N4798" s="133" t="s">
        <v>9610</v>
      </c>
      <c r="O4798" s="133" t="s">
        <v>9844</v>
      </c>
      <c r="P4798" s="135" t="s">
        <v>2745</v>
      </c>
      <c r="Q4798" s="145" t="str">
        <f t="shared" si="75"/>
        <v>85 - SAINT-SIGISMOND</v>
      </c>
      <c r="R4798" s="140"/>
      <c r="S4798" s="140"/>
    </row>
    <row r="4799" spans="14:19" ht="24">
      <c r="N4799" s="133" t="s">
        <v>9610</v>
      </c>
      <c r="O4799" s="133" t="s">
        <v>9845</v>
      </c>
      <c r="P4799" s="135" t="s">
        <v>4918</v>
      </c>
      <c r="Q4799" s="145" t="str">
        <f t="shared" si="75"/>
        <v>85 - SAINT-SULPICE-EN-PAREDS</v>
      </c>
      <c r="R4799" s="140">
        <v>44621</v>
      </c>
      <c r="S4799" s="140">
        <v>44809</v>
      </c>
    </row>
    <row r="4800" spans="14:19">
      <c r="N4800" s="133" t="s">
        <v>9610</v>
      </c>
      <c r="O4800" s="133" t="s">
        <v>9846</v>
      </c>
      <c r="P4800" s="135" t="s">
        <v>4919</v>
      </c>
      <c r="Q4800" s="145" t="str">
        <f t="shared" si="75"/>
        <v>85 - SAINT-URBAIN</v>
      </c>
      <c r="R4800" s="140">
        <v>44625</v>
      </c>
      <c r="S4800" s="140">
        <v>44767</v>
      </c>
    </row>
    <row r="4801" spans="14:19" ht="24">
      <c r="N4801" s="133" t="s">
        <v>9610</v>
      </c>
      <c r="O4801" s="133" t="s">
        <v>9847</v>
      </c>
      <c r="P4801" s="135" t="s">
        <v>4920</v>
      </c>
      <c r="Q4801" s="145" t="str">
        <f t="shared" si="75"/>
        <v>85 - SAINT-VALERIEN</v>
      </c>
      <c r="R4801" s="140">
        <v>44621</v>
      </c>
      <c r="S4801" s="140">
        <v>44781</v>
      </c>
    </row>
    <row r="4802" spans="14:19" ht="36">
      <c r="N4802" s="133" t="s">
        <v>9610</v>
      </c>
      <c r="O4802" s="133" t="s">
        <v>9848</v>
      </c>
      <c r="P4802" s="135" t="s">
        <v>4921</v>
      </c>
      <c r="Q4802" s="145" t="str">
        <f t="shared" si="75"/>
        <v>85 - SAINT-VINCENT-STERLANGES</v>
      </c>
      <c r="R4802" s="140">
        <v>44621</v>
      </c>
      <c r="S4802" s="140">
        <v>44781</v>
      </c>
    </row>
    <row r="4803" spans="14:19" ht="36">
      <c r="N4803" s="133" t="s">
        <v>9610</v>
      </c>
      <c r="O4803" s="133" t="s">
        <v>9849</v>
      </c>
      <c r="P4803" s="135" t="s">
        <v>4922</v>
      </c>
      <c r="Q4803" s="145" t="str">
        <f t="shared" si="75"/>
        <v>85 - SAINT-VINCENT-SUR-GRAON</v>
      </c>
      <c r="R4803" s="140">
        <v>44625</v>
      </c>
      <c r="S4803" s="140">
        <v>44781</v>
      </c>
    </row>
    <row r="4804" spans="14:19" ht="36">
      <c r="N4804" s="133" t="s">
        <v>9610</v>
      </c>
      <c r="O4804" s="133" t="s">
        <v>9850</v>
      </c>
      <c r="P4804" s="135" t="s">
        <v>4923</v>
      </c>
      <c r="Q4804" s="145" t="str">
        <f t="shared" si="75"/>
        <v>85 - SAINT-VINCENT-SUR-JARD</v>
      </c>
      <c r="R4804" s="140">
        <v>44628</v>
      </c>
      <c r="S4804" s="140">
        <v>44732</v>
      </c>
    </row>
    <row r="4805" spans="14:19">
      <c r="N4805" s="133" t="s">
        <v>9610</v>
      </c>
      <c r="O4805" s="133" t="s">
        <v>9851</v>
      </c>
      <c r="P4805" s="135" t="s">
        <v>4924</v>
      </c>
      <c r="Q4805" s="145" t="str">
        <f t="shared" si="75"/>
        <v>85 - SALLERTAINE</v>
      </c>
      <c r="R4805" s="140">
        <v>44623</v>
      </c>
      <c r="S4805" s="140">
        <v>44767</v>
      </c>
    </row>
    <row r="4806" spans="14:19">
      <c r="N4806" s="133" t="s">
        <v>9610</v>
      </c>
      <c r="O4806" s="133" t="s">
        <v>9852</v>
      </c>
      <c r="P4806" s="135" t="s">
        <v>4925</v>
      </c>
      <c r="Q4806" s="145" t="str">
        <f t="shared" si="75"/>
        <v>85 - SERIGNE</v>
      </c>
      <c r="R4806" s="140">
        <v>44625</v>
      </c>
      <c r="S4806" s="140">
        <v>44781</v>
      </c>
    </row>
    <row r="4807" spans="14:19">
      <c r="N4807" s="133" t="s">
        <v>9610</v>
      </c>
      <c r="O4807" s="133" t="s">
        <v>9853</v>
      </c>
      <c r="P4807" s="135" t="s">
        <v>4764</v>
      </c>
      <c r="Q4807" s="145" t="str">
        <f t="shared" si="75"/>
        <v>85 - SEVREMONT</v>
      </c>
      <c r="R4807" s="140">
        <v>44621</v>
      </c>
      <c r="S4807" s="140">
        <v>44809</v>
      </c>
    </row>
    <row r="4808" spans="14:19">
      <c r="N4808" s="133" t="s">
        <v>9610</v>
      </c>
      <c r="O4808" s="133" t="s">
        <v>9854</v>
      </c>
      <c r="P4808" s="135" t="s">
        <v>4926</v>
      </c>
      <c r="Q4808" s="145" t="str">
        <f t="shared" si="75"/>
        <v>85 - SIGOURNAIS</v>
      </c>
      <c r="R4808" s="140">
        <v>44621</v>
      </c>
      <c r="S4808" s="140">
        <v>44781</v>
      </c>
    </row>
    <row r="4809" spans="14:19">
      <c r="N4809" s="133" t="s">
        <v>9610</v>
      </c>
      <c r="O4809" s="133" t="s">
        <v>9855</v>
      </c>
      <c r="P4809" s="135" t="s">
        <v>4927</v>
      </c>
      <c r="Q4809" s="145" t="str">
        <f t="shared" si="75"/>
        <v>85 - SOULLANS</v>
      </c>
      <c r="R4809" s="140">
        <v>44586</v>
      </c>
      <c r="S4809" s="140">
        <v>44767</v>
      </c>
    </row>
    <row r="4810" spans="14:19" ht="36">
      <c r="N4810" s="133" t="s">
        <v>9610</v>
      </c>
      <c r="O4810" s="133" t="s">
        <v>9856</v>
      </c>
      <c r="P4810" s="135" t="s">
        <v>4930</v>
      </c>
      <c r="Q4810" s="145" t="str">
        <f t="shared" si="75"/>
        <v>85 - TALLUD-SAINTE-GEMME</v>
      </c>
      <c r="R4810" s="140">
        <v>44621</v>
      </c>
      <c r="S4810" s="140">
        <v>44809</v>
      </c>
    </row>
    <row r="4811" spans="14:19" ht="24">
      <c r="N4811" s="133" t="s">
        <v>9610</v>
      </c>
      <c r="O4811" s="133" t="s">
        <v>9857</v>
      </c>
      <c r="P4811" s="135" t="s">
        <v>4931</v>
      </c>
      <c r="Q4811" s="145" t="str">
        <f t="shared" ref="Q4811:Q4874" si="76">CONCATENATE(N4811," - ",P4811)</f>
        <v>85 - TALMONT-SAINT-HILAIRE</v>
      </c>
      <c r="R4811" s="140">
        <v>44628</v>
      </c>
      <c r="S4811" s="140">
        <v>44781</v>
      </c>
    </row>
    <row r="4812" spans="14:19">
      <c r="N4812" s="133" t="s">
        <v>9610</v>
      </c>
      <c r="O4812" s="133" t="s">
        <v>9858</v>
      </c>
      <c r="P4812" s="135" t="s">
        <v>4933</v>
      </c>
      <c r="Q4812" s="145" t="str">
        <f t="shared" si="76"/>
        <v>85 - THIRE</v>
      </c>
      <c r="R4812" s="140">
        <v>44628</v>
      </c>
      <c r="S4812" s="140">
        <v>44781</v>
      </c>
    </row>
    <row r="4813" spans="14:19">
      <c r="N4813" s="133" t="s">
        <v>9610</v>
      </c>
      <c r="O4813" s="133" t="s">
        <v>9859</v>
      </c>
      <c r="P4813" s="135" t="s">
        <v>4934</v>
      </c>
      <c r="Q4813" s="145" t="str">
        <f t="shared" si="76"/>
        <v>85 - THORIGNY</v>
      </c>
      <c r="R4813" s="140">
        <v>44623</v>
      </c>
      <c r="S4813" s="140">
        <v>44781</v>
      </c>
    </row>
    <row r="4814" spans="14:19" ht="24">
      <c r="N4814" s="133" t="s">
        <v>9610</v>
      </c>
      <c r="O4814" s="133" t="s">
        <v>9860</v>
      </c>
      <c r="P4814" s="135" t="s">
        <v>4935</v>
      </c>
      <c r="Q4814" s="145" t="str">
        <f t="shared" si="76"/>
        <v>85 - THOUARSAIS-BOUILDROUX</v>
      </c>
      <c r="R4814" s="140">
        <v>44621</v>
      </c>
      <c r="S4814" s="140">
        <v>44781</v>
      </c>
    </row>
    <row r="4815" spans="14:19">
      <c r="N4815" s="133" t="s">
        <v>9610</v>
      </c>
      <c r="O4815" s="133" t="s">
        <v>9861</v>
      </c>
      <c r="P4815" s="135" t="s">
        <v>4936</v>
      </c>
      <c r="Q4815" s="145" t="str">
        <f t="shared" si="76"/>
        <v>85 - TIFFAUGES</v>
      </c>
      <c r="R4815" s="140">
        <v>44623</v>
      </c>
      <c r="S4815" s="140">
        <v>44804</v>
      </c>
    </row>
    <row r="4816" spans="14:19" ht="24">
      <c r="N4816" s="133" t="s">
        <v>9610</v>
      </c>
      <c r="O4816" s="133" t="s">
        <v>9862</v>
      </c>
      <c r="P4816" s="135" t="s">
        <v>4938</v>
      </c>
      <c r="Q4816" s="145" t="str">
        <f t="shared" si="76"/>
        <v>85 - TREIZE-SEPTIERS</v>
      </c>
      <c r="R4816" s="140">
        <v>44621</v>
      </c>
      <c r="S4816" s="140">
        <v>44802</v>
      </c>
    </row>
    <row r="4817" spans="14:19">
      <c r="N4817" s="133" t="s">
        <v>9610</v>
      </c>
      <c r="O4817" s="133" t="s">
        <v>9863</v>
      </c>
      <c r="P4817" s="135" t="s">
        <v>4939</v>
      </c>
      <c r="Q4817" s="145" t="str">
        <f t="shared" si="76"/>
        <v>85 - TREIZE-VENTS</v>
      </c>
      <c r="R4817" s="140">
        <v>44623</v>
      </c>
      <c r="S4817" s="140">
        <v>44809</v>
      </c>
    </row>
    <row r="4818" spans="14:19">
      <c r="N4818" s="133" t="s">
        <v>9610</v>
      </c>
      <c r="O4818" s="133" t="s">
        <v>9864</v>
      </c>
      <c r="P4818" s="135" t="s">
        <v>4940</v>
      </c>
      <c r="Q4818" s="145" t="str">
        <f t="shared" si="76"/>
        <v>85 - TRIAIZE</v>
      </c>
      <c r="R4818" s="140">
        <v>44628</v>
      </c>
      <c r="S4818" s="140">
        <v>44732</v>
      </c>
    </row>
    <row r="4819" spans="14:19">
      <c r="N4819" s="133" t="s">
        <v>9610</v>
      </c>
      <c r="O4819" s="133" t="s">
        <v>9865</v>
      </c>
      <c r="P4819" s="135" t="s">
        <v>4941</v>
      </c>
      <c r="Q4819" s="145" t="str">
        <f t="shared" si="76"/>
        <v>85 - VAIRE</v>
      </c>
      <c r="R4819" s="140">
        <v>44628</v>
      </c>
      <c r="S4819" s="140">
        <v>44781</v>
      </c>
    </row>
    <row r="4820" spans="14:19">
      <c r="N4820" s="133" t="s">
        <v>9610</v>
      </c>
      <c r="O4820" s="133" t="s">
        <v>9866</v>
      </c>
      <c r="P4820" s="135" t="s">
        <v>4942</v>
      </c>
      <c r="Q4820" s="145" t="str">
        <f t="shared" si="76"/>
        <v>85 - VENANSAULT</v>
      </c>
      <c r="R4820" s="140">
        <v>44625</v>
      </c>
      <c r="S4820" s="140">
        <v>44781</v>
      </c>
    </row>
    <row r="4821" spans="14:19">
      <c r="N4821" s="133" t="s">
        <v>9610</v>
      </c>
      <c r="O4821" s="133" t="s">
        <v>9867</v>
      </c>
      <c r="P4821" s="135" t="s">
        <v>4943</v>
      </c>
      <c r="Q4821" s="145" t="str">
        <f t="shared" si="76"/>
        <v>85 - VENDRENNES</v>
      </c>
      <c r="R4821" s="140">
        <v>44621</v>
      </c>
      <c r="S4821" s="140">
        <v>44781</v>
      </c>
    </row>
    <row r="4822" spans="14:19">
      <c r="N4822" s="133" t="s">
        <v>9610</v>
      </c>
      <c r="O4822" s="133" t="s">
        <v>9868</v>
      </c>
      <c r="P4822" s="135" t="s">
        <v>4946</v>
      </c>
      <c r="Q4822" s="145" t="str">
        <f t="shared" si="76"/>
        <v>85 - VIX</v>
      </c>
      <c r="R4822" s="140">
        <v>44628</v>
      </c>
      <c r="S4822" s="140">
        <v>44774</v>
      </c>
    </row>
    <row r="4823" spans="14:19" ht="24">
      <c r="N4823" s="133" t="s">
        <v>9610</v>
      </c>
      <c r="O4823" s="133" t="s">
        <v>9869</v>
      </c>
      <c r="P4823" s="135" t="s">
        <v>4947</v>
      </c>
      <c r="Q4823" s="145" t="str">
        <f t="shared" si="76"/>
        <v>85 - VOUILLE-LES-MARAIS</v>
      </c>
      <c r="R4823" s="140">
        <v>44628</v>
      </c>
      <c r="S4823" s="140">
        <v>44774</v>
      </c>
    </row>
    <row r="4824" spans="14:19">
      <c r="N4824" s="133" t="s">
        <v>9610</v>
      </c>
      <c r="O4824" s="133" t="s">
        <v>9870</v>
      </c>
      <c r="P4824" s="135" t="s">
        <v>4948</v>
      </c>
      <c r="Q4824" s="145" t="str">
        <f t="shared" si="76"/>
        <v>85 - VOUVANT</v>
      </c>
      <c r="R4824" s="140">
        <v>44621</v>
      </c>
      <c r="S4824" s="140">
        <v>44809</v>
      </c>
    </row>
    <row r="4825" spans="14:19" ht="24">
      <c r="N4825" s="133" t="s">
        <v>9610</v>
      </c>
      <c r="O4825" s="133" t="s">
        <v>9871</v>
      </c>
      <c r="P4825" s="135" t="s">
        <v>4949</v>
      </c>
      <c r="Q4825" s="145" t="str">
        <f t="shared" si="76"/>
        <v>85 - XANTON-CHASSENON</v>
      </c>
      <c r="R4825" s="140">
        <v>44570</v>
      </c>
      <c r="S4825" s="140">
        <v>44725</v>
      </c>
    </row>
    <row r="4826" spans="14:19">
      <c r="N4826" s="133" t="s">
        <v>9872</v>
      </c>
      <c r="O4826" s="133" t="s">
        <v>9873</v>
      </c>
      <c r="P4826" s="135" t="s">
        <v>4951</v>
      </c>
      <c r="Q4826" s="145" t="str">
        <f t="shared" si="76"/>
        <v>86 - AMBERRE</v>
      </c>
      <c r="R4826" s="140">
        <v>44663</v>
      </c>
      <c r="S4826" s="140">
        <v>44714</v>
      </c>
    </row>
    <row r="4827" spans="14:19">
      <c r="N4827" s="133" t="s">
        <v>9872</v>
      </c>
      <c r="O4827" s="133" t="s">
        <v>9874</v>
      </c>
      <c r="P4827" s="135" t="s">
        <v>4952</v>
      </c>
      <c r="Q4827" s="145" t="str">
        <f t="shared" si="76"/>
        <v>86 - ANGLIERS</v>
      </c>
      <c r="R4827" s="140">
        <v>44649</v>
      </c>
      <c r="S4827" s="140">
        <v>44714</v>
      </c>
    </row>
    <row r="4828" spans="14:19">
      <c r="N4828" s="133" t="s">
        <v>9872</v>
      </c>
      <c r="O4828" s="133" t="s">
        <v>9875</v>
      </c>
      <c r="P4828" s="135" t="s">
        <v>4953</v>
      </c>
      <c r="Q4828" s="145" t="str">
        <f t="shared" si="76"/>
        <v>86 - ARCAY</v>
      </c>
      <c r="R4828" s="140">
        <v>44649</v>
      </c>
      <c r="S4828" s="140">
        <v>44714</v>
      </c>
    </row>
    <row r="4829" spans="14:19">
      <c r="N4829" s="133" t="s">
        <v>9872</v>
      </c>
      <c r="O4829" s="133" t="s">
        <v>9876</v>
      </c>
      <c r="P4829" s="135" t="s">
        <v>4954</v>
      </c>
      <c r="Q4829" s="145" t="str">
        <f t="shared" si="76"/>
        <v>86 - AULNAY</v>
      </c>
      <c r="R4829" s="140">
        <v>44649</v>
      </c>
      <c r="S4829" s="140">
        <v>44714</v>
      </c>
    </row>
    <row r="4830" spans="14:19">
      <c r="N4830" s="133" t="s">
        <v>9872</v>
      </c>
      <c r="O4830" s="133" t="s">
        <v>9877</v>
      </c>
      <c r="P4830" s="135" t="s">
        <v>4955</v>
      </c>
      <c r="Q4830" s="145" t="str">
        <f t="shared" si="76"/>
        <v>86 - AYRON</v>
      </c>
      <c r="R4830" s="140">
        <v>44663</v>
      </c>
      <c r="S4830" s="140">
        <v>44714</v>
      </c>
    </row>
    <row r="4831" spans="14:19">
      <c r="N4831" s="133" t="s">
        <v>9872</v>
      </c>
      <c r="O4831" s="133" t="s">
        <v>9878</v>
      </c>
      <c r="P4831" s="135" t="s">
        <v>4956</v>
      </c>
      <c r="Q4831" s="145" t="str">
        <f t="shared" si="76"/>
        <v>86 - BENASSAY</v>
      </c>
      <c r="R4831" s="140">
        <v>44663</v>
      </c>
      <c r="S4831" s="140">
        <v>44714</v>
      </c>
    </row>
    <row r="4832" spans="14:19">
      <c r="N4832" s="133" t="s">
        <v>9872</v>
      </c>
      <c r="O4832" s="133" t="s">
        <v>9879</v>
      </c>
      <c r="P4832" s="135" t="s">
        <v>4957</v>
      </c>
      <c r="Q4832" s="145" t="str">
        <f t="shared" si="76"/>
        <v>86 - BERRIE</v>
      </c>
      <c r="R4832" s="140">
        <v>44649</v>
      </c>
      <c r="S4832" s="140">
        <v>44714</v>
      </c>
    </row>
    <row r="4833" spans="14:19">
      <c r="N4833" s="133" t="s">
        <v>9872</v>
      </c>
      <c r="O4833" s="133" t="s">
        <v>9880</v>
      </c>
      <c r="P4833" s="135" t="s">
        <v>4958</v>
      </c>
      <c r="Q4833" s="145" t="str">
        <f t="shared" si="76"/>
        <v>86 - BLANZAY</v>
      </c>
      <c r="R4833" s="140">
        <v>44624</v>
      </c>
      <c r="S4833" s="140">
        <v>44704</v>
      </c>
    </row>
    <row r="4834" spans="14:19">
      <c r="N4834" s="133" t="s">
        <v>9872</v>
      </c>
      <c r="O4834" s="133" t="s">
        <v>9881</v>
      </c>
      <c r="P4834" s="135" t="s">
        <v>4959</v>
      </c>
      <c r="Q4834" s="145" t="str">
        <f t="shared" si="76"/>
        <v>86 - BRUX</v>
      </c>
      <c r="R4834" s="140">
        <v>44624</v>
      </c>
      <c r="S4834" s="140">
        <v>44704</v>
      </c>
    </row>
    <row r="4835" spans="14:19">
      <c r="N4835" s="133" t="s">
        <v>9872</v>
      </c>
      <c r="O4835" s="133" t="s">
        <v>9882</v>
      </c>
      <c r="P4835" s="135" t="s">
        <v>4960</v>
      </c>
      <c r="Q4835" s="145" t="str">
        <f t="shared" si="76"/>
        <v>86 - CHABOURNAY</v>
      </c>
      <c r="R4835" s="140">
        <v>44663</v>
      </c>
      <c r="S4835" s="140">
        <v>44714</v>
      </c>
    </row>
    <row r="4836" spans="14:19">
      <c r="N4836" s="133" t="s">
        <v>9872</v>
      </c>
      <c r="O4836" s="133" t="s">
        <v>9883</v>
      </c>
      <c r="P4836" s="135" t="s">
        <v>442</v>
      </c>
      <c r="Q4836" s="145" t="str">
        <f t="shared" si="76"/>
        <v>86 - CHALAIS</v>
      </c>
      <c r="R4836" s="140">
        <v>44649</v>
      </c>
      <c r="S4836" s="140">
        <v>44714</v>
      </c>
    </row>
    <row r="4837" spans="14:19">
      <c r="N4837" s="133" t="s">
        <v>9872</v>
      </c>
      <c r="O4837" s="133" t="s">
        <v>9884</v>
      </c>
      <c r="P4837" s="135" t="s">
        <v>4961</v>
      </c>
      <c r="Q4837" s="145" t="str">
        <f t="shared" si="76"/>
        <v>86 - CHALANDRAY</v>
      </c>
      <c r="R4837" s="140">
        <v>44649</v>
      </c>
      <c r="S4837" s="140">
        <v>44732</v>
      </c>
    </row>
    <row r="4838" spans="14:19" ht="24">
      <c r="N4838" s="133" t="s">
        <v>9872</v>
      </c>
      <c r="O4838" s="133" t="s">
        <v>9885</v>
      </c>
      <c r="P4838" s="135" t="s">
        <v>4962</v>
      </c>
      <c r="Q4838" s="145" t="str">
        <f t="shared" si="76"/>
        <v>86 - CHAMPAGNE LE SEC</v>
      </c>
      <c r="R4838" s="140">
        <v>44624</v>
      </c>
      <c r="S4838" s="140">
        <v>44704</v>
      </c>
    </row>
    <row r="4839" spans="14:19" ht="36">
      <c r="N4839" s="133" t="s">
        <v>9872</v>
      </c>
      <c r="O4839" s="133" t="s">
        <v>9886</v>
      </c>
      <c r="P4839" s="135" t="s">
        <v>4963</v>
      </c>
      <c r="Q4839" s="145" t="str">
        <f t="shared" si="76"/>
        <v>86 - CHAMPIGNY EN ROCHEREAU</v>
      </c>
      <c r="R4839" s="140">
        <v>44663</v>
      </c>
      <c r="S4839" s="140">
        <v>44714</v>
      </c>
    </row>
    <row r="4840" spans="14:19">
      <c r="N4840" s="133" t="s">
        <v>9872</v>
      </c>
      <c r="O4840" s="133" t="s">
        <v>9887</v>
      </c>
      <c r="P4840" s="135" t="s">
        <v>4964</v>
      </c>
      <c r="Q4840" s="145" t="str">
        <f t="shared" si="76"/>
        <v>86 - CHAUNAY</v>
      </c>
      <c r="R4840" s="140">
        <v>44624</v>
      </c>
      <c r="S4840" s="140">
        <v>44704</v>
      </c>
    </row>
    <row r="4841" spans="14:19">
      <c r="N4841" s="133" t="s">
        <v>9872</v>
      </c>
      <c r="O4841" s="133" t="s">
        <v>9888</v>
      </c>
      <c r="P4841" s="135" t="s">
        <v>4966</v>
      </c>
      <c r="Q4841" s="145" t="str">
        <f t="shared" si="76"/>
        <v>86 - CHERVES</v>
      </c>
      <c r="R4841" s="140">
        <v>44649</v>
      </c>
      <c r="S4841" s="140">
        <v>44732</v>
      </c>
    </row>
    <row r="4842" spans="14:19" ht="24">
      <c r="N4842" s="133" t="s">
        <v>9872</v>
      </c>
      <c r="O4842" s="133" t="s">
        <v>9889</v>
      </c>
      <c r="P4842" s="135" t="s">
        <v>4967</v>
      </c>
      <c r="Q4842" s="145" t="str">
        <f t="shared" si="76"/>
        <v>86 - CHIRE-EN-MONTREUIL</v>
      </c>
      <c r="R4842" s="140">
        <v>44663</v>
      </c>
      <c r="S4842" s="140">
        <v>44714</v>
      </c>
    </row>
    <row r="4843" spans="14:19">
      <c r="N4843" s="133" t="s">
        <v>9872</v>
      </c>
      <c r="O4843" s="133" t="s">
        <v>9890</v>
      </c>
      <c r="P4843" s="135" t="s">
        <v>4968</v>
      </c>
      <c r="Q4843" s="145" t="str">
        <f t="shared" si="76"/>
        <v>86 - CHOUPPES</v>
      </c>
      <c r="R4843" s="140">
        <v>44663</v>
      </c>
      <c r="S4843" s="140">
        <v>44714</v>
      </c>
    </row>
    <row r="4844" spans="14:19">
      <c r="N4844" s="133" t="s">
        <v>9872</v>
      </c>
      <c r="O4844" s="133" t="s">
        <v>9891</v>
      </c>
      <c r="P4844" s="135" t="s">
        <v>4969</v>
      </c>
      <c r="Q4844" s="145" t="str">
        <f t="shared" si="76"/>
        <v>86 - CISSE</v>
      </c>
      <c r="R4844" s="140">
        <v>44663</v>
      </c>
      <c r="S4844" s="140">
        <v>44714</v>
      </c>
    </row>
    <row r="4845" spans="14:19">
      <c r="N4845" s="133" t="s">
        <v>9872</v>
      </c>
      <c r="O4845" s="133" t="s">
        <v>9892</v>
      </c>
      <c r="P4845" s="135" t="s">
        <v>4970</v>
      </c>
      <c r="Q4845" s="145" t="str">
        <f t="shared" si="76"/>
        <v>86 - CIVRAY</v>
      </c>
      <c r="R4845" s="140">
        <v>44624</v>
      </c>
      <c r="S4845" s="140">
        <v>44704</v>
      </c>
    </row>
    <row r="4846" spans="14:19">
      <c r="N4846" s="133" t="s">
        <v>9872</v>
      </c>
      <c r="O4846" s="133" t="s">
        <v>9893</v>
      </c>
      <c r="P4846" s="135" t="s">
        <v>4971</v>
      </c>
      <c r="Q4846" s="145" t="str">
        <f t="shared" si="76"/>
        <v>86 - COUSSAY</v>
      </c>
      <c r="R4846" s="140">
        <v>44663</v>
      </c>
      <c r="S4846" s="140">
        <v>44714</v>
      </c>
    </row>
    <row r="4847" spans="14:19">
      <c r="N4847" s="133" t="s">
        <v>9872</v>
      </c>
      <c r="O4847" s="133" t="s">
        <v>9894</v>
      </c>
      <c r="P4847" s="135" t="s">
        <v>3018</v>
      </c>
      <c r="Q4847" s="145" t="str">
        <f t="shared" si="76"/>
        <v>86 - CRAON</v>
      </c>
      <c r="R4847" s="140">
        <v>44649</v>
      </c>
      <c r="S4847" s="140">
        <v>44732</v>
      </c>
    </row>
    <row r="4848" spans="14:19">
      <c r="N4848" s="133" t="s">
        <v>9872</v>
      </c>
      <c r="O4848" s="133" t="s">
        <v>9895</v>
      </c>
      <c r="P4848" s="135" t="s">
        <v>4972</v>
      </c>
      <c r="Q4848" s="145" t="str">
        <f t="shared" si="76"/>
        <v>86 - CUHON</v>
      </c>
      <c r="R4848" s="140">
        <v>44663</v>
      </c>
      <c r="S4848" s="140">
        <v>44714</v>
      </c>
    </row>
    <row r="4849" spans="14:19" ht="24">
      <c r="N4849" s="133" t="s">
        <v>9872</v>
      </c>
      <c r="O4849" s="133" t="s">
        <v>9896</v>
      </c>
      <c r="P4849" s="135" t="s">
        <v>4973</v>
      </c>
      <c r="Q4849" s="145" t="str">
        <f t="shared" si="76"/>
        <v>86 - CURCAY-SUR-DIVE</v>
      </c>
      <c r="R4849" s="140">
        <v>44649</v>
      </c>
      <c r="S4849" s="140">
        <v>44714</v>
      </c>
    </row>
    <row r="4850" spans="14:19">
      <c r="N4850" s="133" t="s">
        <v>9872</v>
      </c>
      <c r="O4850" s="133" t="s">
        <v>9897</v>
      </c>
      <c r="P4850" s="135" t="s">
        <v>4974</v>
      </c>
      <c r="Q4850" s="145" t="str">
        <f t="shared" si="76"/>
        <v>86 - FROZES</v>
      </c>
      <c r="R4850" s="140">
        <v>44663</v>
      </c>
      <c r="S4850" s="140">
        <v>44714</v>
      </c>
    </row>
    <row r="4851" spans="14:19">
      <c r="N4851" s="133" t="s">
        <v>9872</v>
      </c>
      <c r="O4851" s="133" t="s">
        <v>9898</v>
      </c>
      <c r="P4851" s="135" t="s">
        <v>4975</v>
      </c>
      <c r="Q4851" s="145" t="str">
        <f t="shared" si="76"/>
        <v>86 - GENOUILLE</v>
      </c>
      <c r="R4851" s="140">
        <v>44624</v>
      </c>
      <c r="S4851" s="140">
        <v>44704</v>
      </c>
    </row>
    <row r="4852" spans="14:19">
      <c r="N4852" s="133" t="s">
        <v>9872</v>
      </c>
      <c r="O4852" s="133" t="s">
        <v>9899</v>
      </c>
      <c r="P4852" s="135" t="s">
        <v>4976</v>
      </c>
      <c r="Q4852" s="145" t="str">
        <f t="shared" si="76"/>
        <v>86 - GLENOUZE</v>
      </c>
      <c r="R4852" s="140">
        <v>44649</v>
      </c>
      <c r="S4852" s="140">
        <v>44714</v>
      </c>
    </row>
    <row r="4853" spans="14:19">
      <c r="N4853" s="133" t="s">
        <v>9872</v>
      </c>
      <c r="O4853" s="133" t="s">
        <v>9900</v>
      </c>
      <c r="P4853" s="135" t="s">
        <v>4965</v>
      </c>
      <c r="Q4853" s="145" t="str">
        <f t="shared" si="76"/>
        <v>86 - LA CHAUSSEE</v>
      </c>
      <c r="R4853" s="140">
        <v>44649</v>
      </c>
      <c r="S4853" s="140">
        <v>44714</v>
      </c>
    </row>
    <row r="4854" spans="14:19" ht="24">
      <c r="N4854" s="133" t="s">
        <v>9872</v>
      </c>
      <c r="O4854" s="133" t="s">
        <v>9901</v>
      </c>
      <c r="P4854" s="135" t="s">
        <v>4977</v>
      </c>
      <c r="Q4854" s="145" t="str">
        <f t="shared" si="76"/>
        <v>86 - LA GRIMAUDIERE</v>
      </c>
      <c r="R4854" s="140">
        <v>44649</v>
      </c>
      <c r="S4854" s="140">
        <v>44732</v>
      </c>
    </row>
    <row r="4855" spans="14:19">
      <c r="N4855" s="133" t="s">
        <v>9872</v>
      </c>
      <c r="O4855" s="133" t="s">
        <v>9902</v>
      </c>
      <c r="P4855" s="135" t="s">
        <v>4978</v>
      </c>
      <c r="Q4855" s="145" t="str">
        <f t="shared" si="76"/>
        <v>86 - LATILLE</v>
      </c>
      <c r="R4855" s="140">
        <v>44663</v>
      </c>
      <c r="S4855" s="140">
        <v>44714</v>
      </c>
    </row>
    <row r="4856" spans="14:19">
      <c r="N4856" s="133" t="s">
        <v>9872</v>
      </c>
      <c r="O4856" s="133" t="s">
        <v>9903</v>
      </c>
      <c r="P4856" s="135" t="s">
        <v>4979</v>
      </c>
      <c r="Q4856" s="145" t="str">
        <f t="shared" si="76"/>
        <v>86 - LAVAUSSEAU</v>
      </c>
      <c r="R4856" s="140">
        <v>44663</v>
      </c>
      <c r="S4856" s="140">
        <v>44714</v>
      </c>
    </row>
    <row r="4857" spans="14:19">
      <c r="N4857" s="133" t="s">
        <v>9872</v>
      </c>
      <c r="O4857" s="133" t="s">
        <v>9904</v>
      </c>
      <c r="P4857" s="135" t="s">
        <v>4980</v>
      </c>
      <c r="Q4857" s="145" t="str">
        <f t="shared" si="76"/>
        <v>86 - LINAZAY</v>
      </c>
      <c r="R4857" s="140">
        <v>44624</v>
      </c>
      <c r="S4857" s="140">
        <v>44704</v>
      </c>
    </row>
    <row r="4858" spans="14:19">
      <c r="N4858" s="133" t="s">
        <v>9872</v>
      </c>
      <c r="O4858" s="133" t="s">
        <v>9905</v>
      </c>
      <c r="P4858" s="135" t="s">
        <v>4981</v>
      </c>
      <c r="Q4858" s="145" t="str">
        <f t="shared" si="76"/>
        <v>86 - LIZANT</v>
      </c>
      <c r="R4858" s="140">
        <v>44624</v>
      </c>
      <c r="S4858" s="140">
        <v>44704</v>
      </c>
    </row>
    <row r="4859" spans="14:19">
      <c r="N4859" s="133" t="s">
        <v>9872</v>
      </c>
      <c r="O4859" s="133" t="s">
        <v>9906</v>
      </c>
      <c r="P4859" s="135" t="s">
        <v>4801</v>
      </c>
      <c r="Q4859" s="145" t="str">
        <f t="shared" si="76"/>
        <v>86 - MAILLE</v>
      </c>
      <c r="R4859" s="140">
        <v>44663</v>
      </c>
      <c r="S4859" s="140">
        <v>44714</v>
      </c>
    </row>
    <row r="4860" spans="14:19" ht="24">
      <c r="N4860" s="133" t="s">
        <v>9872</v>
      </c>
      <c r="O4860" s="133" t="s">
        <v>9907</v>
      </c>
      <c r="P4860" s="135" t="s">
        <v>4982</v>
      </c>
      <c r="Q4860" s="145" t="str">
        <f t="shared" si="76"/>
        <v>86 - MAISONNEUVE</v>
      </c>
      <c r="R4860" s="140">
        <v>44649</v>
      </c>
      <c r="S4860" s="140">
        <v>44732</v>
      </c>
    </row>
    <row r="4861" spans="14:19">
      <c r="N4861" s="133" t="s">
        <v>9872</v>
      </c>
      <c r="O4861" s="133" t="s">
        <v>9908</v>
      </c>
      <c r="P4861" s="135" t="s">
        <v>4983</v>
      </c>
      <c r="Q4861" s="145" t="str">
        <f t="shared" si="76"/>
        <v>86 - MARTAIZE</v>
      </c>
      <c r="R4861" s="140">
        <v>44649</v>
      </c>
      <c r="S4861" s="140">
        <v>44714</v>
      </c>
    </row>
    <row r="4862" spans="14:19">
      <c r="N4862" s="133" t="s">
        <v>9872</v>
      </c>
      <c r="O4862" s="133" t="s">
        <v>9909</v>
      </c>
      <c r="P4862" s="135" t="s">
        <v>4984</v>
      </c>
      <c r="Q4862" s="145" t="str">
        <f t="shared" si="76"/>
        <v>86 - MASSOGNES</v>
      </c>
      <c r="R4862" s="140">
        <v>44649</v>
      </c>
      <c r="S4862" s="140">
        <v>44732</v>
      </c>
    </row>
    <row r="4863" spans="14:19">
      <c r="N4863" s="133" t="s">
        <v>9872</v>
      </c>
      <c r="O4863" s="133" t="s">
        <v>9910</v>
      </c>
      <c r="P4863" s="135" t="s">
        <v>4985</v>
      </c>
      <c r="Q4863" s="145" t="str">
        <f t="shared" si="76"/>
        <v>86 - MAZEUIL</v>
      </c>
      <c r="R4863" s="140">
        <v>44649</v>
      </c>
      <c r="S4863" s="140">
        <v>44714</v>
      </c>
    </row>
    <row r="4864" spans="14:19">
      <c r="N4864" s="133" t="s">
        <v>9872</v>
      </c>
      <c r="O4864" s="133" t="s">
        <v>9911</v>
      </c>
      <c r="P4864" s="135" t="s">
        <v>4986</v>
      </c>
      <c r="Q4864" s="145" t="str">
        <f t="shared" si="76"/>
        <v>86 - MIREBEAU</v>
      </c>
      <c r="R4864" s="140">
        <v>44663</v>
      </c>
      <c r="S4864" s="140">
        <v>44714</v>
      </c>
    </row>
    <row r="4865" spans="14:19">
      <c r="N4865" s="133" t="s">
        <v>9872</v>
      </c>
      <c r="O4865" s="133" t="s">
        <v>9912</v>
      </c>
      <c r="P4865" s="135" t="s">
        <v>4987</v>
      </c>
      <c r="Q4865" s="145" t="str">
        <f t="shared" si="76"/>
        <v>86 - MONCONTOUR</v>
      </c>
      <c r="R4865" s="140">
        <v>44649</v>
      </c>
      <c r="S4865" s="140">
        <v>44714</v>
      </c>
    </row>
    <row r="4866" spans="14:19" ht="24">
      <c r="N4866" s="133" t="s">
        <v>9872</v>
      </c>
      <c r="O4866" s="133" t="s">
        <v>9913</v>
      </c>
      <c r="P4866" s="135" t="s">
        <v>4988</v>
      </c>
      <c r="Q4866" s="145" t="str">
        <f t="shared" si="76"/>
        <v>86 - MONTREUIL-BONNIN</v>
      </c>
      <c r="R4866" s="140">
        <v>44663</v>
      </c>
      <c r="S4866" s="140">
        <v>44714</v>
      </c>
    </row>
    <row r="4867" spans="14:19" ht="24">
      <c r="N4867" s="133" t="s">
        <v>9872</v>
      </c>
      <c r="O4867" s="133" t="s">
        <v>9914</v>
      </c>
      <c r="P4867" s="135" t="s">
        <v>4989</v>
      </c>
      <c r="Q4867" s="145" t="str">
        <f t="shared" si="76"/>
        <v>86 - MOUTERRE-SILLY</v>
      </c>
      <c r="R4867" s="140">
        <v>44649</v>
      </c>
      <c r="S4867" s="140">
        <v>44714</v>
      </c>
    </row>
    <row r="4868" spans="14:19" ht="24">
      <c r="N4868" s="133" t="s">
        <v>9872</v>
      </c>
      <c r="O4868" s="133" t="s">
        <v>9915</v>
      </c>
      <c r="P4868" s="135" t="s">
        <v>4990</v>
      </c>
      <c r="Q4868" s="145" t="str">
        <f t="shared" si="76"/>
        <v>86 - NEUVILLE-DE-POITOU</v>
      </c>
      <c r="R4868" s="140">
        <v>44663</v>
      </c>
      <c r="S4868" s="140">
        <v>44714</v>
      </c>
    </row>
    <row r="4869" spans="14:19">
      <c r="N4869" s="133" t="s">
        <v>9872</v>
      </c>
      <c r="O4869" s="133" t="s">
        <v>9916</v>
      </c>
      <c r="P4869" s="135" t="s">
        <v>4991</v>
      </c>
      <c r="Q4869" s="145" t="str">
        <f t="shared" si="76"/>
        <v>86 - QUINCAY</v>
      </c>
      <c r="R4869" s="140">
        <v>44663</v>
      </c>
      <c r="S4869" s="140">
        <v>44714</v>
      </c>
    </row>
    <row r="4870" spans="14:19">
      <c r="N4870" s="133" t="s">
        <v>9872</v>
      </c>
      <c r="O4870" s="133" t="s">
        <v>9917</v>
      </c>
      <c r="P4870" s="135" t="s">
        <v>4992</v>
      </c>
      <c r="Q4870" s="145" t="str">
        <f t="shared" si="76"/>
        <v>86 - RANTON</v>
      </c>
      <c r="R4870" s="140">
        <v>44649</v>
      </c>
      <c r="S4870" s="140">
        <v>44714</v>
      </c>
    </row>
    <row r="4871" spans="14:19" ht="24">
      <c r="N4871" s="133" t="s">
        <v>9872</v>
      </c>
      <c r="O4871" s="133" t="s">
        <v>9918</v>
      </c>
      <c r="P4871" s="135" t="s">
        <v>5002</v>
      </c>
      <c r="Q4871" s="145" t="str">
        <f t="shared" si="76"/>
        <v>86 - SAINT MARTIN LA PALLU</v>
      </c>
      <c r="R4871" s="140">
        <v>44663</v>
      </c>
      <c r="S4871" s="140">
        <v>44714</v>
      </c>
    </row>
    <row r="4872" spans="14:19" ht="24">
      <c r="N4872" s="133" t="s">
        <v>9872</v>
      </c>
      <c r="O4872" s="133" t="s">
        <v>9919</v>
      </c>
      <c r="P4872" s="135" t="s">
        <v>4997</v>
      </c>
      <c r="Q4872" s="145" t="str">
        <f t="shared" si="76"/>
        <v>86 - SAINT PIERRE D’EXIDEUIL</v>
      </c>
      <c r="R4872" s="140">
        <v>44624</v>
      </c>
      <c r="S4872" s="140">
        <v>44704</v>
      </c>
    </row>
    <row r="4873" spans="14:19">
      <c r="N4873" s="133" t="s">
        <v>9872</v>
      </c>
      <c r="O4873" s="133" t="s">
        <v>9920</v>
      </c>
      <c r="P4873" s="135" t="s">
        <v>2361</v>
      </c>
      <c r="Q4873" s="145" t="str">
        <f t="shared" si="76"/>
        <v>86 - SAINT-CLAIR</v>
      </c>
      <c r="R4873" s="140">
        <v>44649</v>
      </c>
      <c r="S4873" s="140">
        <v>44714</v>
      </c>
    </row>
    <row r="4874" spans="14:19" ht="24">
      <c r="N4874" s="133" t="s">
        <v>9872</v>
      </c>
      <c r="O4874" s="133" t="s">
        <v>9921</v>
      </c>
      <c r="P4874" s="135" t="s">
        <v>4993</v>
      </c>
      <c r="Q4874" s="145" t="str">
        <f t="shared" si="76"/>
        <v>86 - SAINT-GAUDENT</v>
      </c>
      <c r="R4874" s="140">
        <v>44624</v>
      </c>
      <c r="S4874" s="140">
        <v>44704</v>
      </c>
    </row>
    <row r="4875" spans="14:19" ht="24">
      <c r="N4875" s="133" t="s">
        <v>9872</v>
      </c>
      <c r="O4875" s="133" t="s">
        <v>9922</v>
      </c>
      <c r="P4875" s="135" t="s">
        <v>4994</v>
      </c>
      <c r="Q4875" s="145" t="str">
        <f t="shared" ref="Q4875:Q4938" si="77">CONCATENATE(N4875," - ",P4875)</f>
        <v>86 - SAINT-JEAN-DE-SAUVES</v>
      </c>
      <c r="R4875" s="140">
        <v>44649</v>
      </c>
      <c r="S4875" s="140">
        <v>44714</v>
      </c>
    </row>
    <row r="4876" spans="14:19">
      <c r="N4876" s="133" t="s">
        <v>9872</v>
      </c>
      <c r="O4876" s="133" t="s">
        <v>9923</v>
      </c>
      <c r="P4876" s="135" t="s">
        <v>4995</v>
      </c>
      <c r="Q4876" s="145" t="str">
        <f t="shared" si="77"/>
        <v>86 - SAINT-LAON</v>
      </c>
      <c r="R4876" s="140">
        <v>44649</v>
      </c>
      <c r="S4876" s="140">
        <v>44714</v>
      </c>
    </row>
    <row r="4877" spans="14:19" ht="24">
      <c r="N4877" s="133" t="s">
        <v>9872</v>
      </c>
      <c r="O4877" s="133" t="s">
        <v>9924</v>
      </c>
      <c r="P4877" s="135" t="s">
        <v>4996</v>
      </c>
      <c r="Q4877" s="145" t="str">
        <f t="shared" si="77"/>
        <v>86 - SAINT-MACOUX</v>
      </c>
      <c r="R4877" s="140">
        <v>44624</v>
      </c>
      <c r="S4877" s="140">
        <v>44704</v>
      </c>
    </row>
    <row r="4878" spans="14:19">
      <c r="N4878" s="133" t="s">
        <v>9872</v>
      </c>
      <c r="O4878" s="133" t="s">
        <v>9925</v>
      </c>
      <c r="P4878" s="135" t="s">
        <v>4998</v>
      </c>
      <c r="Q4878" s="145" t="str">
        <f t="shared" si="77"/>
        <v>86 - SAINT-SAVIOL</v>
      </c>
      <c r="R4878" s="140">
        <v>44624</v>
      </c>
      <c r="S4878" s="140">
        <v>44704</v>
      </c>
    </row>
    <row r="4879" spans="14:19">
      <c r="N4879" s="133" t="s">
        <v>9872</v>
      </c>
      <c r="O4879" s="133" t="s">
        <v>9926</v>
      </c>
      <c r="P4879" s="135" t="s">
        <v>4999</v>
      </c>
      <c r="Q4879" s="145" t="str">
        <f t="shared" si="77"/>
        <v>86 - SAVIGNE</v>
      </c>
      <c r="R4879" s="140">
        <v>44624</v>
      </c>
      <c r="S4879" s="140">
        <v>44704</v>
      </c>
    </row>
    <row r="4880" spans="14:19">
      <c r="N4880" s="133" t="s">
        <v>9872</v>
      </c>
      <c r="O4880" s="133" t="s">
        <v>9927</v>
      </c>
      <c r="P4880" s="135" t="s">
        <v>5000</v>
      </c>
      <c r="Q4880" s="145" t="str">
        <f t="shared" si="77"/>
        <v>86 - TERNAY</v>
      </c>
      <c r="R4880" s="140">
        <v>44649</v>
      </c>
      <c r="S4880" s="140">
        <v>44714</v>
      </c>
    </row>
    <row r="4881" spans="14:19">
      <c r="N4881" s="133" t="s">
        <v>9872</v>
      </c>
      <c r="O4881" s="133" t="s">
        <v>9928</v>
      </c>
      <c r="P4881" s="135" t="s">
        <v>5001</v>
      </c>
      <c r="Q4881" s="145" t="str">
        <f t="shared" si="77"/>
        <v>86 - THURAGEAU</v>
      </c>
      <c r="R4881" s="140">
        <v>44663</v>
      </c>
      <c r="S4881" s="140">
        <v>44714</v>
      </c>
    </row>
    <row r="4882" spans="14:19">
      <c r="N4882" s="133" t="s">
        <v>9872</v>
      </c>
      <c r="O4882" s="133" t="s">
        <v>9929</v>
      </c>
      <c r="P4882" s="135" t="s">
        <v>1066</v>
      </c>
      <c r="Q4882" s="145" t="str">
        <f t="shared" si="77"/>
        <v>86 - VARENNES</v>
      </c>
      <c r="R4882" s="140">
        <v>44663</v>
      </c>
      <c r="S4882" s="140">
        <v>44714</v>
      </c>
    </row>
    <row r="4883" spans="14:19">
      <c r="N4883" s="133" t="s">
        <v>9872</v>
      </c>
      <c r="O4883" s="133" t="s">
        <v>9930</v>
      </c>
      <c r="P4883" s="135" t="s">
        <v>5003</v>
      </c>
      <c r="Q4883" s="145" t="str">
        <f t="shared" si="77"/>
        <v>86 - VERRUE</v>
      </c>
      <c r="R4883" s="140">
        <v>44663</v>
      </c>
      <c r="S4883" s="140">
        <v>44714</v>
      </c>
    </row>
    <row r="4884" spans="14:19">
      <c r="N4884" s="133" t="s">
        <v>9872</v>
      </c>
      <c r="O4884" s="133" t="s">
        <v>9931</v>
      </c>
      <c r="P4884" s="135" t="s">
        <v>5004</v>
      </c>
      <c r="Q4884" s="145" t="str">
        <f t="shared" si="77"/>
        <v>86 - VILLIERS</v>
      </c>
      <c r="R4884" s="140">
        <v>44663</v>
      </c>
      <c r="S4884" s="140">
        <v>44714</v>
      </c>
    </row>
    <row r="4885" spans="14:19">
      <c r="N4885" s="133" t="s">
        <v>9872</v>
      </c>
      <c r="O4885" s="133" t="s">
        <v>9932</v>
      </c>
      <c r="P4885" s="135" t="s">
        <v>4448</v>
      </c>
      <c r="Q4885" s="145" t="str">
        <f t="shared" si="77"/>
        <v>86 - VOUILLE</v>
      </c>
      <c r="R4885" s="140">
        <v>44663</v>
      </c>
      <c r="S4885" s="140">
        <v>44714</v>
      </c>
    </row>
    <row r="4886" spans="14:19">
      <c r="N4886" s="133" t="s">
        <v>9872</v>
      </c>
      <c r="O4886" s="133" t="s">
        <v>9933</v>
      </c>
      <c r="P4886" s="135" t="s">
        <v>5005</v>
      </c>
      <c r="Q4886" s="145" t="str">
        <f t="shared" si="77"/>
        <v>86 - VOULEME</v>
      </c>
      <c r="R4886" s="140">
        <v>44624</v>
      </c>
      <c r="S4886" s="140">
        <v>44704</v>
      </c>
    </row>
    <row r="4887" spans="14:19">
      <c r="N4887" s="133" t="s">
        <v>9872</v>
      </c>
      <c r="O4887" s="133" t="s">
        <v>9934</v>
      </c>
      <c r="P4887" s="135" t="s">
        <v>5006</v>
      </c>
      <c r="Q4887" s="145" t="str">
        <f t="shared" si="77"/>
        <v>86 - VOUZAILLES</v>
      </c>
      <c r="R4887" s="140">
        <v>44663</v>
      </c>
      <c r="S4887" s="140">
        <v>44714</v>
      </c>
    </row>
    <row r="4888" spans="14:19">
      <c r="N4888" s="133" t="s">
        <v>9872</v>
      </c>
      <c r="O4888" s="133" t="s">
        <v>9935</v>
      </c>
      <c r="P4888" s="135" t="s">
        <v>5007</v>
      </c>
      <c r="Q4888" s="145" t="str">
        <f t="shared" si="77"/>
        <v>86 - YVERSAY</v>
      </c>
      <c r="R4888" s="140">
        <v>44663</v>
      </c>
      <c r="S4888" s="140">
        <v>44714</v>
      </c>
    </row>
    <row r="4889" spans="14:19" ht="24">
      <c r="N4889" s="133" t="s">
        <v>9936</v>
      </c>
      <c r="O4889" s="133" t="s">
        <v>9937</v>
      </c>
      <c r="P4889" s="135" t="s">
        <v>5008</v>
      </c>
      <c r="Q4889" s="145" t="str">
        <f t="shared" si="77"/>
        <v>87 - BUSSIERE-GALANT</v>
      </c>
      <c r="R4889" s="140">
        <v>44666</v>
      </c>
      <c r="S4889" s="140">
        <v>44726</v>
      </c>
    </row>
    <row r="4890" spans="14:19">
      <c r="N4890" s="133" t="s">
        <v>9936</v>
      </c>
      <c r="O4890" s="133" t="s">
        <v>9938</v>
      </c>
      <c r="P4890" s="135" t="s">
        <v>5011</v>
      </c>
      <c r="Q4890" s="145" t="str">
        <f t="shared" si="77"/>
        <v>87 - CHALUS</v>
      </c>
      <c r="R4890" s="140">
        <v>44662</v>
      </c>
      <c r="S4890" s="140">
        <v>44726</v>
      </c>
    </row>
    <row r="4891" spans="14:19" ht="24">
      <c r="N4891" s="133" t="s">
        <v>9936</v>
      </c>
      <c r="O4891" s="133" t="s">
        <v>9939</v>
      </c>
      <c r="P4891" s="135" t="s">
        <v>5012</v>
      </c>
      <c r="Q4891" s="145" t="str">
        <f t="shared" si="77"/>
        <v>87 - CHAMPAGNAC-LA-RIVIERE</v>
      </c>
      <c r="R4891" s="140">
        <v>44662</v>
      </c>
      <c r="S4891" s="140">
        <v>44726</v>
      </c>
    </row>
    <row r="4892" spans="14:19" ht="36">
      <c r="N4892" s="133" t="s">
        <v>9936</v>
      </c>
      <c r="O4892" s="133" t="s">
        <v>9940</v>
      </c>
      <c r="P4892" s="135" t="s">
        <v>5013</v>
      </c>
      <c r="Q4892" s="145" t="str">
        <f t="shared" si="77"/>
        <v>87 - CHAMPSAC – AU NORD DE LA D141</v>
      </c>
      <c r="R4892" s="140">
        <v>44672</v>
      </c>
      <c r="S4892" s="140">
        <v>44687</v>
      </c>
    </row>
    <row r="4893" spans="14:19" ht="36">
      <c r="N4893" s="133" t="s">
        <v>9936</v>
      </c>
      <c r="O4893" s="133" t="s">
        <v>9940</v>
      </c>
      <c r="P4893" s="135" t="s">
        <v>5014</v>
      </c>
      <c r="Q4893" s="145" t="str">
        <f t="shared" si="77"/>
        <v>87 - CHAMPSAC - AU SUD DE LA D 141</v>
      </c>
      <c r="R4893" s="140">
        <v>44662</v>
      </c>
      <c r="S4893" s="140">
        <v>44726</v>
      </c>
    </row>
    <row r="4894" spans="14:19" ht="24">
      <c r="N4894" s="133" t="s">
        <v>9936</v>
      </c>
      <c r="O4894" s="133" t="s">
        <v>9941</v>
      </c>
      <c r="P4894" s="135" t="s">
        <v>5016</v>
      </c>
      <c r="Q4894" s="145" t="str">
        <f t="shared" si="77"/>
        <v>87 - CHATEAU-CHERVIX</v>
      </c>
      <c r="R4894" s="140">
        <v>44672</v>
      </c>
      <c r="S4894" s="140">
        <v>44687</v>
      </c>
    </row>
    <row r="4895" spans="14:19">
      <c r="N4895" s="133" t="s">
        <v>9936</v>
      </c>
      <c r="O4895" s="133" t="s">
        <v>9942</v>
      </c>
      <c r="P4895" s="135" t="s">
        <v>5017</v>
      </c>
      <c r="Q4895" s="145" t="str">
        <f t="shared" si="77"/>
        <v>87 - CHERONNAC</v>
      </c>
      <c r="R4895" s="140">
        <v>44672</v>
      </c>
      <c r="S4895" s="140">
        <v>44687</v>
      </c>
    </row>
    <row r="4896" spans="14:19" ht="24">
      <c r="N4896" s="133" t="s">
        <v>9936</v>
      </c>
      <c r="O4896" s="133" t="s">
        <v>9943</v>
      </c>
      <c r="P4896" s="135" t="s">
        <v>5018</v>
      </c>
      <c r="Q4896" s="145" t="str">
        <f t="shared" si="77"/>
        <v>87 - COUSSAC-BONNEVAL</v>
      </c>
      <c r="R4896" s="140">
        <v>44672</v>
      </c>
      <c r="S4896" s="140">
        <v>44687</v>
      </c>
    </row>
    <row r="4897" spans="14:19" ht="60">
      <c r="N4897" s="133" t="s">
        <v>9936</v>
      </c>
      <c r="O4897" s="133" t="s">
        <v>9944</v>
      </c>
      <c r="P4897" s="135" t="s">
        <v>5019</v>
      </c>
      <c r="Q4897" s="145" t="str">
        <f t="shared" si="77"/>
        <v>87 - CUSSAC - À L’EST DE LA D 73 ET À L’OUEST DE LA D 42</v>
      </c>
      <c r="R4897" s="140">
        <v>44662</v>
      </c>
      <c r="S4897" s="140">
        <v>44726</v>
      </c>
    </row>
    <row r="4898" spans="14:19" ht="48">
      <c r="N4898" s="133" t="s">
        <v>9936</v>
      </c>
      <c r="O4898" s="133" t="s">
        <v>9944</v>
      </c>
      <c r="P4898" s="135" t="s">
        <v>5020</v>
      </c>
      <c r="Q4898" s="145" t="str">
        <f t="shared" si="77"/>
        <v>87 - CUSSAC - À L’OUEST DE LA D 73 ET À L’EST DE LA D 42</v>
      </c>
      <c r="R4898" s="140">
        <v>44666</v>
      </c>
      <c r="S4898" s="140">
        <v>44726</v>
      </c>
    </row>
    <row r="4899" spans="14:19" ht="36">
      <c r="N4899" s="133" t="s">
        <v>9936</v>
      </c>
      <c r="O4899" s="133" t="s">
        <v>9945</v>
      </c>
      <c r="P4899" s="135" t="s">
        <v>5021</v>
      </c>
      <c r="Q4899" s="145" t="str">
        <f t="shared" si="77"/>
        <v>87 - DOURNAZAC  - À L’OUEST DE LA D 66</v>
      </c>
      <c r="R4899" s="140">
        <v>44662</v>
      </c>
      <c r="S4899" s="140">
        <v>44726</v>
      </c>
    </row>
    <row r="4900" spans="14:19" ht="36">
      <c r="N4900" s="133" t="s">
        <v>9936</v>
      </c>
      <c r="O4900" s="133" t="s">
        <v>9945</v>
      </c>
      <c r="P4900" s="135" t="s">
        <v>5022</v>
      </c>
      <c r="Q4900" s="145" t="str">
        <f t="shared" si="77"/>
        <v>87 - DOURNAZAC - À L’EST DE LA D 66</v>
      </c>
      <c r="R4900" s="140">
        <v>44666</v>
      </c>
      <c r="S4900" s="140">
        <v>44726</v>
      </c>
    </row>
    <row r="4901" spans="14:19">
      <c r="N4901" s="133" t="s">
        <v>9936</v>
      </c>
      <c r="O4901" s="133" t="s">
        <v>9946</v>
      </c>
      <c r="P4901" s="135" t="s">
        <v>5023</v>
      </c>
      <c r="Q4901" s="145" t="str">
        <f t="shared" si="77"/>
        <v>87 - FLAVIGNAC</v>
      </c>
      <c r="R4901" s="140">
        <v>44672</v>
      </c>
      <c r="S4901" s="140">
        <v>44687</v>
      </c>
    </row>
    <row r="4902" spans="14:19">
      <c r="N4902" s="133" t="s">
        <v>9936</v>
      </c>
      <c r="O4902" s="133" t="s">
        <v>9947</v>
      </c>
      <c r="P4902" s="135" t="s">
        <v>5024</v>
      </c>
      <c r="Q4902" s="145" t="str">
        <f t="shared" si="77"/>
        <v>87 - GLANDON</v>
      </c>
      <c r="R4902" s="140">
        <v>44662</v>
      </c>
      <c r="S4902" s="140">
        <v>44666</v>
      </c>
    </row>
    <row r="4903" spans="14:19">
      <c r="N4903" s="133" t="s">
        <v>9936</v>
      </c>
      <c r="O4903" s="133" t="s">
        <v>9948</v>
      </c>
      <c r="P4903" s="135" t="s">
        <v>5025</v>
      </c>
      <c r="Q4903" s="145" t="str">
        <f t="shared" si="77"/>
        <v>87 - GORRE</v>
      </c>
      <c r="R4903" s="140">
        <v>44672</v>
      </c>
      <c r="S4903" s="140">
        <v>44687</v>
      </c>
    </row>
    <row r="4904" spans="14:19">
      <c r="N4904" s="133" t="s">
        <v>9936</v>
      </c>
      <c r="O4904" s="133" t="s">
        <v>9949</v>
      </c>
      <c r="P4904" s="135" t="s">
        <v>5026</v>
      </c>
      <c r="Q4904" s="145" t="str">
        <f t="shared" si="77"/>
        <v>87 - JANAILHAC</v>
      </c>
      <c r="R4904" s="140">
        <v>44672</v>
      </c>
      <c r="S4904" s="140">
        <v>44687</v>
      </c>
    </row>
    <row r="4905" spans="14:19">
      <c r="N4905" s="133" t="s">
        <v>9936</v>
      </c>
      <c r="O4905" s="133" t="s">
        <v>9950</v>
      </c>
      <c r="P4905" s="135" t="s">
        <v>5027</v>
      </c>
      <c r="Q4905" s="145" t="str">
        <f t="shared" si="77"/>
        <v>87 - JOURGNAC</v>
      </c>
      <c r="R4905" s="140"/>
      <c r="S4905" s="140"/>
    </row>
    <row r="4906" spans="14:19" ht="36">
      <c r="N4906" s="133" t="s">
        <v>9936</v>
      </c>
      <c r="O4906" s="133" t="s">
        <v>9951</v>
      </c>
      <c r="P4906" s="135" t="s">
        <v>5015</v>
      </c>
      <c r="Q4906" s="145" t="str">
        <f t="shared" si="77"/>
        <v>87 - LA CHAPELLE-MONTBRANDEIX</v>
      </c>
      <c r="R4906" s="140">
        <v>44662</v>
      </c>
      <c r="S4906" s="140">
        <v>44726</v>
      </c>
    </row>
    <row r="4907" spans="14:19">
      <c r="N4907" s="133" t="s">
        <v>9936</v>
      </c>
      <c r="O4907" s="133" t="s">
        <v>9952</v>
      </c>
      <c r="P4907" s="135" t="s">
        <v>5036</v>
      </c>
      <c r="Q4907" s="145" t="str">
        <f t="shared" si="77"/>
        <v>87 - LA MEYZE</v>
      </c>
      <c r="R4907" s="140">
        <v>44672</v>
      </c>
      <c r="S4907" s="140">
        <v>44726</v>
      </c>
    </row>
    <row r="4908" spans="14:19" ht="48">
      <c r="N4908" s="133" t="s">
        <v>9936</v>
      </c>
      <c r="O4908" s="133" t="s">
        <v>9953</v>
      </c>
      <c r="P4908" s="135" t="s">
        <v>5045</v>
      </c>
      <c r="Q4908" s="145" t="str">
        <f t="shared" si="77"/>
        <v>87 - LA ROCHE L’ABEILLE – À L’EST DE LA D17</v>
      </c>
      <c r="R4908" s="140">
        <v>44672</v>
      </c>
      <c r="S4908" s="140">
        <v>44687</v>
      </c>
    </row>
    <row r="4909" spans="14:19" ht="36">
      <c r="N4909" s="133" t="s">
        <v>9936</v>
      </c>
      <c r="O4909" s="133" t="s">
        <v>9954</v>
      </c>
      <c r="P4909" s="135" t="s">
        <v>5028</v>
      </c>
      <c r="Q4909" s="145" t="str">
        <f t="shared" si="77"/>
        <v>87 - LADIGNAC-LE-LONG – À L’EST DE LA D11</v>
      </c>
      <c r="R4909" s="140">
        <v>44672</v>
      </c>
      <c r="S4909" s="140">
        <v>44726</v>
      </c>
    </row>
    <row r="4910" spans="14:19" ht="48">
      <c r="N4910" s="133" t="s">
        <v>9936</v>
      </c>
      <c r="O4910" s="133" t="s">
        <v>9954</v>
      </c>
      <c r="P4910" s="135" t="s">
        <v>5029</v>
      </c>
      <c r="Q4910" s="145" t="str">
        <f t="shared" si="77"/>
        <v>87 - LADIGNAC-LE-LONG – À L’OUEST DE LA D11</v>
      </c>
      <c r="R4910" s="140">
        <v>44672</v>
      </c>
      <c r="S4910" s="140">
        <v>44726</v>
      </c>
    </row>
    <row r="4911" spans="14:19" ht="48">
      <c r="N4911" s="133" t="s">
        <v>9936</v>
      </c>
      <c r="O4911" s="133" t="s">
        <v>9953</v>
      </c>
      <c r="P4911" s="135" t="s">
        <v>5046</v>
      </c>
      <c r="Q4911" s="145" t="str">
        <f t="shared" si="77"/>
        <v>87 - LA-ROCHE-L’ABEILLE – À L’OUEST DE LA D17</v>
      </c>
      <c r="R4911" s="140">
        <v>44672</v>
      </c>
      <c r="S4911" s="140">
        <v>44726</v>
      </c>
    </row>
    <row r="4912" spans="14:19">
      <c r="N4912" s="133" t="s">
        <v>9936</v>
      </c>
      <c r="O4912" s="133" t="s">
        <v>9955</v>
      </c>
      <c r="P4912" s="135" t="s">
        <v>5030</v>
      </c>
      <c r="Q4912" s="145" t="str">
        <f t="shared" si="77"/>
        <v>87 - LAVIGNAC</v>
      </c>
      <c r="R4912" s="140">
        <v>44672</v>
      </c>
      <c r="S4912" s="140">
        <v>44687</v>
      </c>
    </row>
    <row r="4913" spans="14:19">
      <c r="N4913" s="133" t="s">
        <v>9936</v>
      </c>
      <c r="O4913" s="133" t="s">
        <v>9956</v>
      </c>
      <c r="P4913" s="135" t="s">
        <v>5010</v>
      </c>
      <c r="Q4913" s="145" t="str">
        <f t="shared" si="77"/>
        <v>87 - LE CHALARD</v>
      </c>
      <c r="R4913" s="140">
        <v>44672</v>
      </c>
      <c r="S4913" s="140">
        <v>44726</v>
      </c>
    </row>
    <row r="4914" spans="14:19">
      <c r="N4914" s="133" t="s">
        <v>9936</v>
      </c>
      <c r="O4914" s="133" t="s">
        <v>9957</v>
      </c>
      <c r="P4914" s="135" t="s">
        <v>5009</v>
      </c>
      <c r="Q4914" s="145" t="str">
        <f t="shared" si="77"/>
        <v>87 - LES CARS</v>
      </c>
      <c r="R4914" s="140">
        <v>44672</v>
      </c>
      <c r="S4914" s="140">
        <v>44687</v>
      </c>
    </row>
    <row r="4915" spans="14:19" ht="24">
      <c r="N4915" s="133" t="s">
        <v>9936</v>
      </c>
      <c r="O4915" s="133" t="s">
        <v>9958</v>
      </c>
      <c r="P4915" s="135" t="s">
        <v>5058</v>
      </c>
      <c r="Q4915" s="145" t="str">
        <f t="shared" si="77"/>
        <v>87 - LES SALLES-LAVAUGUYON</v>
      </c>
      <c r="R4915" s="140">
        <v>44672</v>
      </c>
      <c r="S4915" s="140">
        <v>44687</v>
      </c>
    </row>
    <row r="4916" spans="14:19" ht="36">
      <c r="N4916" s="133" t="s">
        <v>9936</v>
      </c>
      <c r="O4916" s="133" t="s">
        <v>9959</v>
      </c>
      <c r="P4916" s="135" t="s">
        <v>5031</v>
      </c>
      <c r="Q4916" s="145" t="str">
        <f t="shared" si="77"/>
        <v>87 - MAISONNAIS-SUR-TARDOIRE</v>
      </c>
      <c r="R4916" s="140">
        <v>44672</v>
      </c>
      <c r="S4916" s="140">
        <v>44687</v>
      </c>
    </row>
    <row r="4917" spans="14:19" ht="60">
      <c r="N4917" s="133" t="s">
        <v>9936</v>
      </c>
      <c r="O4917" s="133" t="s">
        <v>9960</v>
      </c>
      <c r="P4917" s="135" t="s">
        <v>5032</v>
      </c>
      <c r="Q4917" s="145" t="str">
        <f t="shared" si="77"/>
        <v>87 - MARVAL  - À L’EST DE LA D 67 ET AU NORD DE LA D 15</v>
      </c>
      <c r="R4917" s="140">
        <v>44662</v>
      </c>
      <c r="S4917" s="140">
        <v>44726</v>
      </c>
    </row>
    <row r="4918" spans="14:19" ht="60">
      <c r="N4918" s="133" t="s">
        <v>9936</v>
      </c>
      <c r="O4918" s="133" t="s">
        <v>9960</v>
      </c>
      <c r="P4918" s="135" t="s">
        <v>5033</v>
      </c>
      <c r="Q4918" s="145" t="str">
        <f t="shared" si="77"/>
        <v>87 - MARVAL - À L’OUEST DE LA D 67 ET AU SUD DE LA D 15</v>
      </c>
      <c r="R4918" s="140">
        <v>44666</v>
      </c>
      <c r="S4918" s="140">
        <v>44726</v>
      </c>
    </row>
    <row r="4919" spans="14:19">
      <c r="N4919" s="133" t="s">
        <v>9936</v>
      </c>
      <c r="O4919" s="133" t="s">
        <v>9961</v>
      </c>
      <c r="P4919" s="135" t="s">
        <v>5034</v>
      </c>
      <c r="Q4919" s="145" t="str">
        <f t="shared" si="77"/>
        <v>87 - MEILHAC</v>
      </c>
      <c r="R4919" s="140">
        <v>44672</v>
      </c>
      <c r="S4919" s="140">
        <v>44687</v>
      </c>
    </row>
    <row r="4920" spans="14:19">
      <c r="N4920" s="133" t="s">
        <v>9936</v>
      </c>
      <c r="O4920" s="133" t="s">
        <v>9962</v>
      </c>
      <c r="P4920" s="138" t="s">
        <v>5035</v>
      </c>
      <c r="Q4920" s="145" t="str">
        <f t="shared" si="77"/>
        <v>87 - MEUZAC</v>
      </c>
      <c r="R4920" s="144">
        <v>44672</v>
      </c>
      <c r="S4920" s="144">
        <v>44687</v>
      </c>
    </row>
    <row r="4921" spans="14:19">
      <c r="N4921" s="133" t="s">
        <v>9936</v>
      </c>
      <c r="O4921" s="133" t="s">
        <v>9963</v>
      </c>
      <c r="P4921" s="135" t="s">
        <v>5037</v>
      </c>
      <c r="Q4921" s="145" t="str">
        <f t="shared" si="77"/>
        <v>87 - NEXON</v>
      </c>
      <c r="R4921" s="140">
        <v>44672</v>
      </c>
      <c r="S4921" s="140">
        <v>44687</v>
      </c>
    </row>
    <row r="4922" spans="14:19" ht="48">
      <c r="N4922" s="133" t="s">
        <v>9936</v>
      </c>
      <c r="O4922" s="133" t="s">
        <v>9964</v>
      </c>
      <c r="P4922" s="135" t="s">
        <v>5038</v>
      </c>
      <c r="Q4922" s="145" t="str">
        <f t="shared" si="77"/>
        <v>87 - ORADOUR-SUR-VAYRES – AU NORD DE LA D34</v>
      </c>
      <c r="R4922" s="140">
        <v>44672</v>
      </c>
      <c r="S4922" s="140">
        <v>44687</v>
      </c>
    </row>
    <row r="4923" spans="14:19" ht="48">
      <c r="N4923" s="133" t="s">
        <v>9936</v>
      </c>
      <c r="O4923" s="133" t="s">
        <v>9964</v>
      </c>
      <c r="P4923" s="135" t="s">
        <v>5039</v>
      </c>
      <c r="Q4923" s="145" t="str">
        <f t="shared" si="77"/>
        <v>87 - ORADOUR-SUR-VAYRES - AU SUD DE LA D 34</v>
      </c>
      <c r="R4923" s="140">
        <v>44662</v>
      </c>
      <c r="S4923" s="140">
        <v>44726</v>
      </c>
    </row>
    <row r="4924" spans="14:19">
      <c r="N4924" s="133" t="s">
        <v>9936</v>
      </c>
      <c r="O4924" s="133" t="s">
        <v>9965</v>
      </c>
      <c r="P4924" s="135" t="s">
        <v>5040</v>
      </c>
      <c r="Q4924" s="145" t="str">
        <f t="shared" si="77"/>
        <v>87 - PAGEAS</v>
      </c>
      <c r="R4924" s="140">
        <v>44672</v>
      </c>
      <c r="S4924" s="140">
        <v>44687</v>
      </c>
    </row>
    <row r="4925" spans="14:19" ht="48">
      <c r="N4925" s="133" t="s">
        <v>9936</v>
      </c>
      <c r="O4925" s="133" t="s">
        <v>9966</v>
      </c>
      <c r="P4925" s="135" t="s">
        <v>5041</v>
      </c>
      <c r="Q4925" s="145" t="str">
        <f t="shared" si="77"/>
        <v>87 - PENSOL - À L’EST DE LA D 15 ET À L’EST DE LA D 67</v>
      </c>
      <c r="R4925" s="140">
        <v>44662</v>
      </c>
      <c r="S4925" s="140">
        <v>44726</v>
      </c>
    </row>
    <row r="4926" spans="14:19" ht="60">
      <c r="N4926" s="133" t="s">
        <v>9936</v>
      </c>
      <c r="O4926" s="133" t="s">
        <v>9966</v>
      </c>
      <c r="P4926" s="135" t="s">
        <v>5042</v>
      </c>
      <c r="Q4926" s="145" t="str">
        <f t="shared" si="77"/>
        <v>87 - PENSOL - À L’OUEST DE LA D 15 ET À L’OUEST DE LA D 67</v>
      </c>
      <c r="R4926" s="140">
        <v>44666</v>
      </c>
      <c r="S4926" s="140">
        <v>44726</v>
      </c>
    </row>
    <row r="4927" spans="14:19" ht="24">
      <c r="N4927" s="133" t="s">
        <v>9936</v>
      </c>
      <c r="O4927" s="133" t="s">
        <v>9967</v>
      </c>
      <c r="P4927" s="135" t="s">
        <v>5043</v>
      </c>
      <c r="Q4927" s="145" t="str">
        <f t="shared" si="77"/>
        <v>87 - RILHAC-LASTOURS</v>
      </c>
      <c r="R4927" s="140">
        <v>44672</v>
      </c>
      <c r="S4927" s="140">
        <v>44687</v>
      </c>
    </row>
    <row r="4928" spans="14:19" ht="24">
      <c r="N4928" s="133" t="s">
        <v>9936</v>
      </c>
      <c r="O4928" s="133" t="s">
        <v>9968</v>
      </c>
      <c r="P4928" s="135" t="s">
        <v>5044</v>
      </c>
      <c r="Q4928" s="145" t="str">
        <f t="shared" si="77"/>
        <v>87 - ROCHECHOUART</v>
      </c>
      <c r="R4928" s="140">
        <v>44672</v>
      </c>
      <c r="S4928" s="140">
        <v>44687</v>
      </c>
    </row>
    <row r="4929" spans="14:19" ht="24">
      <c r="N4929" s="133" t="s">
        <v>9936</v>
      </c>
      <c r="O4929" s="133" t="s">
        <v>9969</v>
      </c>
      <c r="P4929" s="135" t="s">
        <v>5055</v>
      </c>
      <c r="Q4929" s="145" t="str">
        <f t="shared" si="77"/>
        <v>87 - SAINT PRIEST LIGOURE</v>
      </c>
      <c r="R4929" s="140">
        <v>44672</v>
      </c>
      <c r="S4929" s="140">
        <v>44687</v>
      </c>
    </row>
    <row r="4930" spans="14:19">
      <c r="N4930" s="133" t="s">
        <v>9936</v>
      </c>
      <c r="O4930" s="133" t="s">
        <v>9970</v>
      </c>
      <c r="P4930" s="135" t="s">
        <v>5047</v>
      </c>
      <c r="Q4930" s="145" t="str">
        <f t="shared" si="77"/>
        <v>87 - SAINT-AUVENT</v>
      </c>
      <c r="R4930" s="140">
        <v>44672</v>
      </c>
      <c r="S4930" s="140">
        <v>44687</v>
      </c>
    </row>
    <row r="4931" spans="14:19">
      <c r="N4931" s="133" t="s">
        <v>9936</v>
      </c>
      <c r="O4931" s="133" t="s">
        <v>9971</v>
      </c>
      <c r="P4931" s="135" t="s">
        <v>5048</v>
      </c>
      <c r="Q4931" s="145" t="str">
        <f t="shared" si="77"/>
        <v>87 - SAINT-BAZILE</v>
      </c>
      <c r="R4931" s="140">
        <v>44662</v>
      </c>
      <c r="S4931" s="140">
        <v>44726</v>
      </c>
    </row>
    <row r="4932" spans="14:19">
      <c r="N4932" s="133" t="s">
        <v>9936</v>
      </c>
      <c r="O4932" s="133" t="s">
        <v>9972</v>
      </c>
      <c r="P4932" s="135" t="s">
        <v>5049</v>
      </c>
      <c r="Q4932" s="145" t="str">
        <f t="shared" si="77"/>
        <v>87 - SAINT-CYR</v>
      </c>
      <c r="R4932" s="140">
        <v>44672</v>
      </c>
      <c r="S4932" s="140">
        <v>44687</v>
      </c>
    </row>
    <row r="4933" spans="14:19" ht="24">
      <c r="N4933" s="133" t="s">
        <v>9936</v>
      </c>
      <c r="O4933" s="133" t="s">
        <v>9973</v>
      </c>
      <c r="P4933" s="135" t="s">
        <v>5050</v>
      </c>
      <c r="Q4933" s="145" t="str">
        <f t="shared" si="77"/>
        <v>87 - SAINT-HILAIRE-LES-PLACES</v>
      </c>
      <c r="R4933" s="140">
        <v>44672</v>
      </c>
      <c r="S4933" s="140">
        <v>44726</v>
      </c>
    </row>
    <row r="4934" spans="14:19" ht="72">
      <c r="N4934" s="133" t="s">
        <v>9936</v>
      </c>
      <c r="O4934" s="133" t="s">
        <v>9974</v>
      </c>
      <c r="P4934" s="135" t="s">
        <v>5051</v>
      </c>
      <c r="Q4934" s="145" t="str">
        <f t="shared" si="77"/>
        <v>87 - SAINT-JEAN-LIGOURE – À L’EST ET AU SUD DE LA D15 ET À L’OUEST DE LA D19</v>
      </c>
      <c r="R4934" s="140">
        <v>44672</v>
      </c>
      <c r="S4934" s="140">
        <v>44687</v>
      </c>
    </row>
    <row r="4935" spans="14:19" ht="36">
      <c r="N4935" s="133" t="s">
        <v>9936</v>
      </c>
      <c r="O4935" s="133" t="s">
        <v>9975</v>
      </c>
      <c r="P4935" s="135" t="s">
        <v>5052</v>
      </c>
      <c r="Q4935" s="145" t="str">
        <f t="shared" si="77"/>
        <v>87 - SAINT-LAURENT-SUR-GORRE</v>
      </c>
      <c r="R4935" s="140">
        <v>44672</v>
      </c>
      <c r="S4935" s="140">
        <v>44687</v>
      </c>
    </row>
    <row r="4936" spans="14:19" ht="24">
      <c r="N4936" s="133" t="s">
        <v>9936</v>
      </c>
      <c r="O4936" s="133" t="s">
        <v>9976</v>
      </c>
      <c r="P4936" s="135" t="s">
        <v>5053</v>
      </c>
      <c r="Q4936" s="145" t="str">
        <f t="shared" si="77"/>
        <v>87 - SAINT-MATHIEU</v>
      </c>
      <c r="R4936" s="140">
        <v>44662</v>
      </c>
      <c r="S4936" s="140">
        <v>44726</v>
      </c>
    </row>
    <row r="4937" spans="14:19" ht="36">
      <c r="N4937" s="133" t="s">
        <v>9936</v>
      </c>
      <c r="O4937" s="133" t="s">
        <v>9977</v>
      </c>
      <c r="P4937" s="135" t="s">
        <v>5054</v>
      </c>
      <c r="Q4937" s="145" t="str">
        <f t="shared" si="77"/>
        <v>87 - SAINT-MAURICE-LES-BROUSSES</v>
      </c>
      <c r="R4937" s="140">
        <v>44672</v>
      </c>
      <c r="S4937" s="140">
        <v>44687</v>
      </c>
    </row>
    <row r="4938" spans="14:19" ht="72">
      <c r="N4938" s="133" t="s">
        <v>9936</v>
      </c>
      <c r="O4938" s="133" t="s">
        <v>9978</v>
      </c>
      <c r="P4938" s="135" t="s">
        <v>5056</v>
      </c>
      <c r="Q4938" s="145" t="str">
        <f t="shared" si="77"/>
        <v>87 - SAINT-YRIEIX-LA-PERCHE – À L’EST DE LA D704 ET AU SUD DE LA D901</v>
      </c>
      <c r="R4938" s="140">
        <v>44672</v>
      </c>
      <c r="S4938" s="140">
        <v>44726</v>
      </c>
    </row>
    <row r="4939" spans="14:19" ht="72">
      <c r="N4939" s="133" t="s">
        <v>9936</v>
      </c>
      <c r="O4939" s="133" t="s">
        <v>9978</v>
      </c>
      <c r="P4939" s="135" t="s">
        <v>5057</v>
      </c>
      <c r="Q4939" s="145" t="str">
        <f t="shared" ref="Q4939:Q4943" si="78">CONCATENATE(N4939," - ",P4939)</f>
        <v>87 - SAINT-YRIEIX-LA-PERCHE – À L’OUEST DE LA D704 ET AU NORD DE LA D901</v>
      </c>
      <c r="R4939" s="140">
        <v>44662</v>
      </c>
      <c r="S4939" s="140">
        <v>44666</v>
      </c>
    </row>
    <row r="4940" spans="14:19" ht="48">
      <c r="N4940" s="133" t="s">
        <v>9936</v>
      </c>
      <c r="O4940" s="133" t="s">
        <v>9979</v>
      </c>
      <c r="P4940" s="135" t="s">
        <v>5059</v>
      </c>
      <c r="Q4940" s="145" t="str">
        <f t="shared" si="78"/>
        <v>87 - SEREILHAC – AU SUD DE LA D34 ET DE LA D17</v>
      </c>
      <c r="R4940" s="140">
        <v>44672</v>
      </c>
      <c r="S4940" s="140">
        <v>44687</v>
      </c>
    </row>
    <row r="4941" spans="14:19">
      <c r="N4941" s="133" t="s">
        <v>9936</v>
      </c>
      <c r="O4941" s="133" t="s">
        <v>9980</v>
      </c>
      <c r="P4941" s="135" t="s">
        <v>5060</v>
      </c>
      <c r="Q4941" s="145" t="str">
        <f t="shared" si="78"/>
        <v>87 - VAYRES</v>
      </c>
      <c r="R4941" s="140">
        <v>44662</v>
      </c>
      <c r="S4941" s="140">
        <v>44687</v>
      </c>
    </row>
    <row r="4942" spans="14:19">
      <c r="N4942" s="133" t="s">
        <v>9936</v>
      </c>
      <c r="O4942" s="133" t="s">
        <v>9981</v>
      </c>
      <c r="P4942" s="135" t="s">
        <v>5061</v>
      </c>
      <c r="Q4942" s="145" t="str">
        <f t="shared" si="78"/>
        <v>87 - VIDEIX</v>
      </c>
      <c r="R4942" s="140">
        <v>44672</v>
      </c>
      <c r="S4942" s="140">
        <v>44687</v>
      </c>
    </row>
    <row r="4943" spans="14:19">
      <c r="N4943" s="133" t="s">
        <v>9982</v>
      </c>
      <c r="O4943" s="133" t="s">
        <v>9983</v>
      </c>
      <c r="P4943" s="135" t="s">
        <v>5062</v>
      </c>
      <c r="Q4943" s="145" t="str">
        <f t="shared" si="78"/>
        <v>89 - SENS</v>
      </c>
      <c r="R4943" s="140"/>
      <c r="S4943" s="140"/>
    </row>
    <row r="4956" spans="18:19">
      <c r="R4956" s="132"/>
      <c r="S4956" s="132"/>
    </row>
    <row r="4957" spans="18:19">
      <c r="R4957" s="132"/>
      <c r="S4957" s="132"/>
    </row>
    <row r="4958" spans="18:19">
      <c r="R4958" s="132"/>
      <c r="S4958" s="132"/>
    </row>
    <row r="4959" spans="18:19">
      <c r="R4959" s="132"/>
      <c r="S4959" s="132"/>
    </row>
    <row r="4960" spans="18:19">
      <c r="R4960" s="132"/>
      <c r="S4960" s="132"/>
    </row>
    <row r="4961" spans="18:19">
      <c r="R4961" s="132"/>
      <c r="S4961" s="132"/>
    </row>
    <row r="4962" spans="18:19">
      <c r="R4962" s="132"/>
      <c r="S4962" s="132"/>
    </row>
    <row r="4963" spans="18:19">
      <c r="R4963" s="132"/>
      <c r="S4963" s="132"/>
    </row>
    <row r="4964" spans="18:19">
      <c r="R4964" s="132"/>
      <c r="S4964" s="132"/>
    </row>
    <row r="4965" spans="18:19">
      <c r="R4965" s="132"/>
      <c r="S4965" s="132"/>
    </row>
    <row r="4966" spans="18:19">
      <c r="R4966" s="132"/>
      <c r="S4966" s="132"/>
    </row>
    <row r="4967" spans="18:19">
      <c r="R4967" s="132"/>
      <c r="S4967" s="132"/>
    </row>
    <row r="4968" spans="18:19">
      <c r="R4968" s="132"/>
      <c r="S4968" s="132"/>
    </row>
    <row r="4969" spans="18:19">
      <c r="R4969" s="132"/>
      <c r="S4969" s="132"/>
    </row>
    <row r="4970" spans="18:19">
      <c r="R4970" s="132"/>
      <c r="S4970" s="132"/>
    </row>
    <row r="4971" spans="18:19">
      <c r="R4971" s="132"/>
      <c r="S4971" s="132"/>
    </row>
    <row r="4972" spans="18:19">
      <c r="R4972" s="132"/>
      <c r="S4972" s="132"/>
    </row>
    <row r="4973" spans="18:19">
      <c r="R4973" s="132"/>
      <c r="S4973" s="132"/>
    </row>
    <row r="4974" spans="18:19">
      <c r="R4974" s="132"/>
      <c r="S4974" s="132"/>
    </row>
    <row r="4975" spans="18:19">
      <c r="R4975" s="132"/>
      <c r="S4975" s="132"/>
    </row>
    <row r="4976" spans="18:19">
      <c r="R4976" s="132"/>
      <c r="S4976" s="132"/>
    </row>
    <row r="4977" spans="18:19">
      <c r="R4977" s="132"/>
      <c r="S4977" s="132"/>
    </row>
    <row r="4978" spans="18:19">
      <c r="R4978" s="132"/>
      <c r="S4978" s="132"/>
    </row>
    <row r="4979" spans="18:19">
      <c r="R4979" s="132"/>
      <c r="S4979" s="132"/>
    </row>
    <row r="4980" spans="18:19">
      <c r="R4980" s="132"/>
      <c r="S4980" s="132"/>
    </row>
    <row r="4981" spans="18:19">
      <c r="R4981" s="132"/>
      <c r="S4981" s="132"/>
    </row>
    <row r="4982" spans="18:19">
      <c r="R4982" s="132"/>
      <c r="S4982" s="132"/>
    </row>
    <row r="4983" spans="18:19">
      <c r="R4983" s="132"/>
      <c r="S4983" s="132"/>
    </row>
    <row r="4984" spans="18:19">
      <c r="R4984" s="132"/>
      <c r="S4984" s="132"/>
    </row>
    <row r="4985" spans="18:19">
      <c r="R4985" s="132"/>
      <c r="S4985" s="132"/>
    </row>
    <row r="4986" spans="18:19">
      <c r="R4986" s="132"/>
      <c r="S4986" s="132"/>
    </row>
    <row r="4987" spans="18:19">
      <c r="R4987" s="132"/>
      <c r="S4987" s="132"/>
    </row>
    <row r="4988" spans="18:19">
      <c r="R4988" s="132"/>
      <c r="S4988" s="132"/>
    </row>
    <row r="4989" spans="18:19">
      <c r="R4989" s="132"/>
      <c r="S4989" s="132"/>
    </row>
    <row r="4990" spans="18:19">
      <c r="R4990" s="132"/>
      <c r="S4990" s="132"/>
    </row>
    <row r="4991" spans="18:19">
      <c r="R4991" s="132"/>
      <c r="S4991" s="132"/>
    </row>
    <row r="4992" spans="18:19">
      <c r="R4992" s="132"/>
      <c r="S4992" s="132"/>
    </row>
    <row r="4993" spans="18:19">
      <c r="R4993" s="132"/>
      <c r="S4993" s="132"/>
    </row>
    <row r="4994" spans="18:19">
      <c r="R4994" s="132"/>
      <c r="S4994" s="132"/>
    </row>
    <row r="4995" spans="18:19">
      <c r="R4995" s="132"/>
      <c r="S4995" s="132"/>
    </row>
    <row r="4996" spans="18:19">
      <c r="R4996" s="132"/>
      <c r="S4996" s="132"/>
    </row>
    <row r="4997" spans="18:19">
      <c r="R4997" s="132"/>
      <c r="S4997" s="132"/>
    </row>
    <row r="4998" spans="18:19">
      <c r="R4998" s="132"/>
      <c r="S4998" s="132"/>
    </row>
    <row r="4999" spans="18:19">
      <c r="R4999" s="132"/>
      <c r="S4999" s="132"/>
    </row>
    <row r="5000" spans="18:19">
      <c r="R5000" s="132"/>
      <c r="S5000" s="132"/>
    </row>
    <row r="5001" spans="18:19">
      <c r="R5001" s="132"/>
      <c r="S5001" s="132"/>
    </row>
    <row r="5002" spans="18:19">
      <c r="R5002" s="132"/>
      <c r="S5002" s="132"/>
    </row>
    <row r="5003" spans="18:19">
      <c r="R5003" s="132"/>
      <c r="S5003" s="132"/>
    </row>
    <row r="5004" spans="18:19">
      <c r="R5004" s="132"/>
      <c r="S5004" s="132"/>
    </row>
    <row r="5005" spans="18:19">
      <c r="R5005" s="132"/>
      <c r="S5005" s="132"/>
    </row>
  </sheetData>
  <sheetProtection sheet="1" objects="1" scenarios="1"/>
  <autoFilter ref="N9:S4933">
    <sortState ref="N10:S4932">
      <sortCondition ref="N9:N4932"/>
    </sortState>
  </autoFilter>
  <pageMargins left="0.4375" right="0.343055555555556" top="0.196527777777778" bottom="0.33541666666666697" header="0.196527777777778" footer="0.196527777777778"/>
  <pageSetup paperSize="77" scale="70" pageOrder="overThenDown" orientation="landscape" horizontalDpi="300" verticalDpi="300" r:id="rId1"/>
  <headerFooter>
    <oddFooter>&amp;L&amp;"Arial,Normal"&amp;10&amp;Kffffff&amp;F&amp;C&amp;"Arial,Normal"&amp;10&amp;KffffffPage &amp;P/&amp;N</oddFooter>
  </headerFooter>
</worksheet>
</file>

<file path=docProps/app.xml><?xml version="1.0" encoding="utf-8"?>
<Properties xmlns="http://schemas.openxmlformats.org/officeDocument/2006/extended-properties" xmlns:vt="http://schemas.openxmlformats.org/officeDocument/2006/docPropsVTypes">
  <Template/>
  <TotalTime>13</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Synthèse</vt:lpstr>
      <vt:lpstr>Palmi-Fil_Longue_ITAVI</vt:lpstr>
      <vt:lpstr>Palmi-Autres</vt:lpstr>
      <vt:lpstr>Gallus-Fil_Longue_ITAVI</vt:lpstr>
      <vt:lpstr>Gallus-Autres</vt:lpstr>
      <vt:lpstr>PoulesPondeuses</vt:lpstr>
      <vt:lpstr>Gibier-Cas_E</vt:lpstr>
      <vt:lpstr>param</vt:lpstr>
      <vt:lpstr>Synthèse!Print_Area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LAUGE Vanessa</dc:creator>
  <dc:description/>
  <cp:lastModifiedBy>LAUGE Vanessa</cp:lastModifiedBy>
  <cp:revision>4</cp:revision>
  <cp:lastPrinted>2023-01-12T13:19:39Z</cp:lastPrinted>
  <dcterms:created xsi:type="dcterms:W3CDTF">2022-12-21T09:58:28Z</dcterms:created>
  <dcterms:modified xsi:type="dcterms:W3CDTF">2023-02-16T13:57:52Z</dcterms:modified>
  <dc:language>fr-FR</dc:language>
</cp:coreProperties>
</file>