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FRANCEAGRIMER\ENTITE\INTV\SIIF\U_GCA\GECRI\2024-BIO2\Réglementaire\"/>
    </mc:Choice>
  </mc:AlternateContent>
  <bookViews>
    <workbookView xWindow="0" yWindow="0" windowWidth="23040" windowHeight="9195"/>
  </bookViews>
  <sheets>
    <sheet name="annexe1 BIO2" sheetId="4" r:id="rId1"/>
    <sheet name="METHODO PREVISIONNEL" sheetId="5" r:id="rId2"/>
  </sheets>
  <definedNames>
    <definedName name="_xlnm.Print_Area" localSheetId="0">'annexe1 BIO2'!$A$1:$E$55</definedName>
  </definedNames>
  <calcPr calcId="152511"/>
  <customWorkbookViews>
    <customWorkbookView name="MARCHAU Sophie - Affichage personnalisé" guid="{608FF7DE-89C1-407D-A4DD-3203A64ADB35}" mergeInterval="0" personalView="1" maximized="1" xWindow="-8" yWindow="-8" windowWidth="1696" windowHeight="102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5" l="1"/>
  <c r="B17" i="5"/>
  <c r="B8" i="5"/>
  <c r="B7" i="5"/>
  <c r="E9" i="5"/>
  <c r="E5" i="5" s="1"/>
  <c r="F5" i="5"/>
  <c r="E19" i="5"/>
  <c r="E15" i="5" s="1"/>
  <c r="F15" i="5" l="1"/>
  <c r="D32" i="4"/>
  <c r="D28" i="4" l="1"/>
  <c r="D27" i="4"/>
  <c r="B36" i="4" l="1"/>
  <c r="B37" i="4" s="1"/>
  <c r="B33" i="4"/>
  <c r="D33" i="4" s="1"/>
  <c r="D36" i="4" l="1"/>
  <c r="B35" i="4"/>
  <c r="D35" i="4" l="1"/>
  <c r="B34" i="4"/>
  <c r="D34" i="4" s="1"/>
  <c r="D37" i="4" l="1"/>
  <c r="E32" i="4" l="1"/>
  <c r="B38" i="4" s="1"/>
  <c r="C38" i="4" s="1"/>
  <c r="B39" i="4" l="1"/>
  <c r="C39" i="4" s="1"/>
  <c r="E38" i="4"/>
  <c r="D38" i="4"/>
</calcChain>
</file>

<file path=xl/sharedStrings.xml><?xml version="1.0" encoding="utf-8"?>
<sst xmlns="http://schemas.openxmlformats.org/spreadsheetml/2006/main" count="129" uniqueCount="103">
  <si>
    <t>Raison sociale du demandeur :</t>
  </si>
  <si>
    <t>SIRET :</t>
  </si>
  <si>
    <t>Date :</t>
  </si>
  <si>
    <t>Nom  du signataire :</t>
  </si>
  <si>
    <t>Cachet et signature :</t>
  </si>
  <si>
    <t>IL APPARTIENT AU DEMANDEUR DE L’AIDE DE VERIFIER LA BONNE COMPLETUDE DE CE DOCUMENT AVANT DEPOT DE LA DEMANDE DANS LE TELESERVICE</t>
  </si>
  <si>
    <t>renseigner les champs en jaune</t>
  </si>
  <si>
    <t>document à télécharger dans le téléservice en PDF signé et en version tableur (excel/ODS)</t>
  </si>
  <si>
    <t>Référence calculée</t>
  </si>
  <si>
    <t>CONTRÔLE ELIGIBILITÉ</t>
  </si>
  <si>
    <t>AUTOMATIQUE</t>
  </si>
  <si>
    <t>Eligibilité</t>
  </si>
  <si>
    <t>Respect critères</t>
  </si>
  <si>
    <t>Autres aides demandées ou percues dans le cadre du régime Ukraine</t>
  </si>
  <si>
    <t xml:space="preserve">si oui, déclarer le montant total en € </t>
  </si>
  <si>
    <t>Doit être &gt;=20% par rapport à la référence</t>
  </si>
  <si>
    <t xml:space="preserve"> PERTE D’EBE éligible</t>
  </si>
  <si>
    <t>Aide calculée</t>
  </si>
  <si>
    <r>
      <t xml:space="preserve">Aide maximum plafonnée cadre temporaire Ukraine </t>
    </r>
    <r>
      <rPr>
        <b/>
        <u/>
        <sz val="10"/>
        <color rgb="FF00000A"/>
        <rFont val="Calibri"/>
        <family val="2"/>
        <scheme val="minor"/>
      </rPr>
      <t>si activité agricole primaire</t>
    </r>
  </si>
  <si>
    <t>indiquer ici le nom des aides le cas échéant</t>
  </si>
  <si>
    <t>en cas de récent installé (RI) avec une seule référence 2, ne rien saisir dans cette colonne</t>
  </si>
  <si>
    <t xml:space="preserve">si oui préciser le type d'évolution </t>
  </si>
  <si>
    <t>Aide Filière Biologique 2024 -Décision FranceAgriMer INTV-GECRI-2024-14</t>
  </si>
  <si>
    <t xml:space="preserve">Taux de spécialisation </t>
  </si>
  <si>
    <t>A renseigner</t>
  </si>
  <si>
    <t>les exploitations ayant une activité viticoles dans les départements suivants sont inéligibles: 04,05,06,07,09, 11,12,13,24,26,30,31,32,33,34,40,46,47,48,64,65,66,69,81,82,83,84</t>
  </si>
  <si>
    <t>début: (jj/mm/aaaa):</t>
  </si>
  <si>
    <t>fin : (jj/mm/aaaa):</t>
  </si>
  <si>
    <t>Date installation (jj/mm/aaaa)</t>
  </si>
  <si>
    <t>A renseigner (saisir ici)</t>
  </si>
  <si>
    <t>OBLIGATOIREMENT A RENSEIGNER CI-DESSOUS</t>
  </si>
  <si>
    <t>Dates des exercices de référence utilisé</t>
  </si>
  <si>
    <t xml:space="preserve"> REF 1 début (jj/mm/aaaa)  -fin  (jj/mm/aaaa)::</t>
  </si>
  <si>
    <t>la signature électronique est recevable</t>
  </si>
  <si>
    <t>Taux de perte EBE</t>
  </si>
  <si>
    <r>
      <t>référence 1:exercice comptable cloturé
entre 01/06/2018 et 31/05/2019
ou cas particulier RI</t>
    </r>
    <r>
      <rPr>
        <vertAlign val="superscript"/>
        <sz val="10"/>
        <color rgb="FF00000A"/>
        <rFont val="Calibri"/>
        <family val="2"/>
        <scheme val="minor"/>
      </rPr>
      <t/>
    </r>
  </si>
  <si>
    <t xml:space="preserve">référence 2: exercice comptable cloturé
 entre 01/06/2019 et 31/05/2020
ou cas particulier RI </t>
  </si>
  <si>
    <r>
      <rPr>
        <b/>
        <u/>
        <sz val="10"/>
        <color rgb="FF00000A"/>
        <rFont val="Calibri"/>
        <family val="2"/>
        <scheme val="minor"/>
      </rPr>
      <t>Exercice indemnisé</t>
    </r>
    <r>
      <rPr>
        <b/>
        <sz val="10"/>
        <color rgb="FF00000A"/>
        <rFont val="Calibri"/>
        <family val="2"/>
        <scheme val="minor"/>
      </rPr>
      <t xml:space="preserve">
exercice comptable cloturé 
entre 01/06/2023 et 31/05/2024
ou cas particulier RI </t>
    </r>
  </si>
  <si>
    <t>commentaires:</t>
  </si>
  <si>
    <t>date installation si RI</t>
  </si>
  <si>
    <t>Taux de perte CA</t>
  </si>
  <si>
    <t>Aide finale plafonnée</t>
  </si>
  <si>
    <t>NON</t>
  </si>
  <si>
    <t xml:space="preserve">exercice(s) comptable(s)  clos entre le 1er juin 2018 et le 31 mai 2020. </t>
  </si>
  <si>
    <t>Récent installé (RI)</t>
  </si>
  <si>
    <t>si RI: possibilité de saisir 2 exercices  consécutifs clôturés entre le 01/06/2019 et le 31/05/2023  ou l’unique exercice  clôturé entre le 01/06/2022 et le 31/05/2023 OU les valeurs prévisionnelles du PE/business plancouvrant la période de l’exercice indemnisé OU les valeurs historiques en cas de reprise.</t>
  </si>
  <si>
    <t xml:space="preserve"> 50%*perte EBE
doit etre supérieure au seuil de 1000euros</t>
  </si>
  <si>
    <t>Doit être strictement supérieur à 85%</t>
  </si>
  <si>
    <t xml:space="preserve"> REF 2 début (jj/mm/aaaa)  -fin  (jj/mm/aaaa)::</t>
  </si>
  <si>
    <t>type de référence utilisé (liste déroulante de choix)</t>
  </si>
  <si>
    <t xml:space="preserve">preciser ici les valeurs réelles et le calcul appliqué </t>
  </si>
  <si>
    <r>
      <rPr>
        <b/>
        <sz val="11"/>
        <color theme="1"/>
        <rFont val="Calibri"/>
        <family val="2"/>
        <scheme val="minor"/>
      </rPr>
      <t xml:space="preserve">Si des valeur prévisionnelles sont utilisées du fait d'une cloture tardive récente ou non faite ou si installation depuis moins de 12 mois: </t>
    </r>
    <r>
      <rPr>
        <sz val="11"/>
        <color theme="1"/>
        <rFont val="Calibri"/>
        <family val="2"/>
        <scheme val="minor"/>
      </rPr>
      <t xml:space="preserve">
préciser les  élements utilisés pour le calcul du prévisionnel.</t>
    </r>
  </si>
  <si>
    <t>plafonds: 30 000€ ou 40 000€ pour les JA/RI</t>
  </si>
  <si>
    <r>
      <t xml:space="preserve">CA Agriculture Biologique de la période indemnisée </t>
    </r>
    <r>
      <rPr>
        <b/>
        <sz val="10"/>
        <color rgb="FF00000A"/>
        <rFont val="Calibri"/>
        <family val="2"/>
        <scheme val="minor"/>
      </rPr>
      <t xml:space="preserve">si le certificat indique des productions non bio sur l'exploitation </t>
    </r>
    <r>
      <rPr>
        <b/>
        <sz val="10"/>
        <color rgb="FFFF0000"/>
        <rFont val="Calibri"/>
        <family val="2"/>
        <scheme val="minor"/>
      </rPr>
      <t>(non spécialisée à 100% en Agriculture biologique</t>
    </r>
    <r>
      <rPr>
        <b/>
        <sz val="10"/>
        <color rgb="FF00000A"/>
        <rFont val="Calibri"/>
        <family val="2"/>
        <scheme val="minor"/>
      </rPr>
      <t xml:space="preserve"> sur le certificat):</t>
    </r>
  </si>
  <si>
    <r>
      <t>DONNEES COMPTABLES</t>
    </r>
    <r>
      <rPr>
        <b/>
        <sz val="16"/>
        <color rgb="FF0070C0"/>
        <rFont val="Calibri"/>
        <family val="2"/>
        <scheme val="minor"/>
      </rPr>
      <t>*</t>
    </r>
  </si>
  <si>
    <t>* les activités relevant de la pêche et de l’aquaculture et les  activités annexes qui ne relèvent pas de l’activité agricole du type hébergement, activités touristiques ou éducatives, stockage, etc. sont inéligibles</t>
  </si>
  <si>
    <t>Attestation du comptable:</t>
  </si>
  <si>
    <t>Encadrement temporaire de crise pour les mesures d’aide d’État visant à soutenir l’économie à la suite de l’agression de la Russie contre l’Ukraine. (les aides de minimis ne sont pas concernée, les aides BIO 2023 sont à déclarer  ici )</t>
  </si>
  <si>
    <t>Changement de période de référence suite à évolution</t>
  </si>
  <si>
    <r>
      <t xml:space="preserve">valeurs à renseigner en euros </t>
    </r>
    <r>
      <rPr>
        <b/>
        <sz val="12"/>
        <color theme="1"/>
        <rFont val="Arial"/>
        <family val="2"/>
      </rPr>
      <t>(€)
VALEURS ENTIERES</t>
    </r>
  </si>
  <si>
    <t>l'installation doit être au plus tard le  01/06/2023, sinon inéligible</t>
  </si>
  <si>
    <r>
      <t>Doit êtr</t>
    </r>
    <r>
      <rPr>
        <sz val="9"/>
        <color theme="1"/>
        <rFont val="Arial"/>
        <family val="2"/>
      </rPr>
      <t>e au plus tard le</t>
    </r>
    <r>
      <rPr>
        <sz val="9"/>
        <color rgb="FF00000A"/>
        <rFont val="Arial"/>
        <family val="2"/>
      </rPr>
      <t xml:space="preserve"> 01/06/2023, sinon INELIGIBLE</t>
    </r>
  </si>
  <si>
    <t>l'exercice comptable doit etre clos entre le 01/06/2023 et le 31/05/2024. Dans le cas où la clotûre intervient en début d’année 2024 et plus tard le 31 mai 2024, des valeurs prévisionnelles pourront  être établies pour les demandeurs concernés . Voir FAQ</t>
  </si>
  <si>
    <r>
      <t xml:space="preserve">voir FAQ, concerne uniquement les agrandissements,réduction/ changement de production/activité avec </t>
    </r>
    <r>
      <rPr>
        <b/>
        <sz val="9"/>
        <rFont val="Calibri"/>
        <family val="2"/>
        <scheme val="minor"/>
      </rPr>
      <t xml:space="preserve">au moins un exercice de reference complet </t>
    </r>
  </si>
  <si>
    <t>Le demandeur a-t-il une activité viticole sous le meme SIREN?</t>
  </si>
  <si>
    <t>CA Total eligible 
(facultatif si pertes EBE &gt;=20%)</t>
  </si>
  <si>
    <t>V1.1</t>
  </si>
  <si>
    <r>
      <rPr>
        <b/>
        <sz val="11"/>
        <rFont val="Calibri"/>
        <family val="2"/>
        <scheme val="minor"/>
      </rPr>
      <t xml:space="preserve">la méthode est unique: </t>
    </r>
    <r>
      <rPr>
        <sz val="11"/>
        <rFont val="Calibri"/>
        <family val="2"/>
        <scheme val="minor"/>
      </rPr>
      <t xml:space="preserve">VOIR FAQ </t>
    </r>
  </si>
  <si>
    <t>l'exercice est il clos au 31/12/2023?</t>
  </si>
  <si>
    <t>micro-BA sans comptabilité de gestion </t>
  </si>
  <si>
    <t>Nom de la structure  d’exercice ( professionnelle (Cabinets d'expertise-comptable , AGC, commissaires aux comptes) :</t>
  </si>
  <si>
    <t>atteste les éléments comptables renseignés ci-dessus dans le cadre du dispositif encadré par la décision INTV-GECRI-2024-14.</t>
  </si>
  <si>
    <t>commentaires</t>
  </si>
  <si>
    <t>si oui utilisation de la méhode prévue dans le 2eme onglet</t>
  </si>
  <si>
    <t>V=CApartielN*100/CApartielN-1</t>
  </si>
  <si>
    <t>variation de CA %</t>
  </si>
  <si>
    <t>CApartielN-1</t>
  </si>
  <si>
    <t>période de réalisation miroir N-1</t>
  </si>
  <si>
    <t>CApartielN</t>
  </si>
  <si>
    <t>période de réalisation N</t>
  </si>
  <si>
    <t xml:space="preserve">dates exercice N-1 complet ou PE </t>
  </si>
  <si>
    <t xml:space="preserve">indiqué par le comptable </t>
  </si>
  <si>
    <t xml:space="preserve">CAprev=CAN-1 * V
EBEprev=EBEN-1 *  V </t>
  </si>
  <si>
    <t>dates exercice N complet</t>
  </si>
  <si>
    <t xml:space="preserve">à reporter dans l'attestation </t>
  </si>
  <si>
    <t>calculé</t>
  </si>
  <si>
    <t>EBE</t>
  </si>
  <si>
    <t>CA</t>
  </si>
  <si>
    <t>variable</t>
  </si>
  <si>
    <t xml:space="preserve">fin </t>
  </si>
  <si>
    <t>début</t>
  </si>
  <si>
    <t>exemple chiffré</t>
  </si>
  <si>
    <t xml:space="preserve">EXEMPLE </t>
  </si>
  <si>
    <r>
      <rPr>
        <b/>
        <u/>
        <sz val="11"/>
        <color rgb="FFFF0000"/>
        <rFont val="Calibri"/>
        <family val="2"/>
        <scheme val="minor"/>
      </rPr>
      <t xml:space="preserve">Méthode de calcul du prévisionnel : </t>
    </r>
    <r>
      <rPr>
        <sz val="11"/>
        <color theme="1"/>
        <rFont val="Calibri"/>
        <family val="2"/>
        <scheme val="minor"/>
      </rPr>
      <t xml:space="preserve">
</t>
    </r>
    <r>
      <rPr>
        <b/>
        <sz val="11"/>
        <color theme="1"/>
        <rFont val="Calibri"/>
        <family val="2"/>
        <scheme val="minor"/>
      </rPr>
      <t xml:space="preserve">Sont concernées les comptabilités qui clôturent en 2024 (et au plus tard le 31 mai 2024). </t>
    </r>
    <r>
      <rPr>
        <sz val="11"/>
        <color theme="1"/>
        <rFont val="Calibri"/>
        <family val="2"/>
        <scheme val="minor"/>
      </rPr>
      <t xml:space="preserve">Pour les comptabilités clôturées entre le 1er juin 2023 et le 31 décembre 2023, les données réelles sont exigées. Cette méthode est appliquée par les structures d’exercice professionnel comptable à la demande de l’administration. Aucune révision des valeurs prévisionnelles sur la base du réel ne sera faite </t>
    </r>
    <r>
      <rPr>
        <i/>
        <sz val="11"/>
        <color theme="1"/>
        <rFont val="Calibri"/>
        <family val="2"/>
        <scheme val="minor"/>
      </rPr>
      <t xml:space="preserve">a posteriori. </t>
    </r>
    <r>
      <rPr>
        <sz val="11"/>
        <color theme="1"/>
        <rFont val="Calibri"/>
        <family val="2"/>
        <scheme val="minor"/>
      </rPr>
      <t xml:space="preserve">
</t>
    </r>
    <r>
      <rPr>
        <b/>
        <u/>
        <sz val="11"/>
        <color theme="1"/>
        <rFont val="Calibri"/>
        <family val="2"/>
        <scheme val="minor"/>
      </rPr>
      <t>calcul d'une variation de Chiffre d'Affaires:</t>
    </r>
    <r>
      <rPr>
        <sz val="11"/>
        <color theme="1"/>
        <rFont val="Calibri"/>
        <family val="2"/>
        <scheme val="minor"/>
      </rPr>
      <t xml:space="preserve">
1-Etablissement du CA réel sur la période courant du début de l’exercice indemnisé jusqu’au 31/12/2023 : CApartielN 
2-Etablissement du CA réel sur la même période (miroir) sur l’exercice précédent (début exercice n-1 au 31/12/2022) :  CApartielN-1 
3-Calcul du ratio (V) variation du CA : CApartielN/ CApartielN -1 
</t>
    </r>
    <r>
      <rPr>
        <b/>
        <u/>
        <sz val="11"/>
        <color theme="1"/>
        <rFont val="Calibri"/>
        <family val="2"/>
        <scheme val="minor"/>
      </rPr>
      <t>calcul des données prévisionnelles pour l'exercice indemnisé:</t>
    </r>
    <r>
      <rPr>
        <sz val="11"/>
        <color theme="1"/>
        <rFont val="Calibri"/>
        <family val="2"/>
        <scheme val="minor"/>
      </rPr>
      <t xml:space="preserve">
 CA prévisionnel (CAprev)= CAN-1 * V 
EBE prévisionnel (EBEprev)=EBEN-1 * V</t>
    </r>
  </si>
  <si>
    <t>CAN-1                        ///            EBEN-1</t>
  </si>
  <si>
    <t>si oui utilisation des données réelles</t>
  </si>
  <si>
    <t>Dates réelles de l'exercice comptable indemnisé</t>
  </si>
  <si>
    <t>Doit être &gt;=20% par rapport à la référence pour l'éligbilité</t>
  </si>
  <si>
    <t>EBE référence-EBE exercice indemnisé: doit être &gt;0</t>
  </si>
  <si>
    <r>
      <t xml:space="preserve">EBE TOTAL éligible
</t>
    </r>
    <r>
      <rPr>
        <sz val="8"/>
        <color rgb="FF00000A"/>
        <rFont val="Calibri"/>
        <family val="2"/>
        <scheme val="minor"/>
      </rPr>
      <t>( si micro BA sans comptabilité de gestion: indiquez la marge brute augmentée des subventions)</t>
    </r>
  </si>
  <si>
    <t>Annexe 1: ATTESTATION COMPTABLE (V2)
A completer et signer  par le comptable (expert-comptable, Association de Gestion et de Comptabilité ou Commissaire aux comptes)</t>
  </si>
  <si>
    <t>si oui, il est possible de remplacer  l'EBE par la marge brute de l’exploitation à laquelle sont ajoutées les subventions et aides perçues</t>
  </si>
  <si>
    <t>si non, le calcul du prévisionnel est il utilisé?</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</si>
</sst>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0.000%"/>
    <numFmt numFmtId="166" formatCode="00000000000000"/>
    <numFmt numFmtId="167" formatCode="_-* #,##0\ &quot;€&quot;_-;\-* #,##0\ &quot;€&quot;_-;_-* &quot;-&quot;??\ &quot;€&quot;_-;_-@_-"/>
  </numFmts>
  <fonts count="45" x14ac:knownFonts="1">
    <font>
      <sz val="11"/>
      <color theme="1"/>
      <name val="Calibri"/>
      <family val="2"/>
      <scheme val="minor"/>
    </font>
    <font>
      <sz val="10"/>
      <color rgb="FF00000A"/>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b/>
      <sz val="14"/>
      <name val="Calibri"/>
      <family val="2"/>
      <scheme val="minor"/>
    </font>
    <font>
      <i/>
      <sz val="11"/>
      <color theme="1"/>
      <name val="Calibri"/>
      <family val="2"/>
      <scheme val="minor"/>
    </font>
    <font>
      <b/>
      <sz val="11"/>
      <color rgb="FF000000"/>
      <name val="Calibri"/>
      <family val="2"/>
      <scheme val="minor"/>
    </font>
    <font>
      <i/>
      <sz val="11"/>
      <color rgb="FF000000"/>
      <name val="Calibri"/>
      <family val="2"/>
      <scheme val="minor"/>
    </font>
    <font>
      <sz val="8"/>
      <color rgb="FF00B050"/>
      <name val="Calibri"/>
      <family val="2"/>
      <scheme val="minor"/>
    </font>
    <font>
      <i/>
      <sz val="9"/>
      <color rgb="FFFF0000"/>
      <name val="Calibri"/>
      <family val="2"/>
      <scheme val="minor"/>
    </font>
    <font>
      <b/>
      <sz val="10"/>
      <color rgb="FF00000A"/>
      <name val="Calibri"/>
      <family val="2"/>
      <scheme val="minor"/>
    </font>
    <font>
      <b/>
      <sz val="11"/>
      <name val="Calibri"/>
      <family val="2"/>
      <scheme val="minor"/>
    </font>
    <font>
      <vertAlign val="superscript"/>
      <sz val="10"/>
      <color rgb="FF00000A"/>
      <name val="Calibri"/>
      <family val="2"/>
      <scheme val="minor"/>
    </font>
    <font>
      <b/>
      <sz val="16"/>
      <color theme="1"/>
      <name val="Calibri"/>
      <family val="2"/>
      <scheme val="minor"/>
    </font>
    <font>
      <sz val="10"/>
      <color rgb="FFFF0000"/>
      <name val="Calibri"/>
      <family val="2"/>
      <scheme val="minor"/>
    </font>
    <font>
      <sz val="9"/>
      <color theme="1"/>
      <name val="Calibri"/>
      <family val="2"/>
      <scheme val="minor"/>
    </font>
    <font>
      <sz val="11"/>
      <color rgb="FF00B050"/>
      <name val="Calibri"/>
      <family val="2"/>
      <scheme val="minor"/>
    </font>
    <font>
      <b/>
      <u/>
      <sz val="10"/>
      <color rgb="FF00000A"/>
      <name val="Calibri"/>
      <family val="2"/>
      <scheme val="minor"/>
    </font>
    <font>
      <sz val="9"/>
      <name val="Calibri"/>
      <family val="2"/>
      <scheme val="minor"/>
    </font>
    <font>
      <b/>
      <sz val="12"/>
      <color rgb="FF00B050"/>
      <name val="Calibri"/>
      <family val="2"/>
      <scheme val="minor"/>
    </font>
    <font>
      <b/>
      <sz val="10"/>
      <color theme="1"/>
      <name val="Calibri"/>
      <family val="2"/>
      <scheme val="minor"/>
    </font>
    <font>
      <sz val="9"/>
      <color rgb="FFFF0000"/>
      <name val="Calibri"/>
      <family val="2"/>
      <scheme val="minor"/>
    </font>
    <font>
      <sz val="11"/>
      <color theme="0"/>
      <name val="Calibri"/>
      <family val="2"/>
      <scheme val="minor"/>
    </font>
    <font>
      <sz val="9"/>
      <color rgb="FF00000A"/>
      <name val="Arial"/>
      <family val="2"/>
    </font>
    <font>
      <sz val="8"/>
      <color rgb="FF00000A"/>
      <name val="Calibri"/>
      <family val="2"/>
      <scheme val="minor"/>
    </font>
    <font>
      <sz val="8"/>
      <color theme="1"/>
      <name val="Calibri"/>
      <family val="2"/>
      <scheme val="minor"/>
    </font>
    <font>
      <b/>
      <sz val="9"/>
      <color theme="1"/>
      <name val="Calibri"/>
      <family val="2"/>
      <scheme val="minor"/>
    </font>
    <font>
      <sz val="9"/>
      <color theme="1"/>
      <name val="Arial"/>
      <family val="2"/>
    </font>
    <font>
      <b/>
      <sz val="10"/>
      <color rgb="FFFF0000"/>
      <name val="Calibri"/>
      <family val="2"/>
      <scheme val="minor"/>
    </font>
    <font>
      <sz val="11"/>
      <name val="Calibri"/>
      <family val="2"/>
      <scheme val="minor"/>
    </font>
    <font>
      <b/>
      <sz val="9"/>
      <color theme="1"/>
      <name val="Arial"/>
      <family val="2"/>
    </font>
    <font>
      <b/>
      <sz val="12"/>
      <color theme="1"/>
      <name val="Arial"/>
      <family val="2"/>
    </font>
    <font>
      <sz val="9"/>
      <color rgb="FF00B0F0"/>
      <name val="Calibri"/>
      <family val="2"/>
      <scheme val="minor"/>
    </font>
    <font>
      <sz val="11"/>
      <color rgb="FF0070C0"/>
      <name val="Calibri"/>
      <family val="2"/>
      <scheme val="minor"/>
    </font>
    <font>
      <b/>
      <sz val="16"/>
      <color rgb="FF0070C0"/>
      <name val="Calibri"/>
      <family val="2"/>
      <scheme val="minor"/>
    </font>
    <font>
      <b/>
      <sz val="9"/>
      <name val="Calibri"/>
      <family val="2"/>
      <scheme val="minor"/>
    </font>
    <font>
      <sz val="9"/>
      <color rgb="FF0070C0"/>
      <name val="Calibri"/>
      <family val="2"/>
      <scheme val="minor"/>
    </font>
    <font>
      <b/>
      <sz val="11"/>
      <color theme="5" tint="-0.499984740745262"/>
      <name val="Calibri"/>
      <family val="2"/>
      <scheme val="minor"/>
    </font>
    <font>
      <i/>
      <sz val="10"/>
      <color rgb="FF00000A"/>
      <name val="Calibri"/>
      <family val="2"/>
      <scheme val="minor"/>
    </font>
    <font>
      <b/>
      <i/>
      <sz val="11"/>
      <color theme="1"/>
      <name val="Calibri"/>
      <family val="2"/>
      <scheme val="minor"/>
    </font>
    <font>
      <b/>
      <u/>
      <sz val="11"/>
      <color rgb="FFFF0000"/>
      <name val="Calibri"/>
      <family val="2"/>
      <scheme val="minor"/>
    </font>
    <font>
      <b/>
      <u/>
      <sz val="11"/>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8" tint="0.79998168889431442"/>
        <bgColor rgb="FFFFFF00"/>
      </patternFill>
    </fill>
    <fill>
      <patternFill patternType="solid">
        <fgColor theme="0" tint="-0.249977111117893"/>
        <bgColor indexed="64"/>
      </patternFill>
    </fill>
    <fill>
      <patternFill patternType="solid">
        <fgColor theme="0" tint="-0.249977111117893"/>
        <bgColor rgb="FFFFE699"/>
      </patternFill>
    </fill>
    <fill>
      <patternFill patternType="solid">
        <fgColor theme="7" tint="0.59999389629810485"/>
        <bgColor indexed="64"/>
      </patternFill>
    </fill>
    <fill>
      <patternFill patternType="solid">
        <fgColor theme="7" tint="0.59999389629810485"/>
        <bgColor rgb="FFFFE699"/>
      </patternFill>
    </fill>
    <fill>
      <patternFill patternType="solid">
        <fgColor rgb="FF92D05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auto="1"/>
      </top>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200">
    <xf numFmtId="0" fontId="0" fillId="0" borderId="0" xfId="0"/>
    <xf numFmtId="0" fontId="0" fillId="0" borderId="0" xfId="0"/>
    <xf numFmtId="0" fontId="0" fillId="0" borderId="0" xfId="0" applyBorder="1"/>
    <xf numFmtId="0" fontId="0" fillId="0" borderId="0" xfId="0" applyFont="1" applyFill="1" applyBorder="1" applyProtection="1">
      <protection locked="0"/>
    </xf>
    <xf numFmtId="0" fontId="0" fillId="0" borderId="0" xfId="0" applyFont="1"/>
    <xf numFmtId="0" fontId="0" fillId="0" borderId="0" xfId="0" applyFont="1" applyBorder="1"/>
    <xf numFmtId="0" fontId="0" fillId="0" borderId="0" xfId="0" applyFill="1"/>
    <xf numFmtId="10" fontId="11" fillId="0" borderId="1" xfId="1" applyNumberFormat="1" applyFont="1" applyFill="1" applyBorder="1" applyAlignment="1">
      <alignment horizontal="center" wrapText="1"/>
    </xf>
    <xf numFmtId="0" fontId="16" fillId="0" borderId="1" xfId="0" applyFont="1" applyFill="1" applyBorder="1" applyAlignment="1">
      <alignment horizontal="center" wrapText="1"/>
    </xf>
    <xf numFmtId="0" fontId="16" fillId="4" borderId="1" xfId="0" applyFont="1" applyFill="1" applyBorder="1" applyAlignment="1">
      <alignment horizontal="center" vertical="center" wrapText="1"/>
    </xf>
    <xf numFmtId="0" fontId="18" fillId="6" borderId="1" xfId="0" applyFont="1" applyFill="1" applyBorder="1" applyAlignment="1" applyProtection="1">
      <alignment horizontal="center" vertical="center"/>
      <protection locked="0"/>
    </xf>
    <xf numFmtId="0" fontId="0" fillId="0" borderId="2" xfId="0" applyFont="1" applyBorder="1" applyProtection="1">
      <protection locked="0"/>
    </xf>
    <xf numFmtId="0" fontId="0" fillId="0" borderId="3" xfId="0" applyFont="1" applyBorder="1" applyProtection="1">
      <protection locked="0"/>
    </xf>
    <xf numFmtId="0" fontId="0" fillId="0" borderId="0" xfId="0" applyFont="1" applyBorder="1" applyProtection="1">
      <protection locked="0"/>
    </xf>
    <xf numFmtId="0" fontId="0" fillId="0" borderId="4" xfId="0" applyFont="1" applyBorder="1" applyProtection="1">
      <protection locked="0"/>
    </xf>
    <xf numFmtId="0" fontId="0" fillId="6" borderId="0" xfId="0" applyFont="1" applyFill="1" applyBorder="1" applyProtection="1">
      <protection locked="0"/>
    </xf>
    <xf numFmtId="0" fontId="0" fillId="6" borderId="4" xfId="0" applyFont="1" applyFill="1" applyBorder="1" applyProtection="1">
      <protection locked="0"/>
    </xf>
    <xf numFmtId="0" fontId="0" fillId="6" borderId="5" xfId="0" applyFont="1" applyFill="1" applyBorder="1" applyProtection="1">
      <protection locked="0"/>
    </xf>
    <xf numFmtId="0" fontId="0" fillId="6" borderId="6" xfId="0" applyFont="1" applyFill="1" applyBorder="1" applyProtection="1">
      <protection locked="0"/>
    </xf>
    <xf numFmtId="14" fontId="18" fillId="6" borderId="1" xfId="0" applyNumberFormat="1" applyFont="1" applyFill="1" applyBorder="1" applyAlignment="1" applyProtection="1">
      <alignment horizontal="center" vertical="center"/>
      <protection locked="0"/>
    </xf>
    <xf numFmtId="10" fontId="11" fillId="0" borderId="1" xfId="1" quotePrefix="1" applyNumberFormat="1" applyFont="1" applyFill="1" applyBorder="1" applyAlignment="1">
      <alignment horizont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14" xfId="0" applyFont="1" applyFill="1" applyBorder="1" applyAlignment="1">
      <alignment horizontal="right" vertical="center" wrapText="1"/>
    </xf>
    <xf numFmtId="0" fontId="5" fillId="0" borderId="14" xfId="0" applyFont="1" applyFill="1" applyBorder="1" applyAlignment="1">
      <alignment horizontal="right" vertical="center"/>
    </xf>
    <xf numFmtId="0" fontId="0" fillId="0" borderId="12" xfId="0" applyBorder="1"/>
    <xf numFmtId="0" fontId="0" fillId="0" borderId="13" xfId="0" applyBorder="1"/>
    <xf numFmtId="0" fontId="4" fillId="0" borderId="12" xfId="0" applyFont="1" applyFill="1" applyBorder="1" applyAlignment="1">
      <alignment horizontal="left"/>
    </xf>
    <xf numFmtId="0" fontId="15" fillId="0" borderId="12" xfId="0" applyFont="1" applyFill="1" applyBorder="1" applyAlignment="1">
      <alignment horizontal="left"/>
    </xf>
    <xf numFmtId="0" fontId="3" fillId="0" borderId="0" xfId="0" applyFont="1" applyBorder="1" applyAlignment="1">
      <alignment horizontal="center"/>
    </xf>
    <xf numFmtId="0" fontId="12" fillId="0" borderId="17" xfId="0" applyFont="1" applyFill="1" applyBorder="1" applyAlignment="1">
      <alignment horizontal="right" vertical="top" wrapText="1"/>
    </xf>
    <xf numFmtId="0" fontId="12" fillId="0" borderId="17" xfId="0" applyFont="1" applyFill="1" applyBorder="1" applyAlignment="1">
      <alignment horizontal="right" vertical="center" wrapText="1"/>
    </xf>
    <xf numFmtId="0" fontId="12" fillId="0" borderId="14" xfId="0" applyFont="1" applyFill="1" applyBorder="1" applyAlignment="1">
      <alignment horizontal="right" vertical="center" wrapText="1"/>
    </xf>
    <xf numFmtId="0" fontId="0" fillId="0" borderId="13" xfId="0" applyFont="1" applyBorder="1"/>
    <xf numFmtId="0" fontId="13" fillId="0" borderId="21" xfId="0" applyFont="1" applyBorder="1"/>
    <xf numFmtId="0" fontId="0" fillId="0" borderId="12" xfId="0" applyFont="1" applyBorder="1"/>
    <xf numFmtId="0" fontId="0" fillId="0" borderId="12" xfId="0" applyFont="1" applyBorder="1" applyAlignment="1">
      <alignment horizontal="right"/>
    </xf>
    <xf numFmtId="0" fontId="9" fillId="0" borderId="12" xfId="0" applyFont="1" applyBorder="1" applyAlignment="1">
      <alignment vertical="center" wrapText="1"/>
    </xf>
    <xf numFmtId="0" fontId="0" fillId="0" borderId="22" xfId="0" applyFont="1" applyBorder="1"/>
    <xf numFmtId="0" fontId="3" fillId="0" borderId="23" xfId="0" applyFont="1" applyBorder="1"/>
    <xf numFmtId="0" fontId="0" fillId="0" borderId="24" xfId="0" applyFont="1" applyBorder="1"/>
    <xf numFmtId="0" fontId="0" fillId="0" borderId="25" xfId="0" applyFont="1" applyBorder="1"/>
    <xf numFmtId="0" fontId="0" fillId="8" borderId="14" xfId="0" applyFont="1" applyFill="1" applyBorder="1" applyAlignment="1">
      <alignment horizontal="right"/>
    </xf>
    <xf numFmtId="0" fontId="1"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 fillId="8" borderId="17" xfId="0" applyFont="1" applyFill="1" applyBorder="1" applyAlignment="1">
      <alignment horizontal="right" vertical="center" wrapText="1"/>
    </xf>
    <xf numFmtId="0" fontId="0" fillId="8" borderId="1" xfId="0" applyFill="1" applyBorder="1" applyAlignment="1">
      <alignment horizontal="center" vertical="center"/>
    </xf>
    <xf numFmtId="0" fontId="0" fillId="8" borderId="15" xfId="0" applyFill="1" applyBorder="1" applyAlignment="1">
      <alignment horizontal="center" vertical="center"/>
    </xf>
    <xf numFmtId="10" fontId="11" fillId="0" borderId="1" xfId="1" applyNumberFormat="1" applyFont="1" applyFill="1" applyBorder="1" applyAlignment="1">
      <alignment horizontal="center" vertical="center" wrapText="1"/>
    </xf>
    <xf numFmtId="0" fontId="7" fillId="0" borderId="14" xfId="0" applyFont="1" applyFill="1" applyBorder="1" applyAlignment="1">
      <alignment horizontal="right" vertical="center"/>
    </xf>
    <xf numFmtId="0" fontId="11" fillId="0" borderId="7" xfId="1" applyNumberFormat="1" applyFont="1" applyFill="1" applyBorder="1" applyAlignment="1">
      <alignment horizontal="center" vertical="center" wrapText="1"/>
    </xf>
    <xf numFmtId="0" fontId="16" fillId="0" borderId="16" xfId="0" applyFont="1" applyFill="1" applyBorder="1" applyAlignment="1">
      <alignment vertical="center" wrapText="1"/>
    </xf>
    <xf numFmtId="0" fontId="5" fillId="0" borderId="0" xfId="0" applyFont="1" applyBorder="1" applyAlignment="1">
      <alignment horizontal="center" vertical="center" wrapText="1"/>
    </xf>
    <xf numFmtId="0" fontId="4" fillId="0" borderId="27" xfId="0" applyFont="1" applyFill="1" applyBorder="1" applyAlignment="1">
      <alignment horizontal="right" vertical="center"/>
    </xf>
    <xf numFmtId="0" fontId="17" fillId="0" borderId="0" xfId="0" applyFont="1" applyFill="1" applyBorder="1" applyAlignment="1" applyProtection="1">
      <alignment vertical="top" wrapText="1"/>
      <protection locked="0"/>
    </xf>
    <xf numFmtId="0" fontId="17" fillId="0" borderId="30" xfId="0" applyFont="1" applyFill="1" applyBorder="1" applyAlignment="1" applyProtection="1">
      <alignment vertical="top" wrapText="1"/>
      <protection locked="0"/>
    </xf>
    <xf numFmtId="0" fontId="17" fillId="0" borderId="32" xfId="0" applyFont="1" applyFill="1" applyBorder="1" applyAlignment="1" applyProtection="1">
      <alignment vertical="top" wrapText="1"/>
      <protection locked="0"/>
    </xf>
    <xf numFmtId="0" fontId="17" fillId="0" borderId="33" xfId="0" applyFont="1" applyFill="1" applyBorder="1" applyAlignment="1" applyProtection="1">
      <alignment vertical="top" wrapText="1"/>
      <protection locked="0"/>
    </xf>
    <xf numFmtId="0" fontId="0" fillId="0" borderId="1" xfId="0" applyFont="1" applyFill="1" applyBorder="1" applyAlignment="1">
      <alignment horizontal="right" wrapText="1"/>
    </xf>
    <xf numFmtId="0" fontId="22" fillId="0" borderId="14" xfId="0" applyFont="1" applyFill="1" applyBorder="1" applyAlignment="1">
      <alignment horizontal="right" vertical="center" wrapText="1"/>
    </xf>
    <xf numFmtId="0" fontId="18" fillId="6" borderId="27" xfId="0" applyFont="1" applyFill="1" applyBorder="1" applyAlignment="1" applyProtection="1">
      <alignment horizontal="left" vertical="center"/>
      <protection locked="0"/>
    </xf>
    <xf numFmtId="0" fontId="7" fillId="0" borderId="12" xfId="0" applyFont="1" applyBorder="1"/>
    <xf numFmtId="0" fontId="0" fillId="0" borderId="7" xfId="0" applyBorder="1" applyAlignment="1">
      <alignment horizontal="right" vertical="top" wrapText="1"/>
    </xf>
    <xf numFmtId="0" fontId="24" fillId="10" borderId="28" xfId="0" applyFont="1" applyFill="1" applyBorder="1" applyAlignment="1" applyProtection="1">
      <alignment horizontal="center" vertical="center" wrapText="1"/>
      <protection locked="0"/>
    </xf>
    <xf numFmtId="0" fontId="8" fillId="6" borderId="0"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10" fontId="1" fillId="4" borderId="7" xfId="1" quotePrefix="1" applyNumberFormat="1" applyFont="1" applyFill="1" applyBorder="1" applyAlignment="1">
      <alignment horizontal="right" vertical="center" wrapText="1"/>
    </xf>
    <xf numFmtId="164" fontId="0" fillId="4" borderId="1" xfId="2" applyNumberFormat="1" applyFont="1" applyFill="1" applyBorder="1" applyAlignment="1">
      <alignment horizontal="right" vertical="center"/>
    </xf>
    <xf numFmtId="44" fontId="0" fillId="11" borderId="1" xfId="2" applyFont="1" applyFill="1" applyBorder="1" applyAlignment="1">
      <alignment horizontal="right" vertical="center"/>
    </xf>
    <xf numFmtId="0" fontId="28" fillId="0" borderId="14" xfId="0" applyFont="1" applyFill="1" applyBorder="1" applyAlignment="1">
      <alignment horizontal="right" wrapText="1"/>
    </xf>
    <xf numFmtId="0" fontId="23" fillId="4" borderId="1" xfId="0" applyFont="1" applyFill="1" applyBorder="1" applyAlignment="1">
      <alignment vertical="center" wrapText="1"/>
    </xf>
    <xf numFmtId="165" fontId="1" fillId="4" borderId="7" xfId="1" quotePrefix="1" applyNumberFormat="1" applyFont="1" applyFill="1" applyBorder="1" applyAlignment="1">
      <alignment horizontal="right" vertical="center" wrapText="1"/>
    </xf>
    <xf numFmtId="0" fontId="7" fillId="0" borderId="26" xfId="0" applyFont="1" applyFill="1" applyBorder="1" applyAlignment="1">
      <alignment horizontal="right" vertical="center" wrapText="1"/>
    </xf>
    <xf numFmtId="0" fontId="18" fillId="6" borderId="8" xfId="0" applyFont="1" applyFill="1" applyBorder="1" applyAlignment="1" applyProtection="1">
      <alignment vertical="center"/>
      <protection locked="0"/>
    </xf>
    <xf numFmtId="0" fontId="18" fillId="6" borderId="34" xfId="0" applyFont="1" applyFill="1" applyBorder="1" applyAlignment="1" applyProtection="1">
      <alignment vertical="center"/>
      <protection locked="0"/>
    </xf>
    <xf numFmtId="0" fontId="31" fillId="11" borderId="1" xfId="0" applyFont="1" applyFill="1" applyBorder="1" applyAlignment="1" applyProtection="1">
      <alignment horizontal="left" vertical="top" wrapText="1"/>
      <protection locked="0"/>
    </xf>
    <xf numFmtId="0" fontId="18" fillId="6" borderId="8" xfId="0" applyFont="1" applyFill="1" applyBorder="1" applyAlignment="1" applyProtection="1">
      <alignment vertical="top"/>
      <protection locked="0"/>
    </xf>
    <xf numFmtId="0" fontId="7" fillId="0" borderId="0" xfId="0" applyFont="1" applyBorder="1" applyAlignment="1">
      <alignment vertical="center"/>
    </xf>
    <xf numFmtId="0" fontId="34" fillId="0" borderId="32" xfId="0" applyFont="1" applyFill="1" applyBorder="1" applyAlignment="1" applyProtection="1">
      <alignment vertical="top" wrapText="1"/>
      <protection locked="0"/>
    </xf>
    <xf numFmtId="0" fontId="32" fillId="0" borderId="17" xfId="0" applyFont="1" applyFill="1" applyBorder="1" applyAlignment="1">
      <alignment horizontal="center" vertical="center" wrapText="1"/>
    </xf>
    <xf numFmtId="167" fontId="0" fillId="4" borderId="1" xfId="2" applyNumberFormat="1" applyFont="1" applyFill="1" applyBorder="1" applyAlignment="1">
      <alignment vertical="center"/>
    </xf>
    <xf numFmtId="167" fontId="2" fillId="7" borderId="15" xfId="2" applyNumberFormat="1" applyFont="1" applyFill="1" applyBorder="1" applyAlignment="1" applyProtection="1">
      <alignment vertical="center"/>
      <protection locked="0"/>
    </xf>
    <xf numFmtId="167" fontId="2" fillId="6" borderId="15" xfId="2" applyNumberFormat="1" applyFont="1" applyFill="1" applyBorder="1" applyAlignment="1">
      <alignment horizontal="center" vertical="center" wrapText="1"/>
    </xf>
    <xf numFmtId="167" fontId="0" fillId="7" borderId="1" xfId="2" applyNumberFormat="1" applyFont="1" applyFill="1" applyBorder="1" applyAlignment="1" applyProtection="1">
      <alignment vertical="center"/>
      <protection locked="0"/>
    </xf>
    <xf numFmtId="167" fontId="2" fillId="9" borderId="15" xfId="2" applyNumberFormat="1" applyFont="1" applyFill="1" applyBorder="1" applyAlignment="1">
      <alignment horizontal="center" vertical="center" wrapText="1"/>
    </xf>
    <xf numFmtId="167" fontId="0" fillId="5" borderId="1" xfId="2" applyNumberFormat="1" applyFont="1" applyFill="1" applyBorder="1" applyAlignment="1" applyProtection="1">
      <alignment horizontal="right" vertical="center"/>
      <protection locked="0"/>
    </xf>
    <xf numFmtId="44" fontId="18" fillId="6" borderId="1" xfId="2" applyFont="1" applyFill="1" applyBorder="1" applyAlignment="1" applyProtection="1">
      <alignment horizontal="center" vertical="center"/>
      <protection locked="0"/>
    </xf>
    <xf numFmtId="0" fontId="39" fillId="0" borderId="14" xfId="0" applyFont="1" applyFill="1" applyBorder="1" applyAlignment="1">
      <alignment horizontal="right" vertical="center"/>
    </xf>
    <xf numFmtId="0" fontId="7" fillId="0" borderId="29" xfId="0" applyFont="1" applyBorder="1" applyAlignment="1">
      <alignment horizontal="right" vertical="center"/>
    </xf>
    <xf numFmtId="0" fontId="7" fillId="0" borderId="31" xfId="0" applyFont="1" applyBorder="1" applyAlignment="1">
      <alignment horizontal="right" vertical="center"/>
    </xf>
    <xf numFmtId="0" fontId="17" fillId="0" borderId="0" xfId="0" applyFont="1" applyAlignment="1">
      <alignment wrapText="1"/>
    </xf>
    <xf numFmtId="0" fontId="0" fillId="9" borderId="0" xfId="0" applyFont="1" applyFill="1" applyBorder="1"/>
    <xf numFmtId="0" fontId="0" fillId="9" borderId="13" xfId="0" applyFont="1" applyFill="1" applyBorder="1"/>
    <xf numFmtId="0" fontId="0" fillId="9" borderId="0" xfId="0" applyFont="1" applyFill="1" applyBorder="1" applyAlignment="1" applyProtection="1">
      <alignment vertical="top"/>
      <protection locked="0"/>
    </xf>
    <xf numFmtId="0" fontId="10" fillId="9" borderId="4" xfId="0" applyFont="1" applyFill="1" applyBorder="1" applyAlignment="1" applyProtection="1">
      <alignment vertical="top" wrapText="1"/>
      <protection locked="0"/>
    </xf>
    <xf numFmtId="0" fontId="40" fillId="13" borderId="17" xfId="0" applyFont="1" applyFill="1" applyBorder="1" applyAlignment="1">
      <alignment horizontal="right" vertical="center" wrapText="1"/>
    </xf>
    <xf numFmtId="0" fontId="7" fillId="0" borderId="0" xfId="0" applyFont="1"/>
    <xf numFmtId="0" fontId="0" fillId="15" borderId="0" xfId="0" applyFill="1"/>
    <xf numFmtId="0" fontId="0" fillId="15" borderId="0" xfId="0" applyFill="1" applyAlignment="1">
      <alignment vertical="top"/>
    </xf>
    <xf numFmtId="0" fontId="0" fillId="10" borderId="0" xfId="0" applyFill="1" applyAlignment="1"/>
    <xf numFmtId="0" fontId="41" fillId="0" borderId="0" xfId="0" applyFont="1" applyAlignment="1">
      <alignment horizontal="center"/>
    </xf>
    <xf numFmtId="0" fontId="4" fillId="0" borderId="0" xfId="0" applyFont="1" applyAlignment="1">
      <alignment horizontal="center"/>
    </xf>
    <xf numFmtId="0" fontId="0" fillId="0" borderId="10" xfId="0" applyBorder="1"/>
    <xf numFmtId="0" fontId="7" fillId="0" borderId="10" xfId="0" applyFont="1" applyBorder="1"/>
    <xf numFmtId="0" fontId="0" fillId="0" borderId="11" xfId="0" applyBorder="1"/>
    <xf numFmtId="0" fontId="7" fillId="0" borderId="0" xfId="0" applyFont="1" applyBorder="1"/>
    <xf numFmtId="0" fontId="35" fillId="0" borderId="9" xfId="0" applyFont="1" applyBorder="1"/>
    <xf numFmtId="14" fontId="0" fillId="15" borderId="1" xfId="0" applyNumberFormat="1" applyFill="1" applyBorder="1" applyAlignment="1">
      <alignment vertical="top"/>
    </xf>
    <xf numFmtId="0" fontId="7" fillId="4" borderId="1" xfId="0" applyFont="1" applyFill="1" applyBorder="1" applyAlignment="1">
      <alignment wrapText="1"/>
    </xf>
    <xf numFmtId="167" fontId="4" fillId="4" borderId="1" xfId="2" applyNumberFormat="1" applyFont="1" applyFill="1" applyBorder="1" applyAlignment="1">
      <alignment vertical="top"/>
    </xf>
    <xf numFmtId="14" fontId="0" fillId="15" borderId="1" xfId="0" applyNumberFormat="1" applyFill="1" applyBorder="1"/>
    <xf numFmtId="0" fontId="7" fillId="0" borderId="1" xfId="0" applyFont="1" applyBorder="1"/>
    <xf numFmtId="167" fontId="0" fillId="15" borderId="1" xfId="2" applyNumberFormat="1" applyFont="1" applyFill="1" applyBorder="1"/>
    <xf numFmtId="14" fontId="0" fillId="4" borderId="1" xfId="0" applyNumberFormat="1" applyFill="1" applyBorder="1"/>
    <xf numFmtId="14" fontId="0" fillId="4" borderId="1" xfId="0" applyNumberFormat="1" applyFont="1" applyFill="1" applyBorder="1"/>
    <xf numFmtId="0" fontId="4" fillId="0" borderId="38" xfId="0" applyFont="1" applyBorder="1" applyAlignment="1">
      <alignment vertical="top"/>
    </xf>
    <xf numFmtId="14" fontId="0" fillId="15" borderId="39" xfId="0" applyNumberFormat="1" applyFill="1" applyBorder="1" applyAlignment="1">
      <alignment vertical="top"/>
    </xf>
    <xf numFmtId="0" fontId="7" fillId="4" borderId="39" xfId="0" applyFont="1" applyFill="1" applyBorder="1" applyAlignment="1">
      <alignment wrapText="1"/>
    </xf>
    <xf numFmtId="0" fontId="4" fillId="0" borderId="14" xfId="0" applyFont="1" applyBorder="1"/>
    <xf numFmtId="167" fontId="0" fillId="15" borderId="15" xfId="2" applyNumberFormat="1" applyFont="1" applyFill="1" applyBorder="1"/>
    <xf numFmtId="0" fontId="0" fillId="0" borderId="15" xfId="0" applyBorder="1"/>
    <xf numFmtId="0" fontId="41" fillId="4" borderId="41" xfId="0" applyFont="1" applyFill="1" applyBorder="1"/>
    <xf numFmtId="0" fontId="7" fillId="4" borderId="42" xfId="0" applyFont="1" applyFill="1" applyBorder="1"/>
    <xf numFmtId="9" fontId="7" fillId="4" borderId="42" xfId="1" applyFont="1" applyFill="1" applyBorder="1"/>
    <xf numFmtId="0" fontId="7" fillId="0" borderId="43" xfId="0" applyFont="1" applyBorder="1"/>
    <xf numFmtId="14" fontId="0" fillId="10" borderId="1" xfId="0" applyNumberFormat="1" applyFont="1" applyFill="1" applyBorder="1"/>
    <xf numFmtId="14" fontId="0" fillId="10" borderId="1" xfId="0" applyNumberFormat="1" applyFill="1" applyBorder="1"/>
    <xf numFmtId="0" fontId="0" fillId="0" borderId="38" xfId="0" applyBorder="1"/>
    <xf numFmtId="0" fontId="4" fillId="0" borderId="39" xfId="0" applyFont="1" applyBorder="1" applyAlignment="1">
      <alignment horizontal="center"/>
    </xf>
    <xf numFmtId="0" fontId="41" fillId="0" borderId="39" xfId="0" applyFont="1" applyBorder="1" applyAlignment="1">
      <alignment horizontal="center"/>
    </xf>
    <xf numFmtId="0" fontId="4" fillId="16" borderId="39" xfId="0" applyFont="1" applyFill="1" applyBorder="1" applyAlignment="1">
      <alignment horizontal="center"/>
    </xf>
    <xf numFmtId="0" fontId="4" fillId="16" borderId="40" xfId="0" applyFont="1" applyFill="1" applyBorder="1" applyAlignment="1">
      <alignment horizontal="center"/>
    </xf>
    <xf numFmtId="0" fontId="4" fillId="0" borderId="14" xfId="0" applyFont="1" applyBorder="1" applyAlignment="1">
      <alignment vertical="top"/>
    </xf>
    <xf numFmtId="167" fontId="4" fillId="4" borderId="15" xfId="0" applyNumberFormat="1" applyFont="1" applyFill="1" applyBorder="1"/>
    <xf numFmtId="0" fontId="4" fillId="16" borderId="37" xfId="0" applyFont="1" applyFill="1" applyBorder="1" applyAlignment="1">
      <alignment horizontal="center"/>
    </xf>
    <xf numFmtId="0" fontId="4" fillId="16" borderId="36" xfId="0" applyFont="1" applyFill="1" applyBorder="1" applyAlignment="1">
      <alignment horizontal="center"/>
    </xf>
    <xf numFmtId="167" fontId="44" fillId="4" borderId="39" xfId="2" applyNumberFormat="1" applyFont="1" applyFill="1" applyBorder="1" applyAlignment="1">
      <alignment vertical="top"/>
    </xf>
    <xf numFmtId="167" fontId="44" fillId="4" borderId="40" xfId="0" applyNumberFormat="1" applyFont="1" applyFill="1" applyBorder="1"/>
    <xf numFmtId="0" fontId="44" fillId="10" borderId="0" xfId="0" applyFont="1" applyFill="1"/>
    <xf numFmtId="0" fontId="17" fillId="0" borderId="1" xfId="0" applyFont="1" applyFill="1" applyBorder="1" applyAlignment="1" applyProtection="1">
      <alignment horizontal="left" vertical="top" wrapText="1"/>
      <protection locked="0"/>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38" fillId="0" borderId="1" xfId="0" applyFont="1" applyFill="1" applyBorder="1" applyAlignment="1" applyProtection="1">
      <alignment horizontal="left" vertical="center" wrapText="1"/>
      <protection locked="0"/>
    </xf>
    <xf numFmtId="0" fontId="38" fillId="0" borderId="15"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18" fillId="6" borderId="7" xfId="0" applyFont="1" applyFill="1" applyBorder="1" applyAlignment="1" applyProtection="1">
      <alignment horizontal="left" vertical="center"/>
      <protection locked="0"/>
    </xf>
    <xf numFmtId="0" fontId="18" fillId="6" borderId="8" xfId="0" applyFont="1" applyFill="1" applyBorder="1" applyAlignment="1" applyProtection="1">
      <alignment horizontal="left" vertical="center"/>
      <protection locked="0"/>
    </xf>
    <xf numFmtId="0" fontId="18" fillId="6" borderId="16" xfId="0" applyFont="1" applyFill="1" applyBorder="1" applyAlignment="1" applyProtection="1">
      <alignment horizontal="left" vertical="center"/>
      <protection locked="0"/>
    </xf>
    <xf numFmtId="0" fontId="17" fillId="0" borderId="7" xfId="0" applyFont="1" applyFill="1" applyBorder="1" applyAlignment="1" applyProtection="1">
      <alignment horizontal="left" vertical="top" wrapText="1"/>
      <protection locked="0"/>
    </xf>
    <xf numFmtId="0" fontId="17" fillId="0" borderId="8" xfId="0" applyFont="1" applyFill="1" applyBorder="1" applyAlignment="1" applyProtection="1">
      <alignment horizontal="left" vertical="top" wrapText="1"/>
      <protection locked="0"/>
    </xf>
    <xf numFmtId="0" fontId="17" fillId="0" borderId="16" xfId="0" applyFont="1" applyFill="1" applyBorder="1" applyAlignment="1" applyProtection="1">
      <alignment horizontal="left" vertical="top" wrapText="1"/>
      <protection locked="0"/>
    </xf>
    <xf numFmtId="0" fontId="25" fillId="0" borderId="7"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17" fillId="12" borderId="1" xfId="0" applyFont="1" applyFill="1" applyBorder="1" applyAlignment="1" applyProtection="1">
      <alignment horizontal="left" vertical="top" wrapText="1"/>
      <protection locked="0"/>
    </xf>
    <xf numFmtId="0" fontId="17" fillId="6"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35" fillId="0" borderId="35" xfId="0" applyFont="1" applyBorder="1" applyAlignment="1">
      <alignment horizontal="left" vertical="top" wrapText="1"/>
    </xf>
    <xf numFmtId="0" fontId="35" fillId="0" borderId="26" xfId="0" applyFont="1" applyBorder="1" applyAlignment="1">
      <alignment horizontal="left" vertical="top" wrapText="1"/>
    </xf>
    <xf numFmtId="0" fontId="18" fillId="0" borderId="1" xfId="0" applyFont="1" applyFill="1" applyBorder="1" applyAlignment="1" applyProtection="1">
      <alignment horizontal="left" vertical="center"/>
      <protection locked="0"/>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21" fillId="3" borderId="1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0" fillId="7" borderId="1" xfId="0" applyFont="1" applyFill="1" applyBorder="1" applyAlignment="1" applyProtection="1">
      <alignment horizontal="left"/>
      <protection locked="0"/>
    </xf>
    <xf numFmtId="0" fontId="0" fillId="7" borderId="15" xfId="0" applyFont="1" applyFill="1" applyBorder="1" applyAlignment="1" applyProtection="1">
      <alignment horizontal="left"/>
      <protection locked="0"/>
    </xf>
    <xf numFmtId="166" fontId="0" fillId="7" borderId="1" xfId="0" applyNumberFormat="1" applyFont="1" applyFill="1" applyBorder="1" applyAlignment="1" applyProtection="1">
      <alignment horizontal="left"/>
      <protection locked="0"/>
    </xf>
    <xf numFmtId="166" fontId="0" fillId="7" borderId="15" xfId="0" applyNumberFormat="1" applyFont="1" applyFill="1" applyBorder="1" applyAlignment="1" applyProtection="1">
      <alignment horizontal="left"/>
      <protection locked="0"/>
    </xf>
    <xf numFmtId="0" fontId="17" fillId="0" borderId="15" xfId="0" applyFont="1" applyFill="1" applyBorder="1" applyAlignment="1" applyProtection="1">
      <alignment horizontal="left" vertical="top" wrapText="1"/>
      <protection locked="0"/>
    </xf>
    <xf numFmtId="0" fontId="1" fillId="14" borderId="17" xfId="0" applyFont="1" applyFill="1" applyBorder="1" applyAlignment="1">
      <alignment horizontal="right" vertical="center" wrapText="1"/>
    </xf>
    <xf numFmtId="0" fontId="1" fillId="14" borderId="8" xfId="0" applyFont="1" applyFill="1" applyBorder="1" applyAlignment="1">
      <alignment horizontal="right" vertical="center" wrapText="1"/>
    </xf>
    <xf numFmtId="0" fontId="1" fillId="14" borderId="34" xfId="0" applyFont="1" applyFill="1" applyBorder="1" applyAlignment="1">
      <alignment horizontal="right"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16" borderId="9" xfId="0" applyFill="1" applyBorder="1" applyAlignment="1">
      <alignment horizontal="center"/>
    </xf>
    <xf numFmtId="0" fontId="0" fillId="16" borderId="11" xfId="0"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4" fillId="0" borderId="27" xfId="0" applyFont="1" applyFill="1" applyBorder="1" applyAlignment="1">
      <alignment horizontal="right" vertical="center" wrapText="1"/>
    </xf>
    <xf numFmtId="0" fontId="4" fillId="0" borderId="29" xfId="0" applyFont="1" applyFill="1" applyBorder="1" applyAlignment="1">
      <alignment horizontal="right" vertical="center"/>
    </xf>
    <xf numFmtId="0" fontId="4" fillId="0" borderId="0" xfId="0" applyFont="1" applyFill="1" applyAlignment="1">
      <alignment horizontal="center" vertical="center"/>
    </xf>
    <xf numFmtId="0" fontId="17" fillId="0" borderId="1" xfId="0" applyFont="1" applyFill="1" applyBorder="1" applyAlignment="1" applyProtection="1">
      <alignment horizontal="left" vertical="top"/>
      <protection locked="0"/>
    </xf>
    <xf numFmtId="0" fontId="0" fillId="0" borderId="12" xfId="0" applyFont="1" applyFill="1" applyBorder="1" applyAlignment="1">
      <alignment horizontal="left" wrapText="1"/>
    </xf>
    <xf numFmtId="0" fontId="0" fillId="0" borderId="0" xfId="0" applyFont="1" applyFill="1" applyBorder="1" applyAlignment="1">
      <alignment horizontal="left" wrapText="1"/>
    </xf>
    <xf numFmtId="0" fontId="9" fillId="0" borderId="0" xfId="0" applyFont="1" applyFill="1" applyBorder="1" applyAlignment="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Protection="1">
      <protection locked="0"/>
    </xf>
    <xf numFmtId="0" fontId="0" fillId="0" borderId="0" xfId="0" applyFont="1" applyFill="1" applyBorder="1"/>
  </cellXfs>
  <cellStyles count="3">
    <cellStyle name="Monétaire" xfId="2" builtinId="4"/>
    <cellStyle name="Normal" xfId="0" builtinId="0"/>
    <cellStyle name="Pourcentage" xfId="1" builtinId="5"/>
  </cellStyles>
  <dxfs count="1">
    <dxf>
      <fill>
        <patternFill>
          <fgColor auto="1"/>
          <bgColor theme="0" tint="-0.499984740745262"/>
        </patternFill>
      </fill>
    </dxf>
  </dxfs>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abSelected="1" topLeftCell="A34" zoomScale="87" zoomScaleNormal="87" workbookViewId="0">
      <selection activeCell="B46" sqref="B46:D47"/>
    </sheetView>
  </sheetViews>
  <sheetFormatPr baseColWidth="10" defaultColWidth="11.42578125" defaultRowHeight="15" x14ac:dyDescent="0.25"/>
  <cols>
    <col min="1" max="1" width="43" style="1" customWidth="1"/>
    <col min="2" max="2" width="35.85546875" style="1" customWidth="1"/>
    <col min="3" max="3" width="36.28515625" style="1" customWidth="1"/>
    <col min="4" max="4" width="23.140625" style="1" customWidth="1"/>
    <col min="5" max="5" width="35" style="1" customWidth="1"/>
    <col min="6" max="16384" width="11.42578125" style="1"/>
  </cols>
  <sheetData>
    <row r="1" spans="1:5" ht="18.75" x14ac:dyDescent="0.3">
      <c r="A1" s="168" t="s">
        <v>22</v>
      </c>
      <c r="B1" s="169"/>
      <c r="C1" s="169"/>
      <c r="D1" s="169"/>
      <c r="E1" s="170"/>
    </row>
    <row r="2" spans="1:5" ht="35.25" customHeight="1" x14ac:dyDescent="0.25">
      <c r="A2" s="171" t="s">
        <v>100</v>
      </c>
      <c r="B2" s="172"/>
      <c r="C2" s="172"/>
      <c r="D2" s="172"/>
      <c r="E2" s="173"/>
    </row>
    <row r="3" spans="1:5" x14ac:dyDescent="0.25">
      <c r="A3" s="21"/>
      <c r="B3" s="66" t="s">
        <v>6</v>
      </c>
      <c r="C3" s="22"/>
      <c r="D3" s="22"/>
      <c r="E3" s="23"/>
    </row>
    <row r="4" spans="1:5" x14ac:dyDescent="0.25">
      <c r="A4" s="43" t="s">
        <v>0</v>
      </c>
      <c r="B4" s="174"/>
      <c r="C4" s="174"/>
      <c r="D4" s="174"/>
      <c r="E4" s="175"/>
    </row>
    <row r="5" spans="1:5" x14ac:dyDescent="0.25">
      <c r="A5" s="43" t="s">
        <v>1</v>
      </c>
      <c r="B5" s="176"/>
      <c r="C5" s="176"/>
      <c r="D5" s="176"/>
      <c r="E5" s="177"/>
    </row>
    <row r="6" spans="1:5" ht="34.5" customHeight="1" x14ac:dyDescent="0.25">
      <c r="A6" s="60" t="s">
        <v>64</v>
      </c>
      <c r="B6" s="10" t="s">
        <v>24</v>
      </c>
      <c r="C6" s="164" t="s">
        <v>25</v>
      </c>
      <c r="D6" s="164"/>
      <c r="E6" s="164"/>
    </row>
    <row r="7" spans="1:5" s="6" customFormat="1" ht="33.75" customHeight="1" x14ac:dyDescent="0.25">
      <c r="A7" s="24" t="s">
        <v>13</v>
      </c>
      <c r="B7" s="10" t="s">
        <v>24</v>
      </c>
      <c r="C7" s="164" t="s">
        <v>57</v>
      </c>
      <c r="D7" s="164"/>
      <c r="E7" s="178"/>
    </row>
    <row r="8" spans="1:5" s="6" customFormat="1" ht="27" customHeight="1" x14ac:dyDescent="0.25">
      <c r="A8" s="25" t="s">
        <v>14</v>
      </c>
      <c r="B8" s="89"/>
      <c r="C8" s="147" t="s">
        <v>19</v>
      </c>
      <c r="D8" s="147"/>
      <c r="E8" s="148"/>
    </row>
    <row r="9" spans="1:5" s="6" customFormat="1" ht="28.5" customHeight="1" x14ac:dyDescent="0.25">
      <c r="A9" s="191" t="s">
        <v>69</v>
      </c>
      <c r="B9" s="10" t="s">
        <v>24</v>
      </c>
      <c r="C9" s="157" t="s">
        <v>101</v>
      </c>
      <c r="D9" s="158"/>
      <c r="E9" s="159"/>
    </row>
    <row r="10" spans="1:5" s="6" customFormat="1" ht="21" customHeight="1" x14ac:dyDescent="0.25">
      <c r="A10" s="90" t="s">
        <v>44</v>
      </c>
      <c r="B10" s="10" t="s">
        <v>24</v>
      </c>
      <c r="C10" s="149"/>
      <c r="D10" s="149"/>
      <c r="E10" s="150"/>
    </row>
    <row r="11" spans="1:5" s="6" customFormat="1" ht="24.75" customHeight="1" x14ac:dyDescent="0.25">
      <c r="A11" s="90" t="s">
        <v>28</v>
      </c>
      <c r="B11" s="19" t="s">
        <v>29</v>
      </c>
      <c r="C11" s="149" t="s">
        <v>60</v>
      </c>
      <c r="D11" s="149"/>
      <c r="E11" s="150"/>
    </row>
    <row r="12" spans="1:5" s="6" customFormat="1" ht="33" customHeight="1" x14ac:dyDescent="0.25">
      <c r="A12" s="61" t="s">
        <v>58</v>
      </c>
      <c r="B12" s="10" t="s">
        <v>42</v>
      </c>
      <c r="C12" s="151" t="s">
        <v>63</v>
      </c>
      <c r="D12" s="152"/>
      <c r="E12" s="153"/>
    </row>
    <row r="13" spans="1:5" s="6" customFormat="1" ht="36" customHeight="1" x14ac:dyDescent="0.25">
      <c r="A13" s="51" t="s">
        <v>21</v>
      </c>
      <c r="B13" s="154"/>
      <c r="C13" s="155"/>
      <c r="D13" s="155"/>
      <c r="E13" s="156"/>
    </row>
    <row r="14" spans="1:5" s="6" customFormat="1" ht="36" customHeight="1" x14ac:dyDescent="0.25">
      <c r="A14" s="75" t="s">
        <v>49</v>
      </c>
      <c r="B14" s="62" t="s">
        <v>24</v>
      </c>
      <c r="C14" s="167"/>
      <c r="D14" s="167"/>
      <c r="E14" s="167"/>
    </row>
    <row r="15" spans="1:5" s="6" customFormat="1" ht="31.5" customHeight="1" x14ac:dyDescent="0.25">
      <c r="A15" s="55" t="s">
        <v>31</v>
      </c>
      <c r="B15" s="65" t="s">
        <v>30</v>
      </c>
      <c r="C15" s="164" t="s">
        <v>43</v>
      </c>
      <c r="D15" s="164"/>
      <c r="E15" s="164"/>
    </row>
    <row r="16" spans="1:5" s="6" customFormat="1" ht="36" customHeight="1" x14ac:dyDescent="0.25">
      <c r="A16" s="91" t="s">
        <v>32</v>
      </c>
      <c r="B16" s="19" t="s">
        <v>29</v>
      </c>
      <c r="C16" s="162" t="s">
        <v>45</v>
      </c>
      <c r="D16" s="162"/>
      <c r="E16" s="162"/>
    </row>
    <row r="17" spans="1:6" s="6" customFormat="1" ht="36" customHeight="1" x14ac:dyDescent="0.25">
      <c r="A17" s="91" t="s">
        <v>48</v>
      </c>
      <c r="B17" s="19" t="s">
        <v>29</v>
      </c>
      <c r="C17" s="163" t="s">
        <v>38</v>
      </c>
      <c r="D17" s="163"/>
      <c r="E17" s="163"/>
    </row>
    <row r="18" spans="1:6" ht="30.75" customHeight="1" x14ac:dyDescent="0.25">
      <c r="A18" s="189" t="s">
        <v>96</v>
      </c>
      <c r="B18" s="65" t="s">
        <v>30</v>
      </c>
      <c r="C18" s="164" t="s">
        <v>62</v>
      </c>
      <c r="D18" s="164"/>
      <c r="E18" s="164"/>
    </row>
    <row r="19" spans="1:6" ht="23.25" customHeight="1" x14ac:dyDescent="0.25">
      <c r="A19" s="190" t="s">
        <v>68</v>
      </c>
      <c r="B19" s="10" t="s">
        <v>24</v>
      </c>
      <c r="C19" s="164" t="s">
        <v>95</v>
      </c>
      <c r="D19" s="164"/>
      <c r="E19" s="164"/>
    </row>
    <row r="20" spans="1:6" ht="19.5" customHeight="1" x14ac:dyDescent="0.25">
      <c r="A20" s="190" t="s">
        <v>102</v>
      </c>
      <c r="B20" s="10" t="s">
        <v>24</v>
      </c>
      <c r="C20" s="192" t="s">
        <v>73</v>
      </c>
      <c r="D20" s="142"/>
      <c r="E20" s="142"/>
    </row>
    <row r="21" spans="1:6" ht="26.25" customHeight="1" x14ac:dyDescent="0.25">
      <c r="A21" s="91" t="s">
        <v>26</v>
      </c>
      <c r="B21" s="19" t="s">
        <v>29</v>
      </c>
      <c r="C21" s="56"/>
      <c r="D21" s="56"/>
      <c r="E21" s="57"/>
    </row>
    <row r="22" spans="1:6" ht="26.25" customHeight="1" x14ac:dyDescent="0.25">
      <c r="A22" s="92" t="s">
        <v>27</v>
      </c>
      <c r="B22" s="19" t="s">
        <v>29</v>
      </c>
      <c r="C22" s="58"/>
      <c r="D22" s="58"/>
      <c r="E22" s="59"/>
    </row>
    <row r="23" spans="1:6" ht="81" customHeight="1" x14ac:dyDescent="0.25">
      <c r="A23" s="64" t="s">
        <v>51</v>
      </c>
      <c r="B23" s="78" t="s">
        <v>67</v>
      </c>
      <c r="C23" s="79" t="s">
        <v>50</v>
      </c>
      <c r="D23" s="76"/>
      <c r="E23" s="77"/>
    </row>
    <row r="24" spans="1:6" s="6" customFormat="1" x14ac:dyDescent="0.25">
      <c r="A24" s="28"/>
      <c r="B24" s="3"/>
      <c r="C24" s="56"/>
      <c r="D24" s="56"/>
      <c r="E24" s="57"/>
    </row>
    <row r="25" spans="1:6" s="6" customFormat="1" ht="45.75" customHeight="1" x14ac:dyDescent="0.35">
      <c r="A25" s="29" t="s">
        <v>54</v>
      </c>
      <c r="B25" s="8" t="s">
        <v>20</v>
      </c>
      <c r="C25" s="81"/>
      <c r="D25" s="58"/>
      <c r="E25" s="59"/>
    </row>
    <row r="26" spans="1:6" s="6" customFormat="1" ht="60.75" customHeight="1" x14ac:dyDescent="0.25">
      <c r="A26" s="82" t="s">
        <v>59</v>
      </c>
      <c r="B26" s="44" t="s">
        <v>35</v>
      </c>
      <c r="C26" s="44" t="s">
        <v>36</v>
      </c>
      <c r="D26" s="45" t="s">
        <v>8</v>
      </c>
      <c r="E26" s="46" t="s">
        <v>37</v>
      </c>
      <c r="F26" s="3"/>
    </row>
    <row r="27" spans="1:6" ht="37.5" customHeight="1" x14ac:dyDescent="0.25">
      <c r="A27" s="47" t="s">
        <v>99</v>
      </c>
      <c r="B27" s="86"/>
      <c r="C27" s="86"/>
      <c r="D27" s="83">
        <f>IF(AND(B27&lt;&gt;""),ROUND((C27+B27)/2,0),IF(B27="",C27,"donnée 2019 obligatoire"))</f>
        <v>0</v>
      </c>
      <c r="E27" s="84"/>
    </row>
    <row r="28" spans="1:6" ht="33.75" customHeight="1" x14ac:dyDescent="0.25">
      <c r="A28" s="98" t="s">
        <v>65</v>
      </c>
      <c r="B28" s="86"/>
      <c r="C28" s="86"/>
      <c r="D28" s="83">
        <f>IF(AND(B28&lt;&gt;""),ROUND((C28+B28)/2,0),IF(B28="",C28,"donnée 2019 obligatoire"))</f>
        <v>0</v>
      </c>
      <c r="E28" s="85"/>
      <c r="F28" s="93"/>
    </row>
    <row r="29" spans="1:6" ht="34.5" customHeight="1" x14ac:dyDescent="0.25">
      <c r="A29" s="179" t="s">
        <v>53</v>
      </c>
      <c r="B29" s="180"/>
      <c r="C29" s="180"/>
      <c r="D29" s="181"/>
      <c r="E29" s="87"/>
    </row>
    <row r="30" spans="1:6" ht="28.5" customHeight="1" x14ac:dyDescent="0.25">
      <c r="A30" s="165" t="s">
        <v>55</v>
      </c>
      <c r="B30" s="166"/>
      <c r="C30" s="166"/>
      <c r="D30" s="166"/>
      <c r="E30" s="27"/>
    </row>
    <row r="31" spans="1:6" ht="21" x14ac:dyDescent="0.35">
      <c r="A31" s="29" t="s">
        <v>9</v>
      </c>
      <c r="B31" s="30" t="s">
        <v>10</v>
      </c>
      <c r="C31" s="2"/>
      <c r="D31" s="48" t="s">
        <v>12</v>
      </c>
      <c r="E31" s="49" t="s">
        <v>11</v>
      </c>
    </row>
    <row r="32" spans="1:6" ht="18" customHeight="1" x14ac:dyDescent="0.25">
      <c r="A32" s="31" t="s">
        <v>39</v>
      </c>
      <c r="B32" s="160" t="s">
        <v>61</v>
      </c>
      <c r="C32" s="161"/>
      <c r="D32" s="20" t="str">
        <f>IF(B10="OUI",IF(B11&lt;=DATE(2023,6,1),"OUI","NON"),"sansobjet")</f>
        <v>sansobjet</v>
      </c>
      <c r="E32" s="182" t="str">
        <f>IF(OR(D32="NON",D33="NON",D34="NON",D35="NON",D36="NON",D37="NON"),"INELIGIBLE",IF(B6="OUI","Eligible sous reserve du contrôle du département (activité viticole)",IF(OR(D33="NON sauf si certificat 100% BIO",D33="sansobjet"),"Eligible sous réserve du certificat BIO 100%","ELIGIBLE")))</f>
        <v>INELIGIBLE</v>
      </c>
    </row>
    <row r="33" spans="1:5" ht="30" customHeight="1" x14ac:dyDescent="0.25">
      <c r="A33" s="31" t="s">
        <v>23</v>
      </c>
      <c r="B33" s="74" t="str">
        <f>IF(E29="","le certificat devra être 100% BIO",IF(E28&gt;=E29,ROUND((E29)/(E28),6),"Taux de spécialisation&lt;=85%"))</f>
        <v>le certificat devra être 100% BIO</v>
      </c>
      <c r="C33" s="67" t="s">
        <v>47</v>
      </c>
      <c r="D33" s="50" t="str">
        <f>IF(OR(B33&lt;=0.85,B33="Taux de spécialisation&lt;=85%"),"NON",IF(B33="le certificat devra être 100% BIO","sansobjet","OUI"))</f>
        <v>sansobjet</v>
      </c>
      <c r="E33" s="183"/>
    </row>
    <row r="34" spans="1:5" s="6" customFormat="1" ht="24.75" customHeight="1" x14ac:dyDescent="0.25">
      <c r="A34" s="32" t="s">
        <v>34</v>
      </c>
      <c r="B34" s="69" t="str">
        <f>IF(D27&gt;E27,ROUND((D27-E27)/ABS(D27),4),"pas de perte d'EBE")</f>
        <v>pas de perte d'EBE</v>
      </c>
      <c r="C34" s="67" t="s">
        <v>97</v>
      </c>
      <c r="D34" s="7" t="str">
        <f>IF(B34="pas de perte d'EBE","NON",IF(B34&gt;=0.2,"OUI",IF(B35="critère non activé",IF(OR(B34&lt;0.2,B34="pas de perte d'EBE"),"NON","sansobjet"),"")))</f>
        <v>NON</v>
      </c>
      <c r="E34" s="183"/>
    </row>
    <row r="35" spans="1:5" s="6" customFormat="1" ht="20.25" customHeight="1" x14ac:dyDescent="0.25">
      <c r="A35" s="32" t="s">
        <v>40</v>
      </c>
      <c r="B35" s="69" t="str">
        <f>IF(D28=0,"critère non activé",IF(E28="","le CA indemnisé est manquant",IF(D28&gt;E28,ROUND((D28-E28)/ABS(D28),4),"pas de perte de CA")))</f>
        <v>critère non activé</v>
      </c>
      <c r="C35" s="67" t="s">
        <v>15</v>
      </c>
      <c r="D35" s="7" t="str">
        <f>IF(OR(B35&lt;0.2,B35="pas de perte de CA",B35="le CA indemnisé est manquant"),"NON",IF(D28=0,"sansobjet","OUI"))</f>
        <v>sansobjet</v>
      </c>
      <c r="E35" s="183"/>
    </row>
    <row r="36" spans="1:5" ht="21" customHeight="1" x14ac:dyDescent="0.25">
      <c r="A36" s="72" t="s">
        <v>16</v>
      </c>
      <c r="B36" s="88" t="str">
        <f>IF(E27="","saisir EBE indemnisé en E27",ROUND(D27-E27,0))</f>
        <v>saisir EBE indemnisé en E27</v>
      </c>
      <c r="C36" s="68" t="s">
        <v>98</v>
      </c>
      <c r="D36" s="7" t="str">
        <f>IF(OR(B36&lt;=0,B36="pas de perte EBE"),"NON","OUI")</f>
        <v>OUI</v>
      </c>
      <c r="E36" s="183"/>
    </row>
    <row r="37" spans="1:5" ht="22.5" x14ac:dyDescent="0.25">
      <c r="A37" s="33" t="s">
        <v>17</v>
      </c>
      <c r="B37" s="70">
        <f>IFERROR(IF(OR(B36=0,B36="pas de perte EBE"),0,(B36*0.5)),)</f>
        <v>0</v>
      </c>
      <c r="C37" s="68" t="s">
        <v>46</v>
      </c>
      <c r="D37" s="50" t="str">
        <f>IF(B37&lt;1000,"NON","OUI")</f>
        <v>NON</v>
      </c>
      <c r="E37" s="184"/>
    </row>
    <row r="38" spans="1:5" ht="30" customHeight="1" x14ac:dyDescent="0.25">
      <c r="A38" s="33" t="s">
        <v>18</v>
      </c>
      <c r="B38" s="70">
        <f>IF($E$32="INELIGIBLE",0,MIN((280000-B8),B37))</f>
        <v>0</v>
      </c>
      <c r="C38" s="9" t="str">
        <f>IF(B38&lt;1000,"INELIGIBLE","ELIGIBLE")</f>
        <v>INELIGIBLE</v>
      </c>
      <c r="D38" s="52" t="str">
        <f>IF(B38&lt;1000,"inférieur au seuil d'aide de 1000€","")</f>
        <v>inférieur au seuil d'aide de 1000€</v>
      </c>
      <c r="E38" s="53" t="str">
        <f>IF(B38&lt;1000,"vous n'etes pas éligible et ne pouvez pas demander d'aide","")</f>
        <v>vous n'etes pas éligible et ne pouvez pas demander d'aide</v>
      </c>
    </row>
    <row r="39" spans="1:5" ht="27" customHeight="1" x14ac:dyDescent="0.25">
      <c r="A39" s="33" t="s">
        <v>41</v>
      </c>
      <c r="B39" s="71">
        <f>IF(OR(B10="A renseigner",B10="NON"),MIN(30000,B38),MIN(B38,40000))</f>
        <v>0</v>
      </c>
      <c r="C39" s="73" t="str">
        <f>IF(B39&gt;30000,"attention, le plafond JA/RI devra etre justifié pour s'apppliquer (voir point 4.2 de la décision)","")</f>
        <v/>
      </c>
      <c r="D39" s="80" t="s">
        <v>52</v>
      </c>
      <c r="E39" s="34"/>
    </row>
    <row r="40" spans="1:5" x14ac:dyDescent="0.25">
      <c r="A40" s="26"/>
      <c r="B40" s="5"/>
      <c r="C40" s="5"/>
      <c r="D40" s="5"/>
      <c r="E40" s="34"/>
    </row>
    <row r="41" spans="1:5" x14ac:dyDescent="0.25">
      <c r="A41" s="35" t="s">
        <v>56</v>
      </c>
      <c r="B41" s="11"/>
      <c r="C41" s="12"/>
      <c r="D41" s="5"/>
      <c r="E41" s="34"/>
    </row>
    <row r="42" spans="1:5" ht="29.25" customHeight="1" x14ac:dyDescent="0.25">
      <c r="A42" s="193" t="s">
        <v>70</v>
      </c>
      <c r="B42" s="194"/>
      <c r="C42" s="96"/>
      <c r="D42" s="97"/>
      <c r="E42" s="95"/>
    </row>
    <row r="43" spans="1:5" x14ac:dyDescent="0.25">
      <c r="A43" s="36"/>
      <c r="B43" s="13"/>
      <c r="C43" s="14"/>
      <c r="D43" s="5"/>
      <c r="E43" s="34"/>
    </row>
    <row r="44" spans="1:5" x14ac:dyDescent="0.25">
      <c r="A44" s="37" t="s">
        <v>2</v>
      </c>
      <c r="B44" s="15"/>
      <c r="C44" s="16"/>
      <c r="D44" s="5"/>
      <c r="E44" s="34"/>
    </row>
    <row r="45" spans="1:5" x14ac:dyDescent="0.25">
      <c r="A45" s="37" t="s">
        <v>3</v>
      </c>
      <c r="B45" s="15"/>
      <c r="C45" s="15"/>
      <c r="D45" s="5"/>
      <c r="E45" s="34"/>
    </row>
    <row r="46" spans="1:5" ht="27" customHeight="1" x14ac:dyDescent="0.25">
      <c r="A46" s="38"/>
      <c r="B46" s="195" t="s">
        <v>71</v>
      </c>
      <c r="C46" s="196"/>
      <c r="D46" s="197"/>
      <c r="E46" s="34"/>
    </row>
    <row r="47" spans="1:5" x14ac:dyDescent="0.25">
      <c r="A47" s="26"/>
      <c r="B47" s="3"/>
      <c r="C47" s="198"/>
      <c r="D47" s="199" t="s">
        <v>72</v>
      </c>
      <c r="E47" s="34"/>
    </row>
    <row r="48" spans="1:5" x14ac:dyDescent="0.25">
      <c r="A48" s="37" t="s">
        <v>4</v>
      </c>
      <c r="B48" s="15"/>
      <c r="C48" s="16"/>
      <c r="D48" s="94"/>
      <c r="E48" s="95"/>
    </row>
    <row r="49" spans="1:5" x14ac:dyDescent="0.25">
      <c r="A49" s="63" t="s">
        <v>33</v>
      </c>
      <c r="B49" s="15"/>
      <c r="C49" s="16"/>
      <c r="D49" s="94"/>
      <c r="E49" s="95"/>
    </row>
    <row r="50" spans="1:5" x14ac:dyDescent="0.25">
      <c r="A50" s="36"/>
      <c r="B50" s="15"/>
      <c r="C50" s="16"/>
      <c r="D50" s="94"/>
      <c r="E50" s="95"/>
    </row>
    <row r="51" spans="1:5" x14ac:dyDescent="0.25">
      <c r="A51" s="36"/>
      <c r="B51" s="15"/>
      <c r="C51" s="16"/>
      <c r="D51" s="94"/>
      <c r="E51" s="95"/>
    </row>
    <row r="52" spans="1:5" x14ac:dyDescent="0.25">
      <c r="A52" s="39"/>
      <c r="B52" s="17"/>
      <c r="C52" s="18"/>
      <c r="D52" s="94"/>
      <c r="E52" s="95"/>
    </row>
    <row r="53" spans="1:5" x14ac:dyDescent="0.25">
      <c r="A53" s="143" t="s">
        <v>5</v>
      </c>
      <c r="B53" s="144"/>
      <c r="C53" s="144"/>
      <c r="D53" s="5"/>
      <c r="E53" s="34"/>
    </row>
    <row r="54" spans="1:5" x14ac:dyDescent="0.25">
      <c r="A54" s="145"/>
      <c r="B54" s="146"/>
      <c r="C54" s="146"/>
      <c r="D54" s="54"/>
      <c r="E54" s="34"/>
    </row>
    <row r="55" spans="1:5" ht="15" customHeight="1" thickBot="1" x14ac:dyDescent="0.3">
      <c r="A55" s="40" t="s">
        <v>7</v>
      </c>
      <c r="B55" s="41"/>
      <c r="C55" s="41"/>
      <c r="D55" s="41" t="s">
        <v>66</v>
      </c>
      <c r="E55" s="42"/>
    </row>
    <row r="56" spans="1:5" x14ac:dyDescent="0.25">
      <c r="B56" s="4"/>
      <c r="C56" s="4"/>
      <c r="D56" s="4"/>
      <c r="E56" s="4"/>
    </row>
  </sheetData>
  <mergeCells count="24">
    <mergeCell ref="A29:D29"/>
    <mergeCell ref="E32:E37"/>
    <mergeCell ref="A1:E1"/>
    <mergeCell ref="A2:E2"/>
    <mergeCell ref="B4:E4"/>
    <mergeCell ref="B5:E5"/>
    <mergeCell ref="C7:E7"/>
    <mergeCell ref="C6:E6"/>
    <mergeCell ref="A53:C54"/>
    <mergeCell ref="C8:E8"/>
    <mergeCell ref="C10:E10"/>
    <mergeCell ref="C11:E11"/>
    <mergeCell ref="C12:E12"/>
    <mergeCell ref="B13:E13"/>
    <mergeCell ref="C9:E9"/>
    <mergeCell ref="B32:C32"/>
    <mergeCell ref="C16:E16"/>
    <mergeCell ref="C17:E17"/>
    <mergeCell ref="C18:E18"/>
    <mergeCell ref="C15:E15"/>
    <mergeCell ref="C19:E19"/>
    <mergeCell ref="A30:D30"/>
    <mergeCell ref="A42:B42"/>
    <mergeCell ref="C14:E14"/>
  </mergeCells>
  <conditionalFormatting sqref="D32:D37">
    <cfRule type="cellIs" dxfId="0" priority="1" operator="equal">
      <formula>"sansobjet"</formula>
    </cfRule>
  </conditionalFormatting>
  <dataValidations count="3">
    <dataValidation type="list" allowBlank="1" showInputMessage="1" showErrorMessage="1" sqref="B6:B7 B12 B9:B10 B20">
      <formula1>"A renseigner,OUI,NON"</formula1>
    </dataValidation>
    <dataValidation type="list" allowBlank="1" showInputMessage="1" showErrorMessage="1" sqref="B14">
      <formula1>"A renseigner, Cas général, Cas RI réel (référence décalée), Cas RI PE ou business plan, Cas RI ref historique"</formula1>
    </dataValidation>
    <dataValidation type="list" allowBlank="1" showInputMessage="1" showErrorMessage="1" sqref="B19">
      <formula1>"A renseigner,OUI,NON tres récent installé, NON cloture tardive d'ici le 31/05/2024"</formula1>
    </dataValidation>
  </dataValidations>
  <pageMargins left="0.23622047244094491" right="0.23622047244094491" top="0.15748031496062992" bottom="0.19685039370078741"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F2"/>
    </sheetView>
  </sheetViews>
  <sheetFormatPr baseColWidth="10" defaultRowHeight="15" x14ac:dyDescent="0.25"/>
  <cols>
    <col min="1" max="1" width="31.42578125" style="1" customWidth="1"/>
    <col min="2" max="2" width="14.7109375" style="1" customWidth="1"/>
    <col min="3" max="3" width="16.7109375" style="1" customWidth="1"/>
    <col min="4" max="4" width="33.5703125" style="99" customWidth="1"/>
    <col min="5" max="5" width="16.85546875" style="1" customWidth="1"/>
    <col min="6" max="6" width="13.85546875" style="1" customWidth="1"/>
    <col min="7" max="8" width="11.42578125" style="1"/>
    <col min="9" max="9" width="30.42578125" style="1" customWidth="1"/>
    <col min="10" max="16384" width="11.42578125" style="1"/>
  </cols>
  <sheetData>
    <row r="1" spans="1:9" x14ac:dyDescent="0.25">
      <c r="A1" s="187" t="s">
        <v>93</v>
      </c>
      <c r="B1" s="188"/>
      <c r="C1" s="188"/>
      <c r="D1" s="188"/>
      <c r="E1" s="188"/>
      <c r="F1" s="188"/>
    </row>
    <row r="2" spans="1:9" ht="180.75" customHeight="1" x14ac:dyDescent="0.25">
      <c r="A2" s="188"/>
      <c r="B2" s="188"/>
      <c r="C2" s="188"/>
      <c r="D2" s="188"/>
      <c r="E2" s="188"/>
      <c r="F2" s="188"/>
    </row>
    <row r="3" spans="1:9" ht="15.75" thickBot="1" x14ac:dyDescent="0.3"/>
    <row r="4" spans="1:9" ht="15.75" thickBot="1" x14ac:dyDescent="0.3">
      <c r="B4" s="104" t="s">
        <v>90</v>
      </c>
      <c r="C4" s="104" t="s">
        <v>89</v>
      </c>
      <c r="D4" s="103" t="s">
        <v>88</v>
      </c>
      <c r="E4" s="137" t="s">
        <v>87</v>
      </c>
      <c r="F4" s="138" t="s">
        <v>86</v>
      </c>
    </row>
    <row r="5" spans="1:9" ht="27.75" customHeight="1" x14ac:dyDescent="0.25">
      <c r="A5" s="118" t="s">
        <v>83</v>
      </c>
      <c r="B5" s="119"/>
      <c r="C5" s="119"/>
      <c r="D5" s="120" t="s">
        <v>82</v>
      </c>
      <c r="E5" s="139" t="e">
        <f>E6*E9</f>
        <v>#DIV/0!</v>
      </c>
      <c r="F5" s="140" t="e">
        <f>F6*E9</f>
        <v>#DIV/0!</v>
      </c>
      <c r="H5" s="102" t="s">
        <v>85</v>
      </c>
      <c r="I5" s="141" t="s">
        <v>84</v>
      </c>
    </row>
    <row r="6" spans="1:9" x14ac:dyDescent="0.25">
      <c r="A6" s="121" t="s">
        <v>80</v>
      </c>
      <c r="B6" s="113"/>
      <c r="C6" s="113"/>
      <c r="D6" s="114" t="s">
        <v>94</v>
      </c>
      <c r="E6" s="115"/>
      <c r="F6" s="122"/>
      <c r="H6" s="101" t="s">
        <v>81</v>
      </c>
      <c r="I6" s="100"/>
    </row>
    <row r="7" spans="1:9" x14ac:dyDescent="0.25">
      <c r="A7" s="121" t="s">
        <v>79</v>
      </c>
      <c r="B7" s="116">
        <f>B5</f>
        <v>0</v>
      </c>
      <c r="C7" s="117">
        <v>45291</v>
      </c>
      <c r="D7" s="114" t="s">
        <v>78</v>
      </c>
      <c r="E7" s="115"/>
      <c r="F7" s="123"/>
    </row>
    <row r="8" spans="1:9" x14ac:dyDescent="0.25">
      <c r="A8" s="121" t="s">
        <v>77</v>
      </c>
      <c r="B8" s="116">
        <f>B6</f>
        <v>0</v>
      </c>
      <c r="C8" s="116">
        <v>44926</v>
      </c>
      <c r="D8" s="114" t="s">
        <v>76</v>
      </c>
      <c r="E8" s="115"/>
      <c r="F8" s="123"/>
    </row>
    <row r="9" spans="1:9" ht="15.75" thickBot="1" x14ac:dyDescent="0.3">
      <c r="A9" s="124"/>
      <c r="B9" s="124"/>
      <c r="C9" s="124" t="s">
        <v>75</v>
      </c>
      <c r="D9" s="125" t="s">
        <v>74</v>
      </c>
      <c r="E9" s="126" t="e">
        <f>E7/E8</f>
        <v>#DIV/0!</v>
      </c>
      <c r="F9" s="127"/>
    </row>
    <row r="11" spans="1:9" ht="15.75" thickBot="1" x14ac:dyDescent="0.3"/>
    <row r="12" spans="1:9" ht="15.75" thickBot="1" x14ac:dyDescent="0.3">
      <c r="A12" s="109" t="s">
        <v>92</v>
      </c>
      <c r="B12" s="105"/>
      <c r="C12" s="105"/>
      <c r="D12" s="106"/>
      <c r="E12" s="105"/>
      <c r="F12" s="107"/>
    </row>
    <row r="13" spans="1:9" ht="15.75" thickBot="1" x14ac:dyDescent="0.3">
      <c r="A13" s="26"/>
      <c r="B13" s="2"/>
      <c r="C13" s="2"/>
      <c r="D13" s="108"/>
      <c r="E13" s="185" t="s">
        <v>91</v>
      </c>
      <c r="F13" s="186"/>
    </row>
    <row r="14" spans="1:9" x14ac:dyDescent="0.25">
      <c r="A14" s="130"/>
      <c r="B14" s="131" t="s">
        <v>90</v>
      </c>
      <c r="C14" s="131" t="s">
        <v>89</v>
      </c>
      <c r="D14" s="132" t="s">
        <v>88</v>
      </c>
      <c r="E14" s="133" t="s">
        <v>87</v>
      </c>
      <c r="F14" s="134" t="s">
        <v>86</v>
      </c>
    </row>
    <row r="15" spans="1:9" ht="33" customHeight="1" x14ac:dyDescent="0.25">
      <c r="A15" s="135" t="s">
        <v>83</v>
      </c>
      <c r="B15" s="110">
        <v>45017</v>
      </c>
      <c r="C15" s="110">
        <v>45382</v>
      </c>
      <c r="D15" s="111" t="s">
        <v>82</v>
      </c>
      <c r="E15" s="112">
        <f>E16*E19</f>
        <v>126000</v>
      </c>
      <c r="F15" s="136">
        <f>F16*E19</f>
        <v>45000</v>
      </c>
    </row>
    <row r="16" spans="1:9" x14ac:dyDescent="0.25">
      <c r="A16" s="121" t="s">
        <v>80</v>
      </c>
      <c r="B16" s="113">
        <v>44652</v>
      </c>
      <c r="C16" s="113">
        <v>45016</v>
      </c>
      <c r="D16" s="114" t="s">
        <v>94</v>
      </c>
      <c r="E16" s="115">
        <v>140000</v>
      </c>
      <c r="F16" s="122">
        <v>50000</v>
      </c>
    </row>
    <row r="17" spans="1:6" x14ac:dyDescent="0.25">
      <c r="A17" s="121" t="s">
        <v>79</v>
      </c>
      <c r="B17" s="116">
        <f>B15</f>
        <v>45017</v>
      </c>
      <c r="C17" s="128">
        <v>45291</v>
      </c>
      <c r="D17" s="114" t="s">
        <v>78</v>
      </c>
      <c r="E17" s="115">
        <v>90000</v>
      </c>
      <c r="F17" s="123"/>
    </row>
    <row r="18" spans="1:6" x14ac:dyDescent="0.25">
      <c r="A18" s="121" t="s">
        <v>77</v>
      </c>
      <c r="B18" s="116">
        <f>B16</f>
        <v>44652</v>
      </c>
      <c r="C18" s="129">
        <v>44926</v>
      </c>
      <c r="D18" s="114" t="s">
        <v>76</v>
      </c>
      <c r="E18" s="115">
        <v>100000</v>
      </c>
      <c r="F18" s="123"/>
    </row>
    <row r="19" spans="1:6" ht="15.75" thickBot="1" x14ac:dyDescent="0.3">
      <c r="A19" s="124"/>
      <c r="B19" s="124"/>
      <c r="C19" s="124" t="s">
        <v>75</v>
      </c>
      <c r="D19" s="125" t="s">
        <v>74</v>
      </c>
      <c r="E19" s="126">
        <f>E17/E18</f>
        <v>0.9</v>
      </c>
      <c r="F19" s="127"/>
    </row>
  </sheetData>
  <mergeCells count="2">
    <mergeCell ref="E13:F13"/>
    <mergeCell ref="A1: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annexe1 BIO2</vt:lpstr>
      <vt:lpstr>METHODO PREVISIONNEL</vt:lpstr>
      <vt:lpstr>'annexe1 BIO2'!Zone_d_impression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2024-03-06T13:32:57Z</cp:lastPrinted>
  <dcterms:created xsi:type="dcterms:W3CDTF">2022-04-28T10:40:56Z</dcterms:created>
  <dcterms:modified xsi:type="dcterms:W3CDTF">2024-03-29T15:04:05Z</dcterms:modified>
</cp:coreProperties>
</file>